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55" windowHeight="10470" tabRatio="543" activeTab="1"/>
  </bookViews>
  <sheets>
    <sheet name="Area Chart" sheetId="1" r:id="rId1"/>
    <sheet name="Angle Chart" sheetId="6" r:id="rId2"/>
    <sheet name="Dia Chart" sheetId="4" r:id="rId3"/>
    <sheet name="Angles DB" sheetId="5" r:id="rId4"/>
    <sheet name="Dims DB" sheetId="2" r:id="rId5"/>
    <sheet name="Formula" sheetId="3" r:id="rId6"/>
    <sheet name="Mikuni Data" sheetId="7" r:id="rId7"/>
  </sheets>
  <definedNames>
    <definedName name="A1_">'Angles DB'!$N$24</definedName>
    <definedName name="A2_">'Angles DB'!$I$24</definedName>
    <definedName name="Ax_">'Angles DB'!$B$35</definedName>
    <definedName name="D1_">'Angles DB'!$J$24</definedName>
    <definedName name="D2_">'Angles DB'!$B$39</definedName>
    <definedName name="K1_">'Angles DB'!$L$24</definedName>
    <definedName name="K2_">'Angles DB'!$M$24</definedName>
    <definedName name="L0">'Angles DB'!$I$24</definedName>
    <definedName name="Ltp1_">'Angles DB'!$H$36</definedName>
    <definedName name="Ltp2_">'Angles DB'!$H$37</definedName>
    <definedName name="y1_">'Angles DB'!$B$41</definedName>
    <definedName name="y2_">'Angles DB'!$B$42</definedName>
    <definedName name="y3_">'Angles DB'!$B$43</definedName>
    <definedName name="y4_">'Angles DB'!$B$44</definedName>
    <definedName name="y5_">'Angles DB'!$B$45</definedName>
    <definedName name="y6_">'Angles DB'!$B$46</definedName>
    <definedName name="yLpt2_">'Angles DB'!$H$40</definedName>
  </definedNames>
  <calcPr calcId="125725"/>
</workbook>
</file>

<file path=xl/calcChain.xml><?xml version="1.0" encoding="utf-8"?>
<calcChain xmlns="http://schemas.openxmlformats.org/spreadsheetml/2006/main">
  <c r="K44" i="6"/>
  <c r="J44"/>
  <c r="K42"/>
  <c r="J42"/>
  <c r="H48"/>
  <c r="G48"/>
  <c r="F48"/>
  <c r="E48"/>
  <c r="D48"/>
  <c r="C48"/>
  <c r="H46"/>
  <c r="G46"/>
  <c r="F46"/>
  <c r="E46"/>
  <c r="D46"/>
  <c r="C46"/>
  <c r="H44"/>
  <c r="G44"/>
  <c r="F44"/>
  <c r="E44"/>
  <c r="D44"/>
  <c r="C44"/>
  <c r="K1361" i="5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2"/>
  <c r="K1030"/>
  <c r="E37" i="3"/>
  <c r="E36"/>
  <c r="E35"/>
  <c r="E34"/>
  <c r="E33"/>
  <c r="E32"/>
  <c r="E31"/>
  <c r="E30"/>
  <c r="E29"/>
  <c r="E28"/>
  <c r="E27"/>
  <c r="E24"/>
  <c r="S1361" i="5"/>
  <c r="J1361"/>
  <c r="I1361"/>
  <c r="R1361" s="1"/>
  <c r="H1361"/>
  <c r="A1361"/>
  <c r="S1360"/>
  <c r="J1360"/>
  <c r="I1360"/>
  <c r="Q1360" s="1"/>
  <c r="H1360"/>
  <c r="A1360"/>
  <c r="S1359"/>
  <c r="R1359"/>
  <c r="P1359"/>
  <c r="J1359"/>
  <c r="I1359"/>
  <c r="Q1359" s="1"/>
  <c r="H1359"/>
  <c r="N1359" s="1"/>
  <c r="A1359"/>
  <c r="S1358"/>
  <c r="J1358"/>
  <c r="I1358"/>
  <c r="Q1358" s="1"/>
  <c r="H1358"/>
  <c r="A1358"/>
  <c r="S1357"/>
  <c r="R1357"/>
  <c r="P1357"/>
  <c r="J1357"/>
  <c r="I1357"/>
  <c r="Q1357" s="1"/>
  <c r="H1357"/>
  <c r="N1357" s="1"/>
  <c r="A1357"/>
  <c r="S1356"/>
  <c r="J1356"/>
  <c r="I1356"/>
  <c r="Q1356" s="1"/>
  <c r="H1356"/>
  <c r="A1356"/>
  <c r="S1355"/>
  <c r="J1355"/>
  <c r="H1355"/>
  <c r="I1355" s="1"/>
  <c r="A1355"/>
  <c r="S1354"/>
  <c r="J1354"/>
  <c r="I1354"/>
  <c r="Q1354" s="1"/>
  <c r="H1354"/>
  <c r="A1354"/>
  <c r="S1353"/>
  <c r="R1353"/>
  <c r="P1353"/>
  <c r="J1353"/>
  <c r="I1353"/>
  <c r="Q1353" s="1"/>
  <c r="H1353"/>
  <c r="N1353" s="1"/>
  <c r="A1353"/>
  <c r="S1352"/>
  <c r="J1352"/>
  <c r="I1352"/>
  <c r="Q1352" s="1"/>
  <c r="H1352"/>
  <c r="A1352"/>
  <c r="S1351"/>
  <c r="R1351"/>
  <c r="P1351"/>
  <c r="J1351"/>
  <c r="I1351"/>
  <c r="Q1351" s="1"/>
  <c r="H1351"/>
  <c r="N1351" s="1"/>
  <c r="A1351"/>
  <c r="S1350"/>
  <c r="J1350"/>
  <c r="I1350"/>
  <c r="Q1350" s="1"/>
  <c r="H1350"/>
  <c r="A1350"/>
  <c r="S1349"/>
  <c r="R1349"/>
  <c r="P1349"/>
  <c r="J1349"/>
  <c r="I1349"/>
  <c r="Q1349" s="1"/>
  <c r="H1349"/>
  <c r="N1349" s="1"/>
  <c r="A1349"/>
  <c r="S1348"/>
  <c r="J1348"/>
  <c r="I1348"/>
  <c r="Q1348" s="1"/>
  <c r="H1348"/>
  <c r="A1348"/>
  <c r="S1347"/>
  <c r="R1347"/>
  <c r="P1347"/>
  <c r="J1347"/>
  <c r="I1347"/>
  <c r="Q1347" s="1"/>
  <c r="H1347"/>
  <c r="N1347" s="1"/>
  <c r="A1347"/>
  <c r="S1346"/>
  <c r="J1346"/>
  <c r="I1346"/>
  <c r="Q1346" s="1"/>
  <c r="H1346"/>
  <c r="A1346"/>
  <c r="S1345"/>
  <c r="R1345"/>
  <c r="P1345"/>
  <c r="J1345"/>
  <c r="I1345"/>
  <c r="Q1345" s="1"/>
  <c r="H1345"/>
  <c r="N1345" s="1"/>
  <c r="A1345"/>
  <c r="S1344"/>
  <c r="J1344"/>
  <c r="I1344"/>
  <c r="Q1344" s="1"/>
  <c r="H1344"/>
  <c r="A1344"/>
  <c r="S1343"/>
  <c r="R1343"/>
  <c r="P1343"/>
  <c r="J1343"/>
  <c r="I1343"/>
  <c r="Q1343" s="1"/>
  <c r="H1343"/>
  <c r="N1343" s="1"/>
  <c r="A1343"/>
  <c r="S1342"/>
  <c r="J1342"/>
  <c r="I1342"/>
  <c r="Q1342" s="1"/>
  <c r="H1342"/>
  <c r="A1342"/>
  <c r="S1341"/>
  <c r="R1341"/>
  <c r="P1341"/>
  <c r="J1341"/>
  <c r="I1341"/>
  <c r="Q1341" s="1"/>
  <c r="H1341"/>
  <c r="N1341" s="1"/>
  <c r="A1341"/>
  <c r="S1340"/>
  <c r="J1340"/>
  <c r="I1340"/>
  <c r="Q1340" s="1"/>
  <c r="H1340"/>
  <c r="A1340"/>
  <c r="S1339"/>
  <c r="R1339"/>
  <c r="P1339"/>
  <c r="J1339"/>
  <c r="I1339"/>
  <c r="Q1339" s="1"/>
  <c r="H1339"/>
  <c r="N1339" s="1"/>
  <c r="A1339"/>
  <c r="S1338"/>
  <c r="J1338"/>
  <c r="I1338"/>
  <c r="Q1338" s="1"/>
  <c r="H1338"/>
  <c r="A1338"/>
  <c r="S1337"/>
  <c r="R1337"/>
  <c r="P1337"/>
  <c r="L1337"/>
  <c r="J1337"/>
  <c r="I1337"/>
  <c r="Q1337" s="1"/>
  <c r="H1337"/>
  <c r="N1337" s="1"/>
  <c r="A1337"/>
  <c r="S1336"/>
  <c r="J1336"/>
  <c r="I1336"/>
  <c r="Q1336" s="1"/>
  <c r="H1336"/>
  <c r="A1336"/>
  <c r="S1335"/>
  <c r="J1335"/>
  <c r="H1335"/>
  <c r="I1335" s="1"/>
  <c r="R1335" s="1"/>
  <c r="A1335"/>
  <c r="S1334"/>
  <c r="Q1334"/>
  <c r="M1334"/>
  <c r="J1334"/>
  <c r="I1334"/>
  <c r="H1334"/>
  <c r="A1334"/>
  <c r="S1333"/>
  <c r="R1333"/>
  <c r="N1333"/>
  <c r="J1333"/>
  <c r="H1333"/>
  <c r="I1333" s="1"/>
  <c r="A1333"/>
  <c r="S1332"/>
  <c r="J1332"/>
  <c r="I1332"/>
  <c r="Q1332" s="1"/>
  <c r="H1332"/>
  <c r="A1332"/>
  <c r="S1331"/>
  <c r="R1331"/>
  <c r="P1331"/>
  <c r="L1331"/>
  <c r="J1331"/>
  <c r="I1331"/>
  <c r="Q1331" s="1"/>
  <c r="H1331"/>
  <c r="N1331" s="1"/>
  <c r="A1331"/>
  <c r="S1330"/>
  <c r="J1330"/>
  <c r="I1330"/>
  <c r="Q1330" s="1"/>
  <c r="H1330"/>
  <c r="A1330"/>
  <c r="S1329"/>
  <c r="R1329"/>
  <c r="P1329"/>
  <c r="L1329"/>
  <c r="J1329"/>
  <c r="I1329"/>
  <c r="Q1329" s="1"/>
  <c r="H1329"/>
  <c r="N1329" s="1"/>
  <c r="A1329"/>
  <c r="S1328"/>
  <c r="J1328"/>
  <c r="I1328"/>
  <c r="Q1328" s="1"/>
  <c r="H1328"/>
  <c r="A1328"/>
  <c r="S1327"/>
  <c r="R1327"/>
  <c r="P1327"/>
  <c r="L1327"/>
  <c r="J1327"/>
  <c r="I1327"/>
  <c r="Q1327" s="1"/>
  <c r="H1327"/>
  <c r="N1327" s="1"/>
  <c r="A1327"/>
  <c r="S1326"/>
  <c r="J1326"/>
  <c r="I1326"/>
  <c r="Q1326" s="1"/>
  <c r="H1326"/>
  <c r="A1326"/>
  <c r="S1325"/>
  <c r="P1325"/>
  <c r="J1325"/>
  <c r="I1325"/>
  <c r="Q1325" s="1"/>
  <c r="H1325"/>
  <c r="N1325" s="1"/>
  <c r="A1325"/>
  <c r="S1324"/>
  <c r="J1324"/>
  <c r="I1324"/>
  <c r="Q1324" s="1"/>
  <c r="H1324"/>
  <c r="A1324"/>
  <c r="S1323"/>
  <c r="R1323"/>
  <c r="P1323"/>
  <c r="J1323"/>
  <c r="I1323"/>
  <c r="Q1323" s="1"/>
  <c r="H1323"/>
  <c r="N1323" s="1"/>
  <c r="A1323"/>
  <c r="S1322"/>
  <c r="J1322"/>
  <c r="I1322"/>
  <c r="Q1322" s="1"/>
  <c r="H1322"/>
  <c r="A1322"/>
  <c r="S1321"/>
  <c r="R1321"/>
  <c r="P1321"/>
  <c r="J1321"/>
  <c r="I1321"/>
  <c r="Q1321" s="1"/>
  <c r="H1321"/>
  <c r="N1321" s="1"/>
  <c r="A1321"/>
  <c r="S1320"/>
  <c r="J1320"/>
  <c r="I1320"/>
  <c r="Q1320" s="1"/>
  <c r="H1320"/>
  <c r="A1320"/>
  <c r="S1319"/>
  <c r="J1319"/>
  <c r="H1319"/>
  <c r="I1319" s="1"/>
  <c r="A1319"/>
  <c r="S1318"/>
  <c r="J1318"/>
  <c r="I1318"/>
  <c r="Q1318" s="1"/>
  <c r="H1318"/>
  <c r="A1318"/>
  <c r="S1317"/>
  <c r="J1317"/>
  <c r="H1317"/>
  <c r="I1317" s="1"/>
  <c r="A1317"/>
  <c r="S1316"/>
  <c r="J1316"/>
  <c r="I1316"/>
  <c r="Q1316" s="1"/>
  <c r="H1316"/>
  <c r="A1316"/>
  <c r="S1315"/>
  <c r="R1315"/>
  <c r="J1315"/>
  <c r="I1315"/>
  <c r="Q1315" s="1"/>
  <c r="H1315"/>
  <c r="P1315" s="1"/>
  <c r="A1315"/>
  <c r="S1314"/>
  <c r="J1314"/>
  <c r="I1314"/>
  <c r="Q1314" s="1"/>
  <c r="H1314"/>
  <c r="A1314"/>
  <c r="S1313"/>
  <c r="R1313"/>
  <c r="P1313"/>
  <c r="J1313"/>
  <c r="I1313"/>
  <c r="Q1313" s="1"/>
  <c r="H1313"/>
  <c r="N1313" s="1"/>
  <c r="A1313"/>
  <c r="S1312"/>
  <c r="J1312"/>
  <c r="I1312"/>
  <c r="Q1312" s="1"/>
  <c r="H1312"/>
  <c r="A1312"/>
  <c r="S1311"/>
  <c r="R1311"/>
  <c r="P1311"/>
  <c r="J1311"/>
  <c r="I1311"/>
  <c r="Q1311" s="1"/>
  <c r="H1311"/>
  <c r="N1311" s="1"/>
  <c r="A1311"/>
  <c r="S1310"/>
  <c r="J1310"/>
  <c r="I1310"/>
  <c r="Q1310" s="1"/>
  <c r="H1310"/>
  <c r="A1310"/>
  <c r="S1309"/>
  <c r="R1309"/>
  <c r="P1309"/>
  <c r="J1309"/>
  <c r="I1309"/>
  <c r="Q1309" s="1"/>
  <c r="H1309"/>
  <c r="N1309" s="1"/>
  <c r="A1309"/>
  <c r="S1308"/>
  <c r="J1308"/>
  <c r="I1308"/>
  <c r="Q1308" s="1"/>
  <c r="H1308"/>
  <c r="A1308"/>
  <c r="S1307"/>
  <c r="R1307"/>
  <c r="P1307"/>
  <c r="J1307"/>
  <c r="I1307"/>
  <c r="Q1307" s="1"/>
  <c r="H1307"/>
  <c r="N1307" s="1"/>
  <c r="A1307"/>
  <c r="S1306"/>
  <c r="J1306"/>
  <c r="I1306"/>
  <c r="Q1306" s="1"/>
  <c r="H1306"/>
  <c r="A1306"/>
  <c r="S1305"/>
  <c r="R1305"/>
  <c r="P1305"/>
  <c r="J1305"/>
  <c r="I1305"/>
  <c r="Q1305" s="1"/>
  <c r="H1305"/>
  <c r="N1305" s="1"/>
  <c r="A1305"/>
  <c r="S1304"/>
  <c r="J1304"/>
  <c r="I1304"/>
  <c r="Q1304" s="1"/>
  <c r="H1304"/>
  <c r="A1304"/>
  <c r="S1303"/>
  <c r="R1303"/>
  <c r="P1303"/>
  <c r="J1303"/>
  <c r="I1303"/>
  <c r="Q1303" s="1"/>
  <c r="H1303"/>
  <c r="N1303" s="1"/>
  <c r="A1303"/>
  <c r="S1302"/>
  <c r="J1302"/>
  <c r="I1302"/>
  <c r="Q1302" s="1"/>
  <c r="H1302"/>
  <c r="A1302"/>
  <c r="S1301"/>
  <c r="R1301"/>
  <c r="P1301"/>
  <c r="J1301"/>
  <c r="I1301"/>
  <c r="Q1301" s="1"/>
  <c r="H1301"/>
  <c r="N1301" s="1"/>
  <c r="A1301"/>
  <c r="S1300"/>
  <c r="J1300"/>
  <c r="I1300"/>
  <c r="Q1300" s="1"/>
  <c r="H1300"/>
  <c r="A1300"/>
  <c r="S1299"/>
  <c r="R1299"/>
  <c r="P1299"/>
  <c r="J1299"/>
  <c r="I1299"/>
  <c r="Q1299" s="1"/>
  <c r="H1299"/>
  <c r="N1299" s="1"/>
  <c r="A1299"/>
  <c r="S1298"/>
  <c r="J1298"/>
  <c r="I1298"/>
  <c r="Q1298" s="1"/>
  <c r="H1298"/>
  <c r="A1298"/>
  <c r="S1297"/>
  <c r="R1297"/>
  <c r="P1297"/>
  <c r="J1297"/>
  <c r="I1297"/>
  <c r="Q1297" s="1"/>
  <c r="H1297"/>
  <c r="N1297" s="1"/>
  <c r="A1297"/>
  <c r="S1296"/>
  <c r="J1296"/>
  <c r="I1296"/>
  <c r="Q1296" s="1"/>
  <c r="H1296"/>
  <c r="A1296"/>
  <c r="S1295"/>
  <c r="J1295"/>
  <c r="H1295"/>
  <c r="I1295" s="1"/>
  <c r="A1295"/>
  <c r="S1294"/>
  <c r="J1294"/>
  <c r="I1294"/>
  <c r="Q1294" s="1"/>
  <c r="H1294"/>
  <c r="A1294"/>
  <c r="S1293"/>
  <c r="J1293"/>
  <c r="H1293"/>
  <c r="I1293" s="1"/>
  <c r="A1293"/>
  <c r="S1292"/>
  <c r="J1292"/>
  <c r="I1292"/>
  <c r="Q1292" s="1"/>
  <c r="H1292"/>
  <c r="A1292"/>
  <c r="S1291"/>
  <c r="J1291"/>
  <c r="H1291"/>
  <c r="I1291" s="1"/>
  <c r="A1291"/>
  <c r="S1290"/>
  <c r="Q1290"/>
  <c r="M1290"/>
  <c r="J1290"/>
  <c r="I1290"/>
  <c r="H1290"/>
  <c r="A1290"/>
  <c r="S1289"/>
  <c r="R1289"/>
  <c r="N1289"/>
  <c r="J1289"/>
  <c r="H1289"/>
  <c r="I1289" s="1"/>
  <c r="A1289"/>
  <c r="S1288"/>
  <c r="J1288"/>
  <c r="I1288"/>
  <c r="Q1288" s="1"/>
  <c r="H1288"/>
  <c r="A1288"/>
  <c r="S1287"/>
  <c r="R1287"/>
  <c r="P1287"/>
  <c r="L1287"/>
  <c r="J1287"/>
  <c r="I1287"/>
  <c r="Q1287" s="1"/>
  <c r="H1287"/>
  <c r="N1287" s="1"/>
  <c r="A1287"/>
  <c r="S1286"/>
  <c r="J1286"/>
  <c r="I1286"/>
  <c r="Q1286" s="1"/>
  <c r="H1286"/>
  <c r="A1286"/>
  <c r="S1285"/>
  <c r="R1285"/>
  <c r="P1285"/>
  <c r="L1285"/>
  <c r="J1285"/>
  <c r="I1285"/>
  <c r="Q1285" s="1"/>
  <c r="H1285"/>
  <c r="N1285" s="1"/>
  <c r="F1285"/>
  <c r="A1285"/>
  <c r="S1284"/>
  <c r="J1284"/>
  <c r="I1284"/>
  <c r="Q1284" s="1"/>
  <c r="H1284"/>
  <c r="A1284"/>
  <c r="S1283"/>
  <c r="R1283"/>
  <c r="P1283"/>
  <c r="L1283"/>
  <c r="J1283"/>
  <c r="I1283"/>
  <c r="Q1283" s="1"/>
  <c r="H1283"/>
  <c r="N1283" s="1"/>
  <c r="A1283"/>
  <c r="S1282"/>
  <c r="J1282"/>
  <c r="I1282"/>
  <c r="Q1282" s="1"/>
  <c r="H1282"/>
  <c r="A1282"/>
  <c r="S1281"/>
  <c r="R1281"/>
  <c r="P1281"/>
  <c r="L1281"/>
  <c r="J1281"/>
  <c r="I1281"/>
  <c r="Q1281" s="1"/>
  <c r="H1281"/>
  <c r="N1281" s="1"/>
  <c r="A1281"/>
  <c r="S1280"/>
  <c r="J1280"/>
  <c r="I1280"/>
  <c r="Q1280" s="1"/>
  <c r="H1280"/>
  <c r="A1280"/>
  <c r="S1279"/>
  <c r="R1279"/>
  <c r="P1279"/>
  <c r="L1279"/>
  <c r="J1279"/>
  <c r="I1279"/>
  <c r="Q1279" s="1"/>
  <c r="H1279"/>
  <c r="N1279" s="1"/>
  <c r="A1279"/>
  <c r="S1278"/>
  <c r="J1278"/>
  <c r="I1278"/>
  <c r="Q1278" s="1"/>
  <c r="H1278"/>
  <c r="A1278"/>
  <c r="S1277"/>
  <c r="R1277"/>
  <c r="P1277"/>
  <c r="L1277"/>
  <c r="J1277"/>
  <c r="I1277"/>
  <c r="Q1277" s="1"/>
  <c r="H1277"/>
  <c r="N1277" s="1"/>
  <c r="A1277"/>
  <c r="S1276"/>
  <c r="J1276"/>
  <c r="I1276"/>
  <c r="Q1276" s="1"/>
  <c r="H1276"/>
  <c r="A1276"/>
  <c r="S1275"/>
  <c r="R1275"/>
  <c r="P1275"/>
  <c r="L1275"/>
  <c r="J1275"/>
  <c r="I1275"/>
  <c r="Q1275" s="1"/>
  <c r="H1275"/>
  <c r="N1275" s="1"/>
  <c r="A1275"/>
  <c r="S1274"/>
  <c r="J1274"/>
  <c r="I1274"/>
  <c r="Q1274" s="1"/>
  <c r="H1274"/>
  <c r="A1274"/>
  <c r="S1273"/>
  <c r="R1273"/>
  <c r="P1273"/>
  <c r="L1273"/>
  <c r="J1273"/>
  <c r="I1273"/>
  <c r="Q1273" s="1"/>
  <c r="H1273"/>
  <c r="N1273" s="1"/>
  <c r="A1273"/>
  <c r="S1272"/>
  <c r="J1272"/>
  <c r="I1272"/>
  <c r="Q1272" s="1"/>
  <c r="H1272"/>
  <c r="A1272"/>
  <c r="S1271"/>
  <c r="R1271"/>
  <c r="P1271"/>
  <c r="L1271"/>
  <c r="J1271"/>
  <c r="I1271"/>
  <c r="Q1271" s="1"/>
  <c r="H1271"/>
  <c r="N1271" s="1"/>
  <c r="A1271"/>
  <c r="S1270"/>
  <c r="J1270"/>
  <c r="I1270"/>
  <c r="Q1270" s="1"/>
  <c r="H1270"/>
  <c r="A1270"/>
  <c r="S1269"/>
  <c r="J1269"/>
  <c r="I1269"/>
  <c r="Q1269" s="1"/>
  <c r="H1269"/>
  <c r="A1269"/>
  <c r="S1268"/>
  <c r="R1268"/>
  <c r="P1268"/>
  <c r="J1268"/>
  <c r="I1268"/>
  <c r="Q1268" s="1"/>
  <c r="H1268"/>
  <c r="N1268" s="1"/>
  <c r="A1268"/>
  <c r="S1267"/>
  <c r="J1267"/>
  <c r="I1267"/>
  <c r="Q1267" s="1"/>
  <c r="H1267"/>
  <c r="A1267"/>
  <c r="S1266"/>
  <c r="R1266"/>
  <c r="P1266"/>
  <c r="J1266"/>
  <c r="I1266"/>
  <c r="Q1266" s="1"/>
  <c r="H1266"/>
  <c r="N1266" s="1"/>
  <c r="A1266"/>
  <c r="S1265"/>
  <c r="J1265"/>
  <c r="I1265"/>
  <c r="Q1265" s="1"/>
  <c r="H1265"/>
  <c r="A1265"/>
  <c r="S1264"/>
  <c r="R1264"/>
  <c r="P1264"/>
  <c r="J1264"/>
  <c r="I1264"/>
  <c r="Q1264" s="1"/>
  <c r="H1264"/>
  <c r="N1264" s="1"/>
  <c r="A1264"/>
  <c r="S1263"/>
  <c r="J1263"/>
  <c r="I1263"/>
  <c r="Q1263" s="1"/>
  <c r="H1263"/>
  <c r="A1263"/>
  <c r="S1262"/>
  <c r="R1262"/>
  <c r="J1262"/>
  <c r="I1262"/>
  <c r="Q1262" s="1"/>
  <c r="H1262"/>
  <c r="P1262" s="1"/>
  <c r="A1262"/>
  <c r="S1261"/>
  <c r="J1261"/>
  <c r="I1261"/>
  <c r="Q1261" s="1"/>
  <c r="H1261"/>
  <c r="A1261"/>
  <c r="S1260"/>
  <c r="R1260"/>
  <c r="J1260"/>
  <c r="I1260"/>
  <c r="Q1260" s="1"/>
  <c r="H1260"/>
  <c r="P1260" s="1"/>
  <c r="A1260"/>
  <c r="S1259"/>
  <c r="J1259"/>
  <c r="I1259"/>
  <c r="Q1259" s="1"/>
  <c r="H1259"/>
  <c r="A1259"/>
  <c r="S1258"/>
  <c r="R1258"/>
  <c r="P1258"/>
  <c r="J1258"/>
  <c r="I1258"/>
  <c r="Q1258" s="1"/>
  <c r="H1258"/>
  <c r="N1258" s="1"/>
  <c r="A1258"/>
  <c r="S1257"/>
  <c r="J1257"/>
  <c r="I1257"/>
  <c r="Q1257" s="1"/>
  <c r="H1257"/>
  <c r="A1257"/>
  <c r="S1256"/>
  <c r="R1256"/>
  <c r="J1256"/>
  <c r="I1256"/>
  <c r="Q1256" s="1"/>
  <c r="H1256"/>
  <c r="P1256" s="1"/>
  <c r="A1256"/>
  <c r="S1255"/>
  <c r="J1255"/>
  <c r="I1255"/>
  <c r="Q1255" s="1"/>
  <c r="H1255"/>
  <c r="A1255"/>
  <c r="S1254"/>
  <c r="R1254"/>
  <c r="P1254"/>
  <c r="J1254"/>
  <c r="I1254"/>
  <c r="Q1254" s="1"/>
  <c r="H1254"/>
  <c r="N1254" s="1"/>
  <c r="A1254"/>
  <c r="S1253"/>
  <c r="J1253"/>
  <c r="I1253"/>
  <c r="Q1253" s="1"/>
  <c r="H1253"/>
  <c r="A1253"/>
  <c r="S1252"/>
  <c r="R1252"/>
  <c r="J1252"/>
  <c r="I1252"/>
  <c r="Q1252" s="1"/>
  <c r="H1252"/>
  <c r="P1252" s="1"/>
  <c r="A1252"/>
  <c r="S1251"/>
  <c r="J1251"/>
  <c r="I1251"/>
  <c r="Q1251" s="1"/>
  <c r="H1251"/>
  <c r="A1251"/>
  <c r="S1250"/>
  <c r="R1250"/>
  <c r="J1250"/>
  <c r="I1250"/>
  <c r="Q1250" s="1"/>
  <c r="H1250"/>
  <c r="P1250" s="1"/>
  <c r="A1250"/>
  <c r="S1249"/>
  <c r="J1249"/>
  <c r="I1249"/>
  <c r="Q1249" s="1"/>
  <c r="H1249"/>
  <c r="A1249"/>
  <c r="S1248"/>
  <c r="R1248"/>
  <c r="J1248"/>
  <c r="I1248"/>
  <c r="Q1248" s="1"/>
  <c r="H1248"/>
  <c r="P1248" s="1"/>
  <c r="A1248"/>
  <c r="S1247"/>
  <c r="Q1247"/>
  <c r="M1247"/>
  <c r="J1247"/>
  <c r="I1247"/>
  <c r="H1247"/>
  <c r="A1247"/>
  <c r="S1246"/>
  <c r="R1246"/>
  <c r="J1246"/>
  <c r="I1246"/>
  <c r="Q1246" s="1"/>
  <c r="H1246"/>
  <c r="P1246" s="1"/>
  <c r="A1246"/>
  <c r="S1245"/>
  <c r="Q1245"/>
  <c r="M1245"/>
  <c r="J1245"/>
  <c r="I1245"/>
  <c r="H1245"/>
  <c r="A1245"/>
  <c r="S1244"/>
  <c r="R1244"/>
  <c r="P1244"/>
  <c r="J1244"/>
  <c r="I1244"/>
  <c r="Q1244" s="1"/>
  <c r="H1244"/>
  <c r="L1244" s="1"/>
  <c r="A1244"/>
  <c r="S1243"/>
  <c r="Q1243"/>
  <c r="M1243"/>
  <c r="J1243"/>
  <c r="I1243"/>
  <c r="H1243"/>
  <c r="A1243"/>
  <c r="S1242"/>
  <c r="R1242"/>
  <c r="P1242"/>
  <c r="J1242"/>
  <c r="I1242"/>
  <c r="Q1242" s="1"/>
  <c r="H1242"/>
  <c r="L1242" s="1"/>
  <c r="A1242"/>
  <c r="S1241"/>
  <c r="Q1241"/>
  <c r="M1241"/>
  <c r="J1241"/>
  <c r="I1241"/>
  <c r="H1241"/>
  <c r="A1241"/>
  <c r="S1240"/>
  <c r="R1240"/>
  <c r="J1240"/>
  <c r="I1240"/>
  <c r="Q1240" s="1"/>
  <c r="H1240"/>
  <c r="P1240" s="1"/>
  <c r="A1240"/>
  <c r="S1239"/>
  <c r="Q1239"/>
  <c r="M1239"/>
  <c r="J1239"/>
  <c r="I1239"/>
  <c r="H1239"/>
  <c r="A1239"/>
  <c r="S1238"/>
  <c r="R1238"/>
  <c r="J1238"/>
  <c r="I1238"/>
  <c r="Q1238" s="1"/>
  <c r="H1238"/>
  <c r="P1238" s="1"/>
  <c r="A1238"/>
  <c r="S1237"/>
  <c r="Q1237"/>
  <c r="M1237"/>
  <c r="J1237"/>
  <c r="I1237"/>
  <c r="H1237"/>
  <c r="A1237"/>
  <c r="S1236"/>
  <c r="R1236"/>
  <c r="P1236"/>
  <c r="J1236"/>
  <c r="I1236"/>
  <c r="Q1236" s="1"/>
  <c r="H1236"/>
  <c r="L1236" s="1"/>
  <c r="A1236"/>
  <c r="S1235"/>
  <c r="Q1235"/>
  <c r="M1235"/>
  <c r="J1235"/>
  <c r="I1235"/>
  <c r="H1235"/>
  <c r="A1235"/>
  <c r="S1234"/>
  <c r="R1234"/>
  <c r="J1234"/>
  <c r="I1234"/>
  <c r="Q1234" s="1"/>
  <c r="H1234"/>
  <c r="P1234" s="1"/>
  <c r="A1234"/>
  <c r="S1233"/>
  <c r="Q1233"/>
  <c r="M1233"/>
  <c r="J1233"/>
  <c r="I1233"/>
  <c r="H1233"/>
  <c r="A1233"/>
  <c r="S1232"/>
  <c r="R1232"/>
  <c r="P1232"/>
  <c r="J1232"/>
  <c r="I1232"/>
  <c r="Q1232" s="1"/>
  <c r="H1232"/>
  <c r="L1232" s="1"/>
  <c r="A1232"/>
  <c r="S1231"/>
  <c r="Q1231"/>
  <c r="M1231"/>
  <c r="J1231"/>
  <c r="I1231"/>
  <c r="H1231"/>
  <c r="A1231"/>
  <c r="S1230"/>
  <c r="R1230"/>
  <c r="P1230"/>
  <c r="J1230"/>
  <c r="I1230"/>
  <c r="Q1230" s="1"/>
  <c r="H1230"/>
  <c r="L1230" s="1"/>
  <c r="A1230"/>
  <c r="S1229"/>
  <c r="Q1229"/>
  <c r="M1229"/>
  <c r="J1229"/>
  <c r="I1229"/>
  <c r="H1229"/>
  <c r="A1229"/>
  <c r="S1228"/>
  <c r="R1228"/>
  <c r="P1228"/>
  <c r="J1228"/>
  <c r="I1228"/>
  <c r="Q1228" s="1"/>
  <c r="H1228"/>
  <c r="L1228" s="1"/>
  <c r="A1228"/>
  <c r="S1227"/>
  <c r="Q1227"/>
  <c r="M1227"/>
  <c r="J1227"/>
  <c r="I1227"/>
  <c r="H1227"/>
  <c r="A1227"/>
  <c r="S1226"/>
  <c r="R1226"/>
  <c r="P1226"/>
  <c r="J1226"/>
  <c r="I1226"/>
  <c r="Q1226" s="1"/>
  <c r="H1226"/>
  <c r="L1226" s="1"/>
  <c r="A1226"/>
  <c r="S1225"/>
  <c r="Q1225"/>
  <c r="M1225"/>
  <c r="J1225"/>
  <c r="I1225"/>
  <c r="H1225"/>
  <c r="A1225"/>
  <c r="S1224"/>
  <c r="R1224"/>
  <c r="P1224"/>
  <c r="J1224"/>
  <c r="I1224"/>
  <c r="Q1224" s="1"/>
  <c r="H1224"/>
  <c r="L1224" s="1"/>
  <c r="A1224"/>
  <c r="S1223"/>
  <c r="Q1223"/>
  <c r="M1223"/>
  <c r="J1223"/>
  <c r="I1223"/>
  <c r="H1223"/>
  <c r="A1223"/>
  <c r="S1222"/>
  <c r="R1222"/>
  <c r="N1222"/>
  <c r="J1222"/>
  <c r="H1222"/>
  <c r="I1222" s="1"/>
  <c r="A1222"/>
  <c r="S1221"/>
  <c r="J1221"/>
  <c r="I1221"/>
  <c r="H1221"/>
  <c r="A1221"/>
  <c r="S1220"/>
  <c r="R1220"/>
  <c r="P1220"/>
  <c r="L1220"/>
  <c r="J1220"/>
  <c r="I1220"/>
  <c r="Q1220" s="1"/>
  <c r="H1220"/>
  <c r="N1220" s="1"/>
  <c r="A1220"/>
  <c r="S1219"/>
  <c r="J1219"/>
  <c r="I1219"/>
  <c r="H1219"/>
  <c r="A1219"/>
  <c r="S1218"/>
  <c r="R1218"/>
  <c r="P1218"/>
  <c r="L1218"/>
  <c r="J1218"/>
  <c r="I1218"/>
  <c r="Q1218" s="1"/>
  <c r="H1218"/>
  <c r="N1218" s="1"/>
  <c r="A1218"/>
  <c r="S1217"/>
  <c r="J1217"/>
  <c r="I1217"/>
  <c r="H1217"/>
  <c r="A1217"/>
  <c r="S1216"/>
  <c r="J1216"/>
  <c r="H1216"/>
  <c r="I1216" s="1"/>
  <c r="A1216"/>
  <c r="S1215"/>
  <c r="Q1215"/>
  <c r="M1215"/>
  <c r="J1215"/>
  <c r="I1215"/>
  <c r="H1215"/>
  <c r="A1215"/>
  <c r="S1214"/>
  <c r="R1214"/>
  <c r="P1214"/>
  <c r="J1214"/>
  <c r="I1214"/>
  <c r="Q1214" s="1"/>
  <c r="H1214"/>
  <c r="L1214" s="1"/>
  <c r="A1214"/>
  <c r="S1213"/>
  <c r="Q1213"/>
  <c r="M1213"/>
  <c r="J1213"/>
  <c r="I1213"/>
  <c r="H1213"/>
  <c r="A1213"/>
  <c r="S1212"/>
  <c r="R1212"/>
  <c r="P1212"/>
  <c r="N1212"/>
  <c r="J1212"/>
  <c r="I1212"/>
  <c r="Q1212" s="1"/>
  <c r="H1212"/>
  <c r="L1212" s="1"/>
  <c r="A1212"/>
  <c r="S1211"/>
  <c r="Q1211"/>
  <c r="M1211"/>
  <c r="J1211"/>
  <c r="I1211"/>
  <c r="H1211"/>
  <c r="A1211"/>
  <c r="S1210"/>
  <c r="R1210"/>
  <c r="P1210"/>
  <c r="J1210"/>
  <c r="I1210"/>
  <c r="Q1210" s="1"/>
  <c r="H1210"/>
  <c r="L1210" s="1"/>
  <c r="A1210"/>
  <c r="S1209"/>
  <c r="Q1209"/>
  <c r="M1209"/>
  <c r="J1209"/>
  <c r="I1209"/>
  <c r="H1209"/>
  <c r="A1209"/>
  <c r="S1208"/>
  <c r="R1208"/>
  <c r="P1208"/>
  <c r="N1208"/>
  <c r="J1208"/>
  <c r="I1208"/>
  <c r="Q1208" s="1"/>
  <c r="H1208"/>
  <c r="L1208" s="1"/>
  <c r="A1208"/>
  <c r="S1207"/>
  <c r="Q1207"/>
  <c r="M1207"/>
  <c r="B1207" s="1"/>
  <c r="J1207"/>
  <c r="I1207"/>
  <c r="H1207"/>
  <c r="A1207"/>
  <c r="S1206"/>
  <c r="Q1206"/>
  <c r="M1206"/>
  <c r="J1206"/>
  <c r="I1206"/>
  <c r="H1206"/>
  <c r="A1206"/>
  <c r="S1205"/>
  <c r="R1205"/>
  <c r="N1205"/>
  <c r="J1205"/>
  <c r="H1205"/>
  <c r="I1205" s="1"/>
  <c r="A1205"/>
  <c r="S1204"/>
  <c r="J1204"/>
  <c r="I1204"/>
  <c r="Q1204" s="1"/>
  <c r="H1204"/>
  <c r="A1204"/>
  <c r="S1203"/>
  <c r="R1203"/>
  <c r="P1203"/>
  <c r="L1203"/>
  <c r="J1203"/>
  <c r="I1203"/>
  <c r="Q1203" s="1"/>
  <c r="H1203"/>
  <c r="N1203" s="1"/>
  <c r="A1203"/>
  <c r="S1202"/>
  <c r="J1202"/>
  <c r="I1202"/>
  <c r="Q1202" s="1"/>
  <c r="H1202"/>
  <c r="A1202"/>
  <c r="S1201"/>
  <c r="R1201"/>
  <c r="P1201"/>
  <c r="L1201"/>
  <c r="J1201"/>
  <c r="I1201"/>
  <c r="Q1201" s="1"/>
  <c r="H1201"/>
  <c r="N1201" s="1"/>
  <c r="A1201"/>
  <c r="S1200"/>
  <c r="J1200"/>
  <c r="I1200"/>
  <c r="Q1200" s="1"/>
  <c r="H1200"/>
  <c r="A1200"/>
  <c r="S1199"/>
  <c r="R1199"/>
  <c r="P1199"/>
  <c r="L1199"/>
  <c r="J1199"/>
  <c r="I1199"/>
  <c r="Q1199" s="1"/>
  <c r="H1199"/>
  <c r="N1199" s="1"/>
  <c r="A1199"/>
  <c r="S1198"/>
  <c r="J1198"/>
  <c r="I1198"/>
  <c r="Q1198" s="1"/>
  <c r="H1198"/>
  <c r="A1198"/>
  <c r="S1197"/>
  <c r="R1197"/>
  <c r="P1197"/>
  <c r="L1197"/>
  <c r="J1197"/>
  <c r="I1197"/>
  <c r="Q1197" s="1"/>
  <c r="H1197"/>
  <c r="N1197" s="1"/>
  <c r="A1197"/>
  <c r="S1196"/>
  <c r="J1196"/>
  <c r="I1196"/>
  <c r="Q1196" s="1"/>
  <c r="H1196"/>
  <c r="A1196"/>
  <c r="S1195"/>
  <c r="R1195"/>
  <c r="P1195"/>
  <c r="L1195"/>
  <c r="J1195"/>
  <c r="I1195"/>
  <c r="Q1195" s="1"/>
  <c r="H1195"/>
  <c r="N1195" s="1"/>
  <c r="A1195"/>
  <c r="S1194"/>
  <c r="J1194"/>
  <c r="I1194"/>
  <c r="Q1194" s="1"/>
  <c r="H1194"/>
  <c r="A1194"/>
  <c r="S1193"/>
  <c r="R1193"/>
  <c r="P1193"/>
  <c r="L1193"/>
  <c r="J1193"/>
  <c r="I1193"/>
  <c r="Q1193" s="1"/>
  <c r="H1193"/>
  <c r="N1193" s="1"/>
  <c r="A1193"/>
  <c r="S1192"/>
  <c r="J1192"/>
  <c r="I1192"/>
  <c r="Q1192" s="1"/>
  <c r="H1192"/>
  <c r="A1192"/>
  <c r="S1191"/>
  <c r="J1191"/>
  <c r="H1191"/>
  <c r="I1191" s="1"/>
  <c r="R1191" s="1"/>
  <c r="A1191"/>
  <c r="S1190"/>
  <c r="Q1190"/>
  <c r="M1190"/>
  <c r="J1190"/>
  <c r="I1190"/>
  <c r="H1190"/>
  <c r="A1190"/>
  <c r="S1189"/>
  <c r="R1189"/>
  <c r="P1189"/>
  <c r="J1189"/>
  <c r="I1189"/>
  <c r="Q1189" s="1"/>
  <c r="H1189"/>
  <c r="N1189" s="1"/>
  <c r="A1189"/>
  <c r="S1188"/>
  <c r="Q1188"/>
  <c r="M1188"/>
  <c r="J1188"/>
  <c r="I1188"/>
  <c r="H1188"/>
  <c r="A1188"/>
  <c r="S1187"/>
  <c r="R1187"/>
  <c r="P1187"/>
  <c r="J1187"/>
  <c r="I1187"/>
  <c r="Q1187" s="1"/>
  <c r="H1187"/>
  <c r="N1187" s="1"/>
  <c r="A1187"/>
  <c r="S1186"/>
  <c r="Q1186"/>
  <c r="M1186"/>
  <c r="J1186"/>
  <c r="I1186"/>
  <c r="H1186"/>
  <c r="A1186"/>
  <c r="S1185"/>
  <c r="R1185"/>
  <c r="P1185"/>
  <c r="J1185"/>
  <c r="I1185"/>
  <c r="Q1185" s="1"/>
  <c r="H1185"/>
  <c r="N1185" s="1"/>
  <c r="A1185"/>
  <c r="S1184"/>
  <c r="Q1184"/>
  <c r="M1184"/>
  <c r="J1184"/>
  <c r="I1184"/>
  <c r="H1184"/>
  <c r="A1184"/>
  <c r="S1183"/>
  <c r="R1183"/>
  <c r="P1183"/>
  <c r="J1183"/>
  <c r="I1183"/>
  <c r="Q1183" s="1"/>
  <c r="H1183"/>
  <c r="N1183" s="1"/>
  <c r="A1183"/>
  <c r="S1182"/>
  <c r="Q1182"/>
  <c r="M1182"/>
  <c r="J1182"/>
  <c r="I1182"/>
  <c r="H1182"/>
  <c r="A1182"/>
  <c r="S1181"/>
  <c r="R1181"/>
  <c r="P1181"/>
  <c r="J1181"/>
  <c r="I1181"/>
  <c r="Q1181" s="1"/>
  <c r="H1181"/>
  <c r="N1181" s="1"/>
  <c r="A1181"/>
  <c r="S1180"/>
  <c r="Q1180"/>
  <c r="M1180"/>
  <c r="J1180"/>
  <c r="I1180"/>
  <c r="H1180"/>
  <c r="A1180"/>
  <c r="S1179"/>
  <c r="R1179"/>
  <c r="P1179"/>
  <c r="J1179"/>
  <c r="I1179"/>
  <c r="Q1179" s="1"/>
  <c r="H1179"/>
  <c r="N1179" s="1"/>
  <c r="A1179"/>
  <c r="S1178"/>
  <c r="Q1178"/>
  <c r="M1178"/>
  <c r="J1178"/>
  <c r="I1178"/>
  <c r="H1178"/>
  <c r="A1178"/>
  <c r="S1177"/>
  <c r="R1177"/>
  <c r="P1177"/>
  <c r="J1177"/>
  <c r="I1177"/>
  <c r="Q1177" s="1"/>
  <c r="H1177"/>
  <c r="N1177" s="1"/>
  <c r="A1177"/>
  <c r="S1176"/>
  <c r="Q1176"/>
  <c r="M1176"/>
  <c r="J1176"/>
  <c r="I1176"/>
  <c r="H1176"/>
  <c r="A1176"/>
  <c r="S1175"/>
  <c r="R1175"/>
  <c r="P1175"/>
  <c r="J1175"/>
  <c r="I1175"/>
  <c r="Q1175" s="1"/>
  <c r="H1175"/>
  <c r="N1175" s="1"/>
  <c r="A1175"/>
  <c r="S1174"/>
  <c r="Q1174"/>
  <c r="M1174"/>
  <c r="J1174"/>
  <c r="I1174"/>
  <c r="H1174"/>
  <c r="A1174"/>
  <c r="S1173"/>
  <c r="R1173"/>
  <c r="P1173"/>
  <c r="J1173"/>
  <c r="I1173"/>
  <c r="Q1173" s="1"/>
  <c r="H1173"/>
  <c r="N1173" s="1"/>
  <c r="A1173"/>
  <c r="S1172"/>
  <c r="Q1172"/>
  <c r="M1172"/>
  <c r="J1172"/>
  <c r="I1172"/>
  <c r="H1172"/>
  <c r="A1172"/>
  <c r="S1171"/>
  <c r="R1171"/>
  <c r="P1171"/>
  <c r="J1171"/>
  <c r="I1171"/>
  <c r="Q1171" s="1"/>
  <c r="H1171"/>
  <c r="N1171" s="1"/>
  <c r="A1171"/>
  <c r="S1170"/>
  <c r="Q1170"/>
  <c r="M1170"/>
  <c r="J1170"/>
  <c r="I1170"/>
  <c r="H1170"/>
  <c r="A1170"/>
  <c r="S1169"/>
  <c r="R1169"/>
  <c r="P1169"/>
  <c r="J1169"/>
  <c r="I1169"/>
  <c r="Q1169" s="1"/>
  <c r="H1169"/>
  <c r="N1169" s="1"/>
  <c r="A1169"/>
  <c r="S1168"/>
  <c r="Q1168"/>
  <c r="M1168"/>
  <c r="J1168"/>
  <c r="I1168"/>
  <c r="H1168"/>
  <c r="A1168"/>
  <c r="S1167"/>
  <c r="R1167"/>
  <c r="P1167"/>
  <c r="J1167"/>
  <c r="I1167"/>
  <c r="Q1167" s="1"/>
  <c r="H1167"/>
  <c r="N1167" s="1"/>
  <c r="A1167"/>
  <c r="S1166"/>
  <c r="Q1166"/>
  <c r="M1166"/>
  <c r="J1166"/>
  <c r="I1166"/>
  <c r="H1166"/>
  <c r="A1166"/>
  <c r="S1165"/>
  <c r="R1165"/>
  <c r="P1165"/>
  <c r="J1165"/>
  <c r="I1165"/>
  <c r="Q1165" s="1"/>
  <c r="H1165"/>
  <c r="N1165" s="1"/>
  <c r="A1165"/>
  <c r="S1164"/>
  <c r="Q1164"/>
  <c r="M1164"/>
  <c r="J1164"/>
  <c r="I1164"/>
  <c r="H1164"/>
  <c r="A1164"/>
  <c r="S1163"/>
  <c r="R1163"/>
  <c r="P1163"/>
  <c r="J1163"/>
  <c r="I1163"/>
  <c r="Q1163" s="1"/>
  <c r="H1163"/>
  <c r="N1163" s="1"/>
  <c r="A1163"/>
  <c r="S1162"/>
  <c r="Q1162"/>
  <c r="M1162"/>
  <c r="J1162"/>
  <c r="I1162"/>
  <c r="H1162"/>
  <c r="A1162"/>
  <c r="S1161"/>
  <c r="R1161"/>
  <c r="P1161"/>
  <c r="J1161"/>
  <c r="I1161"/>
  <c r="Q1161" s="1"/>
  <c r="H1161"/>
  <c r="N1161" s="1"/>
  <c r="A1161"/>
  <c r="S1160"/>
  <c r="Q1160"/>
  <c r="M1160"/>
  <c r="J1160"/>
  <c r="I1160"/>
  <c r="H1160"/>
  <c r="A1160"/>
  <c r="S1159"/>
  <c r="R1159"/>
  <c r="P1159"/>
  <c r="J1159"/>
  <c r="I1159"/>
  <c r="Q1159" s="1"/>
  <c r="H1159"/>
  <c r="N1159" s="1"/>
  <c r="A1159"/>
  <c r="S1158"/>
  <c r="Q1158"/>
  <c r="M1158"/>
  <c r="J1158"/>
  <c r="I1158"/>
  <c r="H1158"/>
  <c r="A1158"/>
  <c r="S1157"/>
  <c r="R1157"/>
  <c r="P1157"/>
  <c r="J1157"/>
  <c r="I1157"/>
  <c r="Q1157" s="1"/>
  <c r="H1157"/>
  <c r="N1157" s="1"/>
  <c r="A1157"/>
  <c r="S1156"/>
  <c r="J1156"/>
  <c r="I1156"/>
  <c r="O1156" s="1"/>
  <c r="H1156"/>
  <c r="A1156"/>
  <c r="S1155"/>
  <c r="R1155"/>
  <c r="P1155"/>
  <c r="J1155"/>
  <c r="I1155"/>
  <c r="Q1155" s="1"/>
  <c r="H1155"/>
  <c r="N1155" s="1"/>
  <c r="A1155"/>
  <c r="S1154"/>
  <c r="J1154"/>
  <c r="I1154"/>
  <c r="Q1154" s="1"/>
  <c r="H1154"/>
  <c r="A1154"/>
  <c r="S1153"/>
  <c r="R1153"/>
  <c r="P1153"/>
  <c r="J1153"/>
  <c r="I1153"/>
  <c r="Q1153" s="1"/>
  <c r="H1153"/>
  <c r="N1153" s="1"/>
  <c r="A1153"/>
  <c r="S1152"/>
  <c r="J1152"/>
  <c r="I1152"/>
  <c r="Q1152" s="1"/>
  <c r="H1152"/>
  <c r="A1152"/>
  <c r="S1151"/>
  <c r="R1151"/>
  <c r="P1151"/>
  <c r="J1151"/>
  <c r="I1151"/>
  <c r="Q1151" s="1"/>
  <c r="H1151"/>
  <c r="N1151" s="1"/>
  <c r="A1151"/>
  <c r="S1150"/>
  <c r="J1150"/>
  <c r="I1150"/>
  <c r="Q1150" s="1"/>
  <c r="H1150"/>
  <c r="A1150"/>
  <c r="S1149"/>
  <c r="R1149"/>
  <c r="J1149"/>
  <c r="I1149"/>
  <c r="Q1149" s="1"/>
  <c r="H1149"/>
  <c r="P1149" s="1"/>
  <c r="A1149"/>
  <c r="S1148"/>
  <c r="J1148"/>
  <c r="I1148"/>
  <c r="Q1148" s="1"/>
  <c r="H1148"/>
  <c r="A1148"/>
  <c r="S1147"/>
  <c r="R1147"/>
  <c r="P1147"/>
  <c r="J1147"/>
  <c r="I1147"/>
  <c r="Q1147" s="1"/>
  <c r="H1147"/>
  <c r="N1147" s="1"/>
  <c r="A1147"/>
  <c r="S1146"/>
  <c r="J1146"/>
  <c r="I1146"/>
  <c r="Q1146" s="1"/>
  <c r="H1146"/>
  <c r="A1146"/>
  <c r="S1145"/>
  <c r="R1145"/>
  <c r="P1145"/>
  <c r="J1145"/>
  <c r="I1145"/>
  <c r="Q1145" s="1"/>
  <c r="H1145"/>
  <c r="N1145" s="1"/>
  <c r="A1145"/>
  <c r="S1144"/>
  <c r="J1144"/>
  <c r="I1144"/>
  <c r="Q1144" s="1"/>
  <c r="H1144"/>
  <c r="A1144"/>
  <c r="S1143"/>
  <c r="R1143"/>
  <c r="P1143"/>
  <c r="J1143"/>
  <c r="I1143"/>
  <c r="Q1143" s="1"/>
  <c r="H1143"/>
  <c r="N1143" s="1"/>
  <c r="A1143"/>
  <c r="S1142"/>
  <c r="J1142"/>
  <c r="I1142"/>
  <c r="Q1142" s="1"/>
  <c r="H1142"/>
  <c r="A1142"/>
  <c r="S1141"/>
  <c r="R1141"/>
  <c r="P1141"/>
  <c r="J1141"/>
  <c r="I1141"/>
  <c r="Q1141" s="1"/>
  <c r="H1141"/>
  <c r="N1141" s="1"/>
  <c r="A1141"/>
  <c r="S1140"/>
  <c r="J1140"/>
  <c r="I1140"/>
  <c r="Q1140" s="1"/>
  <c r="H1140"/>
  <c r="A1140"/>
  <c r="S1139"/>
  <c r="R1139"/>
  <c r="P1139"/>
  <c r="J1139"/>
  <c r="I1139"/>
  <c r="Q1139" s="1"/>
  <c r="H1139"/>
  <c r="N1139" s="1"/>
  <c r="A1139"/>
  <c r="S1138"/>
  <c r="J1138"/>
  <c r="I1138"/>
  <c r="Q1138" s="1"/>
  <c r="H1138"/>
  <c r="A1138"/>
  <c r="S1137"/>
  <c r="R1137"/>
  <c r="P1137"/>
  <c r="J1137"/>
  <c r="I1137"/>
  <c r="Q1137" s="1"/>
  <c r="H1137"/>
  <c r="N1137" s="1"/>
  <c r="A1137"/>
  <c r="S1136"/>
  <c r="J1136"/>
  <c r="I1136"/>
  <c r="Q1136" s="1"/>
  <c r="H1136"/>
  <c r="A1136"/>
  <c r="S1135"/>
  <c r="R1135"/>
  <c r="P1135"/>
  <c r="J1135"/>
  <c r="I1135"/>
  <c r="Q1135" s="1"/>
  <c r="H1135"/>
  <c r="N1135" s="1"/>
  <c r="A1135"/>
  <c r="S1134"/>
  <c r="J1134"/>
  <c r="I1134"/>
  <c r="Q1134" s="1"/>
  <c r="H1134"/>
  <c r="A1134"/>
  <c r="S1133"/>
  <c r="R1133"/>
  <c r="P1133"/>
  <c r="J1133"/>
  <c r="I1133"/>
  <c r="Q1133" s="1"/>
  <c r="H1133"/>
  <c r="N1133" s="1"/>
  <c r="A1133"/>
  <c r="S1132"/>
  <c r="J1132"/>
  <c r="I1132"/>
  <c r="Q1132" s="1"/>
  <c r="H1132"/>
  <c r="A1132"/>
  <c r="S1131"/>
  <c r="R1131"/>
  <c r="P1131"/>
  <c r="J1131"/>
  <c r="I1131"/>
  <c r="Q1131" s="1"/>
  <c r="H1131"/>
  <c r="N1131" s="1"/>
  <c r="A1131"/>
  <c r="S1130"/>
  <c r="J1130"/>
  <c r="I1130"/>
  <c r="Q1130" s="1"/>
  <c r="H1130"/>
  <c r="A1130"/>
  <c r="S1129"/>
  <c r="R1129"/>
  <c r="P1129"/>
  <c r="J1129"/>
  <c r="I1129"/>
  <c r="Q1129" s="1"/>
  <c r="H1129"/>
  <c r="N1129" s="1"/>
  <c r="A1129"/>
  <c r="S1128"/>
  <c r="J1128"/>
  <c r="I1128"/>
  <c r="Q1128" s="1"/>
  <c r="H1128"/>
  <c r="A1128"/>
  <c r="S1127"/>
  <c r="R1127"/>
  <c r="P1127"/>
  <c r="J1127"/>
  <c r="I1127"/>
  <c r="Q1127" s="1"/>
  <c r="H1127"/>
  <c r="N1127" s="1"/>
  <c r="A1127"/>
  <c r="S1126"/>
  <c r="J1126"/>
  <c r="I1126"/>
  <c r="Q1126" s="1"/>
  <c r="H1126"/>
  <c r="A1126"/>
  <c r="S1125"/>
  <c r="R1125"/>
  <c r="P1125"/>
  <c r="J1125"/>
  <c r="I1125"/>
  <c r="Q1125" s="1"/>
  <c r="H1125"/>
  <c r="N1125" s="1"/>
  <c r="A1125"/>
  <c r="S1124"/>
  <c r="J1124"/>
  <c r="I1124"/>
  <c r="Q1124" s="1"/>
  <c r="H1124"/>
  <c r="A1124"/>
  <c r="S1123"/>
  <c r="R1123"/>
  <c r="P1123"/>
  <c r="J1123"/>
  <c r="I1123"/>
  <c r="Q1123" s="1"/>
  <c r="H1123"/>
  <c r="N1123" s="1"/>
  <c r="A1123"/>
  <c r="S1122"/>
  <c r="J1122"/>
  <c r="I1122"/>
  <c r="Q1122" s="1"/>
  <c r="H1122"/>
  <c r="A1122"/>
  <c r="S1121"/>
  <c r="J1121"/>
  <c r="H1121"/>
  <c r="I1121" s="1"/>
  <c r="A1121"/>
  <c r="S1120"/>
  <c r="J1120"/>
  <c r="I1120"/>
  <c r="Q1120" s="1"/>
  <c r="H1120"/>
  <c r="A1120"/>
  <c r="S1119"/>
  <c r="J1119"/>
  <c r="H1119"/>
  <c r="I1119" s="1"/>
  <c r="A1119"/>
  <c r="S1118"/>
  <c r="J1118"/>
  <c r="I1118"/>
  <c r="Q1118" s="1"/>
  <c r="H1118"/>
  <c r="A1118"/>
  <c r="S1117"/>
  <c r="J1117"/>
  <c r="H1117"/>
  <c r="I1117" s="1"/>
  <c r="A1117"/>
  <c r="S1116"/>
  <c r="J1116"/>
  <c r="I1116"/>
  <c r="Q1116" s="1"/>
  <c r="H1116"/>
  <c r="A1116"/>
  <c r="S1115"/>
  <c r="R1115"/>
  <c r="J1115"/>
  <c r="I1115"/>
  <c r="Q1115" s="1"/>
  <c r="H1115"/>
  <c r="P1115" s="1"/>
  <c r="A1115"/>
  <c r="S1114"/>
  <c r="J1114"/>
  <c r="I1114"/>
  <c r="Q1114" s="1"/>
  <c r="H1114"/>
  <c r="A1114"/>
  <c r="S1113"/>
  <c r="R1113"/>
  <c r="J1113"/>
  <c r="I1113"/>
  <c r="Q1113" s="1"/>
  <c r="H1113"/>
  <c r="P1113" s="1"/>
  <c r="A1113"/>
  <c r="S1112"/>
  <c r="J1112"/>
  <c r="I1112"/>
  <c r="Q1112" s="1"/>
  <c r="H1112"/>
  <c r="A1112"/>
  <c r="S1111"/>
  <c r="R1111"/>
  <c r="P1111"/>
  <c r="J1111"/>
  <c r="I1111"/>
  <c r="Q1111" s="1"/>
  <c r="H1111"/>
  <c r="N1111" s="1"/>
  <c r="A1111"/>
  <c r="S1110"/>
  <c r="J1110"/>
  <c r="I1110"/>
  <c r="Q1110" s="1"/>
  <c r="H1110"/>
  <c r="A1110"/>
  <c r="S1109"/>
  <c r="R1109"/>
  <c r="J1109"/>
  <c r="I1109"/>
  <c r="Q1109" s="1"/>
  <c r="H1109"/>
  <c r="P1109" s="1"/>
  <c r="A1109"/>
  <c r="S1108"/>
  <c r="J1108"/>
  <c r="I1108"/>
  <c r="Q1108" s="1"/>
  <c r="H1108"/>
  <c r="A1108"/>
  <c r="S1107"/>
  <c r="R1107"/>
  <c r="P1107"/>
  <c r="J1107"/>
  <c r="I1107"/>
  <c r="Q1107" s="1"/>
  <c r="H1107"/>
  <c r="N1107" s="1"/>
  <c r="A1107"/>
  <c r="S1106"/>
  <c r="J1106"/>
  <c r="I1106"/>
  <c r="Q1106" s="1"/>
  <c r="H1106"/>
  <c r="A1106"/>
  <c r="S1105"/>
  <c r="R1105"/>
  <c r="P1105"/>
  <c r="J1105"/>
  <c r="I1105"/>
  <c r="Q1105" s="1"/>
  <c r="H1105"/>
  <c r="N1105" s="1"/>
  <c r="A1105"/>
  <c r="S1104"/>
  <c r="J1104"/>
  <c r="I1104"/>
  <c r="Q1104" s="1"/>
  <c r="H1104"/>
  <c r="A1104"/>
  <c r="S1103"/>
  <c r="R1103"/>
  <c r="P1103"/>
  <c r="J1103"/>
  <c r="I1103"/>
  <c r="Q1103" s="1"/>
  <c r="H1103"/>
  <c r="N1103" s="1"/>
  <c r="A1103"/>
  <c r="S1102"/>
  <c r="J1102"/>
  <c r="I1102"/>
  <c r="Q1102" s="1"/>
  <c r="H1102"/>
  <c r="A1102"/>
  <c r="S1101"/>
  <c r="R1101"/>
  <c r="P1101"/>
  <c r="J1101"/>
  <c r="I1101"/>
  <c r="Q1101" s="1"/>
  <c r="H1101"/>
  <c r="N1101" s="1"/>
  <c r="A1101"/>
  <c r="S1100"/>
  <c r="J1100"/>
  <c r="I1100"/>
  <c r="Q1100" s="1"/>
  <c r="H1100"/>
  <c r="A1100"/>
  <c r="S1099"/>
  <c r="R1099"/>
  <c r="P1099"/>
  <c r="J1099"/>
  <c r="I1099"/>
  <c r="Q1099" s="1"/>
  <c r="H1099"/>
  <c r="N1099" s="1"/>
  <c r="A1099"/>
  <c r="S1098"/>
  <c r="J1098"/>
  <c r="I1098"/>
  <c r="Q1098" s="1"/>
  <c r="H1098"/>
  <c r="A1098"/>
  <c r="S1097"/>
  <c r="R1097"/>
  <c r="P1097"/>
  <c r="J1097"/>
  <c r="I1097"/>
  <c r="Q1097" s="1"/>
  <c r="H1097"/>
  <c r="N1097" s="1"/>
  <c r="A1097"/>
  <c r="S1096"/>
  <c r="J1096"/>
  <c r="I1096"/>
  <c r="Q1096" s="1"/>
  <c r="H1096"/>
  <c r="A1096"/>
  <c r="S1095"/>
  <c r="R1095"/>
  <c r="P1095"/>
  <c r="J1095"/>
  <c r="I1095"/>
  <c r="Q1095" s="1"/>
  <c r="H1095"/>
  <c r="N1095" s="1"/>
  <c r="A1095"/>
  <c r="S1094"/>
  <c r="J1094"/>
  <c r="I1094"/>
  <c r="Q1094" s="1"/>
  <c r="H1094"/>
  <c r="A1094"/>
  <c r="S1093"/>
  <c r="R1093"/>
  <c r="P1093"/>
  <c r="J1093"/>
  <c r="I1093"/>
  <c r="Q1093" s="1"/>
  <c r="H1093"/>
  <c r="N1093" s="1"/>
  <c r="A1093"/>
  <c r="S1092"/>
  <c r="J1092"/>
  <c r="I1092"/>
  <c r="Q1092" s="1"/>
  <c r="H1092"/>
  <c r="A1092"/>
  <c r="S1091"/>
  <c r="R1091"/>
  <c r="P1091"/>
  <c r="J1091"/>
  <c r="I1091"/>
  <c r="Q1091" s="1"/>
  <c r="H1091"/>
  <c r="N1091" s="1"/>
  <c r="A1091"/>
  <c r="S1090"/>
  <c r="J1090"/>
  <c r="I1090"/>
  <c r="Q1090" s="1"/>
  <c r="H1090"/>
  <c r="A1090"/>
  <c r="S1089"/>
  <c r="R1089"/>
  <c r="P1089"/>
  <c r="J1089"/>
  <c r="I1089"/>
  <c r="Q1089" s="1"/>
  <c r="H1089"/>
  <c r="N1089" s="1"/>
  <c r="A1089"/>
  <c r="S1088"/>
  <c r="J1088"/>
  <c r="I1088"/>
  <c r="Q1088" s="1"/>
  <c r="H1088"/>
  <c r="A1088"/>
  <c r="S1087"/>
  <c r="R1087"/>
  <c r="P1087"/>
  <c r="J1087"/>
  <c r="I1087"/>
  <c r="Q1087" s="1"/>
  <c r="H1087"/>
  <c r="N1087" s="1"/>
  <c r="A1087"/>
  <c r="S1086"/>
  <c r="J1086"/>
  <c r="I1086"/>
  <c r="Q1086" s="1"/>
  <c r="H1086"/>
  <c r="A1086"/>
  <c r="S1085"/>
  <c r="R1085"/>
  <c r="P1085"/>
  <c r="J1085"/>
  <c r="I1085"/>
  <c r="Q1085" s="1"/>
  <c r="H1085"/>
  <c r="N1085" s="1"/>
  <c r="A1085"/>
  <c r="S1084"/>
  <c r="J1084"/>
  <c r="I1084"/>
  <c r="Q1084" s="1"/>
  <c r="H1084"/>
  <c r="A1084"/>
  <c r="S1083"/>
  <c r="R1083"/>
  <c r="P1083"/>
  <c r="J1083"/>
  <c r="I1083"/>
  <c r="Q1083" s="1"/>
  <c r="H1083"/>
  <c r="N1083" s="1"/>
  <c r="A1083"/>
  <c r="S1082"/>
  <c r="J1082"/>
  <c r="I1082"/>
  <c r="Q1082" s="1"/>
  <c r="H1082"/>
  <c r="A1082"/>
  <c r="S1081"/>
  <c r="R1081"/>
  <c r="P1081"/>
  <c r="J1081"/>
  <c r="I1081"/>
  <c r="Q1081" s="1"/>
  <c r="H1081"/>
  <c r="N1081" s="1"/>
  <c r="A1081"/>
  <c r="S1080"/>
  <c r="J1080"/>
  <c r="I1080"/>
  <c r="Q1080" s="1"/>
  <c r="H1080"/>
  <c r="A1080"/>
  <c r="S1079"/>
  <c r="R1079"/>
  <c r="P1079"/>
  <c r="J1079"/>
  <c r="I1079"/>
  <c r="Q1079" s="1"/>
  <c r="H1079"/>
  <c r="N1079" s="1"/>
  <c r="A1079"/>
  <c r="S1078"/>
  <c r="J1078"/>
  <c r="I1078"/>
  <c r="Q1078" s="1"/>
  <c r="H1078"/>
  <c r="A1078"/>
  <c r="S1077"/>
  <c r="R1077"/>
  <c r="P1077"/>
  <c r="J1077"/>
  <c r="I1077"/>
  <c r="Q1077" s="1"/>
  <c r="H1077"/>
  <c r="N1077" s="1"/>
  <c r="A1077"/>
  <c r="S1076"/>
  <c r="J1076"/>
  <c r="I1076"/>
  <c r="H1076"/>
  <c r="A1076"/>
  <c r="S1075"/>
  <c r="R1075"/>
  <c r="P1075"/>
  <c r="J1075"/>
  <c r="I1075"/>
  <c r="Q1075" s="1"/>
  <c r="H1075"/>
  <c r="N1075" s="1"/>
  <c r="A1075"/>
  <c r="S1074"/>
  <c r="Q1074"/>
  <c r="M1074"/>
  <c r="J1074"/>
  <c r="I1074"/>
  <c r="H1074"/>
  <c r="A1074"/>
  <c r="S1073"/>
  <c r="R1073"/>
  <c r="P1073"/>
  <c r="J1073"/>
  <c r="I1073"/>
  <c r="Q1073" s="1"/>
  <c r="H1073"/>
  <c r="N1073" s="1"/>
  <c r="A1073"/>
  <c r="S1072"/>
  <c r="Q1072"/>
  <c r="M1072"/>
  <c r="J1072"/>
  <c r="I1072"/>
  <c r="H1072"/>
  <c r="A1072"/>
  <c r="S1071"/>
  <c r="R1071"/>
  <c r="P1071"/>
  <c r="J1071"/>
  <c r="I1071"/>
  <c r="Q1071" s="1"/>
  <c r="H1071"/>
  <c r="N1071" s="1"/>
  <c r="A1071"/>
  <c r="S1070"/>
  <c r="Q1070"/>
  <c r="M1070"/>
  <c r="J1070"/>
  <c r="I1070"/>
  <c r="H1070"/>
  <c r="A1070"/>
  <c r="S1069"/>
  <c r="R1069"/>
  <c r="P1069"/>
  <c r="J1069"/>
  <c r="I1069"/>
  <c r="Q1069" s="1"/>
  <c r="H1069"/>
  <c r="N1069" s="1"/>
  <c r="A1069"/>
  <c r="S1068"/>
  <c r="Q1068"/>
  <c r="M1068"/>
  <c r="J1068"/>
  <c r="I1068"/>
  <c r="H1068"/>
  <c r="A1068"/>
  <c r="S1067"/>
  <c r="R1067"/>
  <c r="P1067"/>
  <c r="J1067"/>
  <c r="I1067"/>
  <c r="Q1067" s="1"/>
  <c r="H1067"/>
  <c r="N1067" s="1"/>
  <c r="A1067"/>
  <c r="S1066"/>
  <c r="Q1066"/>
  <c r="M1066"/>
  <c r="J1066"/>
  <c r="I1066"/>
  <c r="H1066"/>
  <c r="A1066"/>
  <c r="S1065"/>
  <c r="R1065"/>
  <c r="P1065"/>
  <c r="J1065"/>
  <c r="I1065"/>
  <c r="Q1065" s="1"/>
  <c r="H1065"/>
  <c r="N1065" s="1"/>
  <c r="A1065"/>
  <c r="S1064"/>
  <c r="Q1064"/>
  <c r="M1064"/>
  <c r="J1064"/>
  <c r="I1064"/>
  <c r="H1064"/>
  <c r="A1064"/>
  <c r="S1063"/>
  <c r="R1063"/>
  <c r="P1063"/>
  <c r="J1063"/>
  <c r="I1063"/>
  <c r="Q1063" s="1"/>
  <c r="H1063"/>
  <c r="N1063" s="1"/>
  <c r="A1063"/>
  <c r="S1062"/>
  <c r="Q1062"/>
  <c r="M1062"/>
  <c r="J1062"/>
  <c r="I1062"/>
  <c r="H1062"/>
  <c r="A1062"/>
  <c r="S1061"/>
  <c r="R1061"/>
  <c r="P1061"/>
  <c r="J1061"/>
  <c r="I1061"/>
  <c r="Q1061" s="1"/>
  <c r="H1061"/>
  <c r="N1061" s="1"/>
  <c r="A1061"/>
  <c r="S1060"/>
  <c r="Q1060"/>
  <c r="M1060"/>
  <c r="J1060"/>
  <c r="I1060"/>
  <c r="H1060"/>
  <c r="A1060"/>
  <c r="S1059"/>
  <c r="R1059"/>
  <c r="P1059"/>
  <c r="J1059"/>
  <c r="I1059"/>
  <c r="Q1059" s="1"/>
  <c r="H1059"/>
  <c r="N1059" s="1"/>
  <c r="A1059"/>
  <c r="S1058"/>
  <c r="Q1058"/>
  <c r="M1058"/>
  <c r="J1058"/>
  <c r="I1058"/>
  <c r="H1058"/>
  <c r="A1058"/>
  <c r="S1057"/>
  <c r="R1057"/>
  <c r="P1057"/>
  <c r="J1057"/>
  <c r="I1057"/>
  <c r="Q1057" s="1"/>
  <c r="H1057"/>
  <c r="N1057" s="1"/>
  <c r="A1057"/>
  <c r="S1056"/>
  <c r="Q1056"/>
  <c r="M1056"/>
  <c r="J1056"/>
  <c r="I1056"/>
  <c r="H1056"/>
  <c r="A1056"/>
  <c r="S1055"/>
  <c r="R1055"/>
  <c r="P1055"/>
  <c r="J1055"/>
  <c r="I1055"/>
  <c r="Q1055" s="1"/>
  <c r="H1055"/>
  <c r="N1055" s="1"/>
  <c r="A1055"/>
  <c r="S1054"/>
  <c r="Q1054"/>
  <c r="M1054"/>
  <c r="J1054"/>
  <c r="I1054"/>
  <c r="H1054"/>
  <c r="A1054"/>
  <c r="S1053"/>
  <c r="R1053"/>
  <c r="J1053"/>
  <c r="I1053"/>
  <c r="Q1053" s="1"/>
  <c r="H1053"/>
  <c r="N1053" s="1"/>
  <c r="A1053"/>
  <c r="S1052"/>
  <c r="Q1052"/>
  <c r="M1052"/>
  <c r="J1052"/>
  <c r="I1052"/>
  <c r="H1052"/>
  <c r="A1052"/>
  <c r="S1051"/>
  <c r="R1051"/>
  <c r="P1051"/>
  <c r="J1051"/>
  <c r="I1051"/>
  <c r="Q1051" s="1"/>
  <c r="H1051"/>
  <c r="N1051" s="1"/>
  <c r="A1051"/>
  <c r="S1050"/>
  <c r="Q1050"/>
  <c r="M1050"/>
  <c r="J1050"/>
  <c r="I1050"/>
  <c r="H1050"/>
  <c r="A1050"/>
  <c r="S1049"/>
  <c r="R1049"/>
  <c r="P1049"/>
  <c r="J1049"/>
  <c r="I1049"/>
  <c r="Q1049" s="1"/>
  <c r="H1049"/>
  <c r="N1049" s="1"/>
  <c r="A1049"/>
  <c r="S1048"/>
  <c r="Q1048"/>
  <c r="M1048"/>
  <c r="J1048"/>
  <c r="I1048"/>
  <c r="H1048"/>
  <c r="A1048"/>
  <c r="S1047"/>
  <c r="R1047"/>
  <c r="J1047"/>
  <c r="I1047"/>
  <c r="Q1047" s="1"/>
  <c r="H1047"/>
  <c r="N1047" s="1"/>
  <c r="A1047"/>
  <c r="S1046"/>
  <c r="Q1046"/>
  <c r="M1046"/>
  <c r="J1046"/>
  <c r="I1046"/>
  <c r="H1046"/>
  <c r="A1046"/>
  <c r="S1045"/>
  <c r="R1045"/>
  <c r="P1045"/>
  <c r="J1045"/>
  <c r="I1045"/>
  <c r="Q1045" s="1"/>
  <c r="H1045"/>
  <c r="N1045" s="1"/>
  <c r="A1045"/>
  <c r="S1044"/>
  <c r="Q1044"/>
  <c r="M1044"/>
  <c r="J1044"/>
  <c r="I1044"/>
  <c r="H1044"/>
  <c r="A1044"/>
  <c r="S1043"/>
  <c r="R1043"/>
  <c r="P1043"/>
  <c r="J1043"/>
  <c r="I1043"/>
  <c r="Q1043" s="1"/>
  <c r="H1043"/>
  <c r="N1043" s="1"/>
  <c r="A1043"/>
  <c r="S1042"/>
  <c r="Q1042"/>
  <c r="M1042"/>
  <c r="J1042"/>
  <c r="I1042"/>
  <c r="H1042"/>
  <c r="A1042"/>
  <c r="S1041"/>
  <c r="R1041"/>
  <c r="P1041"/>
  <c r="J1041"/>
  <c r="I1041"/>
  <c r="Q1041" s="1"/>
  <c r="H1041"/>
  <c r="N1041" s="1"/>
  <c r="A1041"/>
  <c r="S1040"/>
  <c r="Q1040"/>
  <c r="M1040"/>
  <c r="J1040"/>
  <c r="I1040"/>
  <c r="H1040"/>
  <c r="A1040"/>
  <c r="S1039"/>
  <c r="R1039"/>
  <c r="J1039"/>
  <c r="I1039"/>
  <c r="Q1039" s="1"/>
  <c r="H1039"/>
  <c r="N1039" s="1"/>
  <c r="A1039"/>
  <c r="S1038"/>
  <c r="Q1038"/>
  <c r="M1038"/>
  <c r="J1038"/>
  <c r="I1038"/>
  <c r="H1038"/>
  <c r="A1038"/>
  <c r="S1037"/>
  <c r="R1037"/>
  <c r="J1037"/>
  <c r="I1037"/>
  <c r="Q1037" s="1"/>
  <c r="H1037"/>
  <c r="N1037" s="1"/>
  <c r="A1037"/>
  <c r="S1036"/>
  <c r="Q1036"/>
  <c r="M1036"/>
  <c r="J1036"/>
  <c r="I1036"/>
  <c r="H1036"/>
  <c r="A1036"/>
  <c r="S1035"/>
  <c r="R1035"/>
  <c r="P1035"/>
  <c r="J1035"/>
  <c r="I1035"/>
  <c r="Q1035" s="1"/>
  <c r="H1035"/>
  <c r="N1035" s="1"/>
  <c r="A1035"/>
  <c r="S1034"/>
  <c r="J1034"/>
  <c r="I1034"/>
  <c r="R1034" s="1"/>
  <c r="H1034"/>
  <c r="A1034"/>
  <c r="S1033"/>
  <c r="R1033"/>
  <c r="P1033"/>
  <c r="J1033"/>
  <c r="I1033"/>
  <c r="Q1033" s="1"/>
  <c r="H1033"/>
  <c r="N1033" s="1"/>
  <c r="A1033"/>
  <c r="S1032"/>
  <c r="J1032"/>
  <c r="I1032"/>
  <c r="Q1032" s="1"/>
  <c r="H1032"/>
  <c r="A1032"/>
  <c r="S1031"/>
  <c r="R1031"/>
  <c r="P1031"/>
  <c r="J1031"/>
  <c r="I1031"/>
  <c r="Q1031" s="1"/>
  <c r="H1031"/>
  <c r="N1031" s="1"/>
  <c r="A1031"/>
  <c r="S1030"/>
  <c r="J1030"/>
  <c r="I1030"/>
  <c r="Q1030" s="1"/>
  <c r="H1030"/>
  <c r="A1030"/>
  <c r="S1029"/>
  <c r="R1029"/>
  <c r="J1029"/>
  <c r="I1029"/>
  <c r="Q1029" s="1"/>
  <c r="H1029"/>
  <c r="P1029" s="1"/>
  <c r="A1029"/>
  <c r="S1028"/>
  <c r="J1028"/>
  <c r="I1028"/>
  <c r="Q1028" s="1"/>
  <c r="H1028"/>
  <c r="A1028"/>
  <c r="S1027"/>
  <c r="R1027"/>
  <c r="P1027"/>
  <c r="J1027"/>
  <c r="I1027"/>
  <c r="Q1027" s="1"/>
  <c r="H1027"/>
  <c r="N1027" s="1"/>
  <c r="A1027"/>
  <c r="S1026"/>
  <c r="J1026"/>
  <c r="I1026"/>
  <c r="Q1026" s="1"/>
  <c r="H1026"/>
  <c r="A1026"/>
  <c r="S1025"/>
  <c r="J1025"/>
  <c r="H1025"/>
  <c r="I1025" s="1"/>
  <c r="A1025"/>
  <c r="S1024"/>
  <c r="J1024"/>
  <c r="I1024"/>
  <c r="Q1024" s="1"/>
  <c r="H1024"/>
  <c r="A1024"/>
  <c r="S1023"/>
  <c r="R1023"/>
  <c r="P1023"/>
  <c r="J1023"/>
  <c r="I1023"/>
  <c r="Q1023" s="1"/>
  <c r="H1023"/>
  <c r="N1023" s="1"/>
  <c r="A1023"/>
  <c r="S1022"/>
  <c r="J1022"/>
  <c r="I1022"/>
  <c r="Q1022" s="1"/>
  <c r="H1022"/>
  <c r="A1022"/>
  <c r="S1021"/>
  <c r="R1021"/>
  <c r="P1021"/>
  <c r="J1021"/>
  <c r="I1021"/>
  <c r="Q1021" s="1"/>
  <c r="H1021"/>
  <c r="N1021" s="1"/>
  <c r="A1021"/>
  <c r="S1020"/>
  <c r="J1020"/>
  <c r="I1020"/>
  <c r="Q1020" s="1"/>
  <c r="H1020"/>
  <c r="A1020"/>
  <c r="S1019"/>
  <c r="R1019"/>
  <c r="P1019"/>
  <c r="J1019"/>
  <c r="I1019"/>
  <c r="Q1019" s="1"/>
  <c r="H1019"/>
  <c r="N1019" s="1"/>
  <c r="A1019"/>
  <c r="S1018"/>
  <c r="J1018"/>
  <c r="I1018"/>
  <c r="Q1018" s="1"/>
  <c r="H1018"/>
  <c r="A1018"/>
  <c r="S1017"/>
  <c r="R1017"/>
  <c r="P1017"/>
  <c r="J1017"/>
  <c r="I1017"/>
  <c r="Q1017" s="1"/>
  <c r="H1017"/>
  <c r="N1017" s="1"/>
  <c r="A1017"/>
  <c r="S1016"/>
  <c r="J1016"/>
  <c r="I1016"/>
  <c r="Q1016" s="1"/>
  <c r="H1016"/>
  <c r="A1016"/>
  <c r="S1015"/>
  <c r="R1015"/>
  <c r="P1015"/>
  <c r="J1015"/>
  <c r="I1015"/>
  <c r="Q1015" s="1"/>
  <c r="H1015"/>
  <c r="N1015" s="1"/>
  <c r="A1015"/>
  <c r="S1014"/>
  <c r="J1014"/>
  <c r="I1014"/>
  <c r="Q1014" s="1"/>
  <c r="H1014"/>
  <c r="A1014"/>
  <c r="S1013"/>
  <c r="R1013"/>
  <c r="P1013"/>
  <c r="J1013"/>
  <c r="I1013"/>
  <c r="Q1013" s="1"/>
  <c r="H1013"/>
  <c r="N1013" s="1"/>
  <c r="A1013"/>
  <c r="S1012"/>
  <c r="J1012"/>
  <c r="I1012"/>
  <c r="Q1012" s="1"/>
  <c r="H1012"/>
  <c r="A1012"/>
  <c r="S1011"/>
  <c r="R1011"/>
  <c r="P1011"/>
  <c r="J1011"/>
  <c r="I1011"/>
  <c r="Q1011" s="1"/>
  <c r="H1011"/>
  <c r="N1011" s="1"/>
  <c r="A1011"/>
  <c r="S1010"/>
  <c r="J1010"/>
  <c r="I1010"/>
  <c r="Q1010" s="1"/>
  <c r="H1010"/>
  <c r="A1010"/>
  <c r="S1009"/>
  <c r="R1009"/>
  <c r="P1009"/>
  <c r="J1009"/>
  <c r="I1009"/>
  <c r="Q1009" s="1"/>
  <c r="H1009"/>
  <c r="N1009" s="1"/>
  <c r="A1009"/>
  <c r="S1008"/>
  <c r="J1008"/>
  <c r="I1008"/>
  <c r="Q1008" s="1"/>
  <c r="H1008"/>
  <c r="A1008"/>
  <c r="S1007"/>
  <c r="R1007"/>
  <c r="P1007"/>
  <c r="J1007"/>
  <c r="I1007"/>
  <c r="Q1007" s="1"/>
  <c r="H1007"/>
  <c r="N1007" s="1"/>
  <c r="A1007"/>
  <c r="S1006"/>
  <c r="J1006"/>
  <c r="I1006"/>
  <c r="Q1006" s="1"/>
  <c r="H1006"/>
  <c r="A1006"/>
  <c r="S1005"/>
  <c r="R1005"/>
  <c r="P1005"/>
  <c r="J1005"/>
  <c r="I1005"/>
  <c r="Q1005" s="1"/>
  <c r="H1005"/>
  <c r="N1005" s="1"/>
  <c r="A1005"/>
  <c r="S1004"/>
  <c r="J1004"/>
  <c r="I1004"/>
  <c r="Q1004" s="1"/>
  <c r="H1004"/>
  <c r="A1004"/>
  <c r="S1003"/>
  <c r="R1003"/>
  <c r="P1003"/>
  <c r="J1003"/>
  <c r="I1003"/>
  <c r="Q1003" s="1"/>
  <c r="H1003"/>
  <c r="N1003" s="1"/>
  <c r="A1003"/>
  <c r="S1002"/>
  <c r="J1002"/>
  <c r="I1002"/>
  <c r="Q1002" s="1"/>
  <c r="H1002"/>
  <c r="A1002"/>
  <c r="S1001"/>
  <c r="R1001"/>
  <c r="P1001"/>
  <c r="J1001"/>
  <c r="I1001"/>
  <c r="Q1001" s="1"/>
  <c r="H1001"/>
  <c r="N1001" s="1"/>
  <c r="A1001"/>
  <c r="S1000"/>
  <c r="J1000"/>
  <c r="I1000"/>
  <c r="Q1000" s="1"/>
  <c r="H1000"/>
  <c r="A1000"/>
  <c r="S999"/>
  <c r="R999"/>
  <c r="P999"/>
  <c r="J999"/>
  <c r="I999"/>
  <c r="Q999" s="1"/>
  <c r="H999"/>
  <c r="N999" s="1"/>
  <c r="A999"/>
  <c r="S998"/>
  <c r="J998"/>
  <c r="I998"/>
  <c r="Q998" s="1"/>
  <c r="H998"/>
  <c r="A998"/>
  <c r="S997"/>
  <c r="R997"/>
  <c r="P997"/>
  <c r="J997"/>
  <c r="I997"/>
  <c r="Q997" s="1"/>
  <c r="H997"/>
  <c r="N997" s="1"/>
  <c r="A997"/>
  <c r="S996"/>
  <c r="J996"/>
  <c r="I996"/>
  <c r="Q996" s="1"/>
  <c r="H996"/>
  <c r="A996"/>
  <c r="S995"/>
  <c r="R995"/>
  <c r="P995"/>
  <c r="J995"/>
  <c r="I995"/>
  <c r="Q995" s="1"/>
  <c r="H995"/>
  <c r="N995" s="1"/>
  <c r="A995"/>
  <c r="S994"/>
  <c r="J994"/>
  <c r="I994"/>
  <c r="Q994" s="1"/>
  <c r="H994"/>
  <c r="A994"/>
  <c r="S993"/>
  <c r="R993"/>
  <c r="P993"/>
  <c r="J993"/>
  <c r="I993"/>
  <c r="Q993" s="1"/>
  <c r="H993"/>
  <c r="N993" s="1"/>
  <c r="A993"/>
  <c r="S992"/>
  <c r="J992"/>
  <c r="I992"/>
  <c r="Q992" s="1"/>
  <c r="H992"/>
  <c r="A992"/>
  <c r="S991"/>
  <c r="R991"/>
  <c r="P991"/>
  <c r="J991"/>
  <c r="I991"/>
  <c r="Q991" s="1"/>
  <c r="H991"/>
  <c r="N991" s="1"/>
  <c r="A991"/>
  <c r="S990"/>
  <c r="J990"/>
  <c r="I990"/>
  <c r="Q990" s="1"/>
  <c r="H990"/>
  <c r="A990"/>
  <c r="S989"/>
  <c r="R989"/>
  <c r="P989"/>
  <c r="J989"/>
  <c r="I989"/>
  <c r="Q989" s="1"/>
  <c r="H989"/>
  <c r="N989" s="1"/>
  <c r="A989"/>
  <c r="S988"/>
  <c r="J988"/>
  <c r="I988"/>
  <c r="Q988" s="1"/>
  <c r="H988"/>
  <c r="A988"/>
  <c r="S987"/>
  <c r="R987"/>
  <c r="P987"/>
  <c r="J987"/>
  <c r="I987"/>
  <c r="Q987" s="1"/>
  <c r="H987"/>
  <c r="N987" s="1"/>
  <c r="A987"/>
  <c r="S986"/>
  <c r="J986"/>
  <c r="I986"/>
  <c r="Q986" s="1"/>
  <c r="H986"/>
  <c r="A986"/>
  <c r="S985"/>
  <c r="R985"/>
  <c r="P985"/>
  <c r="J985"/>
  <c r="I985"/>
  <c r="Q985" s="1"/>
  <c r="H985"/>
  <c r="N985" s="1"/>
  <c r="A985"/>
  <c r="S984"/>
  <c r="J984"/>
  <c r="I984"/>
  <c r="Q984" s="1"/>
  <c r="H984"/>
  <c r="A984"/>
  <c r="S983"/>
  <c r="R983"/>
  <c r="P983"/>
  <c r="J983"/>
  <c r="I983"/>
  <c r="Q983" s="1"/>
  <c r="H983"/>
  <c r="N983" s="1"/>
  <c r="A983"/>
  <c r="S982"/>
  <c r="J982"/>
  <c r="I982"/>
  <c r="Q982" s="1"/>
  <c r="H982"/>
  <c r="A982"/>
  <c r="S981"/>
  <c r="R981"/>
  <c r="P981"/>
  <c r="J981"/>
  <c r="I981"/>
  <c r="Q981" s="1"/>
  <c r="H981"/>
  <c r="N981" s="1"/>
  <c r="A981"/>
  <c r="S980"/>
  <c r="J980"/>
  <c r="I980"/>
  <c r="Q980" s="1"/>
  <c r="H980"/>
  <c r="A980"/>
  <c r="S979"/>
  <c r="R979"/>
  <c r="P979"/>
  <c r="J979"/>
  <c r="I979"/>
  <c r="Q979" s="1"/>
  <c r="H979"/>
  <c r="N979" s="1"/>
  <c r="A979"/>
  <c r="S978"/>
  <c r="J978"/>
  <c r="I978"/>
  <c r="Q978" s="1"/>
  <c r="H978"/>
  <c r="A978"/>
  <c r="S977"/>
  <c r="R977"/>
  <c r="P977"/>
  <c r="J977"/>
  <c r="I977"/>
  <c r="Q977" s="1"/>
  <c r="H977"/>
  <c r="N977" s="1"/>
  <c r="A977"/>
  <c r="S976"/>
  <c r="J976"/>
  <c r="I976"/>
  <c r="Q976" s="1"/>
  <c r="H976"/>
  <c r="A976"/>
  <c r="S975"/>
  <c r="R975"/>
  <c r="P975"/>
  <c r="J975"/>
  <c r="I975"/>
  <c r="Q975" s="1"/>
  <c r="H975"/>
  <c r="N975" s="1"/>
  <c r="A975"/>
  <c r="S974"/>
  <c r="J974"/>
  <c r="I974"/>
  <c r="Q974" s="1"/>
  <c r="H974"/>
  <c r="A974"/>
  <c r="S973"/>
  <c r="R973"/>
  <c r="P973"/>
  <c r="J973"/>
  <c r="I973"/>
  <c r="Q973" s="1"/>
  <c r="H973"/>
  <c r="N973" s="1"/>
  <c r="A973"/>
  <c r="S972"/>
  <c r="J972"/>
  <c r="I972"/>
  <c r="Q972" s="1"/>
  <c r="H972"/>
  <c r="A972"/>
  <c r="S971"/>
  <c r="R971"/>
  <c r="P971"/>
  <c r="J971"/>
  <c r="I971"/>
  <c r="Q971" s="1"/>
  <c r="H971"/>
  <c r="N971" s="1"/>
  <c r="A971"/>
  <c r="S970"/>
  <c r="J970"/>
  <c r="I970"/>
  <c r="Q970" s="1"/>
  <c r="H970"/>
  <c r="A970"/>
  <c r="S969"/>
  <c r="R969"/>
  <c r="P969"/>
  <c r="J969"/>
  <c r="I969"/>
  <c r="Q969" s="1"/>
  <c r="H969"/>
  <c r="N969" s="1"/>
  <c r="A969"/>
  <c r="S968"/>
  <c r="J968"/>
  <c r="I968"/>
  <c r="Q968" s="1"/>
  <c r="H968"/>
  <c r="A968"/>
  <c r="S967"/>
  <c r="R967"/>
  <c r="P967"/>
  <c r="N967"/>
  <c r="J967"/>
  <c r="I967"/>
  <c r="Q967" s="1"/>
  <c r="H967"/>
  <c r="L967" s="1"/>
  <c r="A967"/>
  <c r="S966"/>
  <c r="J966"/>
  <c r="I966"/>
  <c r="Q966" s="1"/>
  <c r="H966"/>
  <c r="A966"/>
  <c r="S965"/>
  <c r="R965"/>
  <c r="P965"/>
  <c r="N965"/>
  <c r="J965"/>
  <c r="I965"/>
  <c r="Q965" s="1"/>
  <c r="H965"/>
  <c r="L965" s="1"/>
  <c r="A965"/>
  <c r="S964"/>
  <c r="J964"/>
  <c r="I964"/>
  <c r="Q964" s="1"/>
  <c r="H964"/>
  <c r="A964"/>
  <c r="S963"/>
  <c r="R963"/>
  <c r="P963"/>
  <c r="J963"/>
  <c r="I963"/>
  <c r="Q963" s="1"/>
  <c r="H963"/>
  <c r="N963" s="1"/>
  <c r="A963"/>
  <c r="S962"/>
  <c r="J962"/>
  <c r="I962"/>
  <c r="Q962" s="1"/>
  <c r="H962"/>
  <c r="A962"/>
  <c r="S961"/>
  <c r="R961"/>
  <c r="P961"/>
  <c r="J961"/>
  <c r="I961"/>
  <c r="Q961" s="1"/>
  <c r="H961"/>
  <c r="N961" s="1"/>
  <c r="A961"/>
  <c r="S960"/>
  <c r="J960"/>
  <c r="I960"/>
  <c r="Q960" s="1"/>
  <c r="H960"/>
  <c r="A960"/>
  <c r="S959"/>
  <c r="R959"/>
  <c r="P959"/>
  <c r="N959"/>
  <c r="J959"/>
  <c r="I959"/>
  <c r="Q959" s="1"/>
  <c r="H959"/>
  <c r="L959" s="1"/>
  <c r="A959"/>
  <c r="S958"/>
  <c r="J958"/>
  <c r="I958"/>
  <c r="Q958" s="1"/>
  <c r="H958"/>
  <c r="A958"/>
  <c r="S957"/>
  <c r="R957"/>
  <c r="P957"/>
  <c r="N957"/>
  <c r="J957"/>
  <c r="I957"/>
  <c r="Q957" s="1"/>
  <c r="H957"/>
  <c r="L957" s="1"/>
  <c r="A957"/>
  <c r="S956"/>
  <c r="J956"/>
  <c r="I956"/>
  <c r="Q956" s="1"/>
  <c r="H956"/>
  <c r="A956"/>
  <c r="S955"/>
  <c r="R955"/>
  <c r="P955"/>
  <c r="N955"/>
  <c r="J955"/>
  <c r="I955"/>
  <c r="Q955" s="1"/>
  <c r="H955"/>
  <c r="L955" s="1"/>
  <c r="A955"/>
  <c r="S954"/>
  <c r="J954"/>
  <c r="I954"/>
  <c r="Q954" s="1"/>
  <c r="H954"/>
  <c r="A954"/>
  <c r="S953"/>
  <c r="R953"/>
  <c r="J953"/>
  <c r="I953"/>
  <c r="Q953" s="1"/>
  <c r="H953"/>
  <c r="P953" s="1"/>
  <c r="A953"/>
  <c r="S952"/>
  <c r="J952"/>
  <c r="I952"/>
  <c r="Q952" s="1"/>
  <c r="H952"/>
  <c r="A952"/>
  <c r="S951"/>
  <c r="J951"/>
  <c r="H951"/>
  <c r="I951" s="1"/>
  <c r="A951"/>
  <c r="S950"/>
  <c r="J950"/>
  <c r="I950"/>
  <c r="Q950" s="1"/>
  <c r="H950"/>
  <c r="A950"/>
  <c r="S949"/>
  <c r="J949"/>
  <c r="H949"/>
  <c r="I949" s="1"/>
  <c r="A949"/>
  <c r="S948"/>
  <c r="J948"/>
  <c r="I948"/>
  <c r="Q948" s="1"/>
  <c r="H948"/>
  <c r="A948"/>
  <c r="S947"/>
  <c r="J947"/>
  <c r="H947"/>
  <c r="I947" s="1"/>
  <c r="A947"/>
  <c r="S946"/>
  <c r="J946"/>
  <c r="I946"/>
  <c r="Q946" s="1"/>
  <c r="H946"/>
  <c r="A946"/>
  <c r="S945"/>
  <c r="J945"/>
  <c r="H945"/>
  <c r="I945" s="1"/>
  <c r="A945"/>
  <c r="S944"/>
  <c r="J944"/>
  <c r="I944"/>
  <c r="Q944" s="1"/>
  <c r="H944"/>
  <c r="A944"/>
  <c r="S943"/>
  <c r="J943"/>
  <c r="H943"/>
  <c r="I943" s="1"/>
  <c r="A943"/>
  <c r="S942"/>
  <c r="J942"/>
  <c r="I942"/>
  <c r="Q942" s="1"/>
  <c r="H942"/>
  <c r="A942"/>
  <c r="S941"/>
  <c r="J941"/>
  <c r="H941"/>
  <c r="I941" s="1"/>
  <c r="A941"/>
  <c r="S940"/>
  <c r="J940"/>
  <c r="I940"/>
  <c r="Q940" s="1"/>
  <c r="H940"/>
  <c r="A940"/>
  <c r="S939"/>
  <c r="J939"/>
  <c r="H939"/>
  <c r="I939" s="1"/>
  <c r="A939"/>
  <c r="S938"/>
  <c r="J938"/>
  <c r="I938"/>
  <c r="Q938" s="1"/>
  <c r="H938"/>
  <c r="A938"/>
  <c r="S937"/>
  <c r="R937"/>
  <c r="J937"/>
  <c r="I937"/>
  <c r="Q937" s="1"/>
  <c r="H937"/>
  <c r="P937" s="1"/>
  <c r="A937"/>
  <c r="S936"/>
  <c r="J936"/>
  <c r="I936"/>
  <c r="Q936" s="1"/>
  <c r="H936"/>
  <c r="A936"/>
  <c r="S935"/>
  <c r="J935"/>
  <c r="H935"/>
  <c r="I935" s="1"/>
  <c r="A935"/>
  <c r="S934"/>
  <c r="J934"/>
  <c r="I934"/>
  <c r="Q934" s="1"/>
  <c r="H934"/>
  <c r="A934"/>
  <c r="S933"/>
  <c r="J933"/>
  <c r="H933"/>
  <c r="I933" s="1"/>
  <c r="A933"/>
  <c r="S932"/>
  <c r="J932"/>
  <c r="I932"/>
  <c r="Q932" s="1"/>
  <c r="H932"/>
  <c r="A932"/>
  <c r="S931"/>
  <c r="R931"/>
  <c r="P931"/>
  <c r="J931"/>
  <c r="I931"/>
  <c r="Q931" s="1"/>
  <c r="H931"/>
  <c r="N931" s="1"/>
  <c r="A931"/>
  <c r="S930"/>
  <c r="J930"/>
  <c r="I930"/>
  <c r="Q930" s="1"/>
  <c r="H930"/>
  <c r="A930"/>
  <c r="S929"/>
  <c r="R929"/>
  <c r="P929"/>
  <c r="J929"/>
  <c r="I929"/>
  <c r="Q929" s="1"/>
  <c r="H929"/>
  <c r="N929" s="1"/>
  <c r="A929"/>
  <c r="S928"/>
  <c r="J928"/>
  <c r="I928"/>
  <c r="Q928" s="1"/>
  <c r="H928"/>
  <c r="A928"/>
  <c r="S927"/>
  <c r="J927"/>
  <c r="H927"/>
  <c r="I927" s="1"/>
  <c r="A927"/>
  <c r="S926"/>
  <c r="J926"/>
  <c r="I926"/>
  <c r="Q926" s="1"/>
  <c r="H926"/>
  <c r="A926"/>
  <c r="S925"/>
  <c r="R925"/>
  <c r="P925"/>
  <c r="J925"/>
  <c r="I925"/>
  <c r="Q925" s="1"/>
  <c r="H925"/>
  <c r="N925" s="1"/>
  <c r="A925"/>
  <c r="S924"/>
  <c r="J924"/>
  <c r="I924"/>
  <c r="Q924" s="1"/>
  <c r="H924"/>
  <c r="A924"/>
  <c r="S923"/>
  <c r="R923"/>
  <c r="P923"/>
  <c r="J923"/>
  <c r="I923"/>
  <c r="Q923" s="1"/>
  <c r="H923"/>
  <c r="N923" s="1"/>
  <c r="A923"/>
  <c r="S922"/>
  <c r="J922"/>
  <c r="I922"/>
  <c r="Q922" s="1"/>
  <c r="H922"/>
  <c r="A922"/>
  <c r="S921"/>
  <c r="J921"/>
  <c r="H921"/>
  <c r="I921" s="1"/>
  <c r="A921"/>
  <c r="S920"/>
  <c r="J920"/>
  <c r="I920"/>
  <c r="Q920" s="1"/>
  <c r="H920"/>
  <c r="A920"/>
  <c r="S919"/>
  <c r="R919"/>
  <c r="P919"/>
  <c r="J919"/>
  <c r="I919"/>
  <c r="Q919" s="1"/>
  <c r="H919"/>
  <c r="N919" s="1"/>
  <c r="A919"/>
  <c r="S918"/>
  <c r="J918"/>
  <c r="I918"/>
  <c r="Q918" s="1"/>
  <c r="H918"/>
  <c r="A918"/>
  <c r="S917"/>
  <c r="J917"/>
  <c r="H917"/>
  <c r="I917" s="1"/>
  <c r="A917"/>
  <c r="S916"/>
  <c r="J916"/>
  <c r="I916"/>
  <c r="Q916" s="1"/>
  <c r="H916"/>
  <c r="A916"/>
  <c r="S915"/>
  <c r="J915"/>
  <c r="H915"/>
  <c r="I915" s="1"/>
  <c r="A915"/>
  <c r="S914"/>
  <c r="J914"/>
  <c r="I914"/>
  <c r="Q914" s="1"/>
  <c r="H914"/>
  <c r="A914"/>
  <c r="S913"/>
  <c r="J913"/>
  <c r="H913"/>
  <c r="I913" s="1"/>
  <c r="A913"/>
  <c r="S912"/>
  <c r="J912"/>
  <c r="I912"/>
  <c r="Q912" s="1"/>
  <c r="H912"/>
  <c r="A912"/>
  <c r="S911"/>
  <c r="R911"/>
  <c r="J911"/>
  <c r="I911"/>
  <c r="Q911" s="1"/>
  <c r="H911"/>
  <c r="P911" s="1"/>
  <c r="A911"/>
  <c r="S910"/>
  <c r="J910"/>
  <c r="I910"/>
  <c r="Q910" s="1"/>
  <c r="H910"/>
  <c r="A910"/>
  <c r="S909"/>
  <c r="R909"/>
  <c r="P909"/>
  <c r="J909"/>
  <c r="I909"/>
  <c r="Q909" s="1"/>
  <c r="H909"/>
  <c r="N909" s="1"/>
  <c r="A909"/>
  <c r="S908"/>
  <c r="J908"/>
  <c r="I908"/>
  <c r="Q908" s="1"/>
  <c r="H908"/>
  <c r="A908"/>
  <c r="S907"/>
  <c r="R907"/>
  <c r="P907"/>
  <c r="J907"/>
  <c r="I907"/>
  <c r="Q907" s="1"/>
  <c r="H907"/>
  <c r="N907" s="1"/>
  <c r="A907"/>
  <c r="S906"/>
  <c r="J906"/>
  <c r="I906"/>
  <c r="Q906" s="1"/>
  <c r="H906"/>
  <c r="A906"/>
  <c r="S905"/>
  <c r="J905"/>
  <c r="H905"/>
  <c r="I905" s="1"/>
  <c r="A905"/>
  <c r="S904"/>
  <c r="J904"/>
  <c r="I904"/>
  <c r="Q904" s="1"/>
  <c r="H904"/>
  <c r="A904"/>
  <c r="S903"/>
  <c r="J903"/>
  <c r="H903"/>
  <c r="I903" s="1"/>
  <c r="A903"/>
  <c r="S902"/>
  <c r="J902"/>
  <c r="I902"/>
  <c r="Q902" s="1"/>
  <c r="H902"/>
  <c r="A902"/>
  <c r="S901"/>
  <c r="J901"/>
  <c r="H901"/>
  <c r="I901" s="1"/>
  <c r="A901"/>
  <c r="S900"/>
  <c r="J900"/>
  <c r="I900"/>
  <c r="Q900" s="1"/>
  <c r="H900"/>
  <c r="A900"/>
  <c r="S899"/>
  <c r="J899"/>
  <c r="H899"/>
  <c r="I899" s="1"/>
  <c r="A899"/>
  <c r="S898"/>
  <c r="J898"/>
  <c r="I898"/>
  <c r="Q898" s="1"/>
  <c r="H898"/>
  <c r="A898"/>
  <c r="S897"/>
  <c r="J897"/>
  <c r="H897"/>
  <c r="I897" s="1"/>
  <c r="A897"/>
  <c r="S896"/>
  <c r="J896"/>
  <c r="I896"/>
  <c r="Q896" s="1"/>
  <c r="H896"/>
  <c r="A896"/>
  <c r="S895"/>
  <c r="J895"/>
  <c r="H895"/>
  <c r="I895" s="1"/>
  <c r="A895"/>
  <c r="S894"/>
  <c r="J894"/>
  <c r="I894"/>
  <c r="Q894" s="1"/>
  <c r="H894"/>
  <c r="A894"/>
  <c r="S893"/>
  <c r="R893"/>
  <c r="P893"/>
  <c r="J893"/>
  <c r="I893"/>
  <c r="Q893" s="1"/>
  <c r="H893"/>
  <c r="N893" s="1"/>
  <c r="A893"/>
  <c r="S892"/>
  <c r="J892"/>
  <c r="I892"/>
  <c r="Q892" s="1"/>
  <c r="H892"/>
  <c r="A892"/>
  <c r="S891"/>
  <c r="R891"/>
  <c r="P891"/>
  <c r="J891"/>
  <c r="I891"/>
  <c r="Q891" s="1"/>
  <c r="H891"/>
  <c r="N891" s="1"/>
  <c r="A891"/>
  <c r="S890"/>
  <c r="J890"/>
  <c r="I890"/>
  <c r="Q890" s="1"/>
  <c r="H890"/>
  <c r="A890"/>
  <c r="S889"/>
  <c r="R889"/>
  <c r="P889"/>
  <c r="J889"/>
  <c r="I889"/>
  <c r="Q889" s="1"/>
  <c r="H889"/>
  <c r="N889" s="1"/>
  <c r="A889"/>
  <c r="S888"/>
  <c r="J888"/>
  <c r="I888"/>
  <c r="Q888" s="1"/>
  <c r="H888"/>
  <c r="A888"/>
  <c r="S887"/>
  <c r="J887"/>
  <c r="H887"/>
  <c r="I887" s="1"/>
  <c r="A887"/>
  <c r="S886"/>
  <c r="Q886"/>
  <c r="M886"/>
  <c r="J886"/>
  <c r="I886"/>
  <c r="H886"/>
  <c r="A886"/>
  <c r="S885"/>
  <c r="R885"/>
  <c r="N885"/>
  <c r="J885"/>
  <c r="H885"/>
  <c r="I885" s="1"/>
  <c r="A885"/>
  <c r="S884"/>
  <c r="J884"/>
  <c r="I884"/>
  <c r="Q884" s="1"/>
  <c r="H884"/>
  <c r="A884"/>
  <c r="S883"/>
  <c r="J883"/>
  <c r="H883"/>
  <c r="I883" s="1"/>
  <c r="R883" s="1"/>
  <c r="A883"/>
  <c r="S882"/>
  <c r="Q882"/>
  <c r="M882"/>
  <c r="J882"/>
  <c r="I882"/>
  <c r="H882"/>
  <c r="A882"/>
  <c r="S881"/>
  <c r="R881"/>
  <c r="N881"/>
  <c r="J881"/>
  <c r="H881"/>
  <c r="I881" s="1"/>
  <c r="A881"/>
  <c r="S880"/>
  <c r="J880"/>
  <c r="I880"/>
  <c r="Q880" s="1"/>
  <c r="H880"/>
  <c r="A880"/>
  <c r="S879"/>
  <c r="J879"/>
  <c r="H879"/>
  <c r="I879" s="1"/>
  <c r="R879" s="1"/>
  <c r="A879"/>
  <c r="S878"/>
  <c r="Q878"/>
  <c r="M878"/>
  <c r="J878"/>
  <c r="I878"/>
  <c r="H878"/>
  <c r="A878"/>
  <c r="S877"/>
  <c r="R877"/>
  <c r="J877"/>
  <c r="I877"/>
  <c r="Q877" s="1"/>
  <c r="H877"/>
  <c r="N877" s="1"/>
  <c r="A877"/>
  <c r="S876"/>
  <c r="Q876"/>
  <c r="M876"/>
  <c r="J876"/>
  <c r="I876"/>
  <c r="H876"/>
  <c r="A876"/>
  <c r="S875"/>
  <c r="R875"/>
  <c r="P875"/>
  <c r="J875"/>
  <c r="I875"/>
  <c r="Q875" s="1"/>
  <c r="H875"/>
  <c r="N875" s="1"/>
  <c r="A875"/>
  <c r="S874"/>
  <c r="Q874"/>
  <c r="M874"/>
  <c r="J874"/>
  <c r="I874"/>
  <c r="H874"/>
  <c r="A874"/>
  <c r="S873"/>
  <c r="R873"/>
  <c r="P873"/>
  <c r="J873"/>
  <c r="I873"/>
  <c r="Q873" s="1"/>
  <c r="H873"/>
  <c r="N873" s="1"/>
  <c r="A873"/>
  <c r="S872"/>
  <c r="Q872"/>
  <c r="M872"/>
  <c r="J872"/>
  <c r="I872"/>
  <c r="H872"/>
  <c r="A872"/>
  <c r="S871"/>
  <c r="R871"/>
  <c r="J871"/>
  <c r="I871"/>
  <c r="Q871" s="1"/>
  <c r="H871"/>
  <c r="N871" s="1"/>
  <c r="A871"/>
  <c r="S870"/>
  <c r="Q870"/>
  <c r="M870"/>
  <c r="J870"/>
  <c r="I870"/>
  <c r="H870"/>
  <c r="A870"/>
  <c r="S869"/>
  <c r="R869"/>
  <c r="P869"/>
  <c r="J869"/>
  <c r="I869"/>
  <c r="Q869" s="1"/>
  <c r="H869"/>
  <c r="N869" s="1"/>
  <c r="A869"/>
  <c r="S868"/>
  <c r="Q868"/>
  <c r="M868"/>
  <c r="J868"/>
  <c r="I868"/>
  <c r="H868"/>
  <c r="A868"/>
  <c r="S867"/>
  <c r="R867"/>
  <c r="P867"/>
  <c r="J867"/>
  <c r="I867"/>
  <c r="Q867" s="1"/>
  <c r="H867"/>
  <c r="N867" s="1"/>
  <c r="A867"/>
  <c r="S866"/>
  <c r="Q866"/>
  <c r="M866"/>
  <c r="J866"/>
  <c r="I866"/>
  <c r="H866"/>
  <c r="A866"/>
  <c r="S865"/>
  <c r="R865"/>
  <c r="J865"/>
  <c r="I865"/>
  <c r="Q865" s="1"/>
  <c r="H865"/>
  <c r="N865" s="1"/>
  <c r="A865"/>
  <c r="S864"/>
  <c r="Q864"/>
  <c r="M864"/>
  <c r="J864"/>
  <c r="I864"/>
  <c r="H864"/>
  <c r="A864"/>
  <c r="S863"/>
  <c r="R863"/>
  <c r="N863"/>
  <c r="J863"/>
  <c r="H863"/>
  <c r="I863" s="1"/>
  <c r="A863"/>
  <c r="S862"/>
  <c r="J862"/>
  <c r="I862"/>
  <c r="Q862" s="1"/>
  <c r="H862"/>
  <c r="A862"/>
  <c r="S861"/>
  <c r="J861"/>
  <c r="H861"/>
  <c r="I861" s="1"/>
  <c r="R861" s="1"/>
  <c r="A861"/>
  <c r="S860"/>
  <c r="Q860"/>
  <c r="M860"/>
  <c r="J860"/>
  <c r="I860"/>
  <c r="H860"/>
  <c r="A860"/>
  <c r="S859"/>
  <c r="R859"/>
  <c r="N859"/>
  <c r="J859"/>
  <c r="H859"/>
  <c r="I859" s="1"/>
  <c r="A859"/>
  <c r="S858"/>
  <c r="J858"/>
  <c r="I858"/>
  <c r="Q858" s="1"/>
  <c r="H858"/>
  <c r="A858"/>
  <c r="S857"/>
  <c r="R857"/>
  <c r="P857"/>
  <c r="L857"/>
  <c r="J857"/>
  <c r="I857"/>
  <c r="Q857" s="1"/>
  <c r="H857"/>
  <c r="N857" s="1"/>
  <c r="A857"/>
  <c r="S856"/>
  <c r="J856"/>
  <c r="I856"/>
  <c r="Q856" s="1"/>
  <c r="H856"/>
  <c r="A856"/>
  <c r="S855"/>
  <c r="R855"/>
  <c r="P855"/>
  <c r="L855"/>
  <c r="J855"/>
  <c r="I855"/>
  <c r="Q855" s="1"/>
  <c r="H855"/>
  <c r="N855" s="1"/>
  <c r="A855"/>
  <c r="S854"/>
  <c r="J854"/>
  <c r="I854"/>
  <c r="Q854" s="1"/>
  <c r="H854"/>
  <c r="A854"/>
  <c r="S853"/>
  <c r="R853"/>
  <c r="P853"/>
  <c r="L853"/>
  <c r="J853"/>
  <c r="I853"/>
  <c r="Q853" s="1"/>
  <c r="H853"/>
  <c r="N853" s="1"/>
  <c r="A853"/>
  <c r="S852"/>
  <c r="J852"/>
  <c r="I852"/>
  <c r="Q852" s="1"/>
  <c r="H852"/>
  <c r="A852"/>
  <c r="S851"/>
  <c r="R851"/>
  <c r="P851"/>
  <c r="L851"/>
  <c r="J851"/>
  <c r="I851"/>
  <c r="Q851" s="1"/>
  <c r="H851"/>
  <c r="N851" s="1"/>
  <c r="A851"/>
  <c r="S850"/>
  <c r="J850"/>
  <c r="I850"/>
  <c r="Q850" s="1"/>
  <c r="H850"/>
  <c r="A850"/>
  <c r="S849"/>
  <c r="R849"/>
  <c r="P849"/>
  <c r="L849"/>
  <c r="J849"/>
  <c r="I849"/>
  <c r="Q849" s="1"/>
  <c r="H849"/>
  <c r="N849" s="1"/>
  <c r="A849"/>
  <c r="S848"/>
  <c r="J848"/>
  <c r="I848"/>
  <c r="Q848" s="1"/>
  <c r="H848"/>
  <c r="A848"/>
  <c r="S847"/>
  <c r="R847"/>
  <c r="P847"/>
  <c r="L847"/>
  <c r="J847"/>
  <c r="I847"/>
  <c r="Q847" s="1"/>
  <c r="H847"/>
  <c r="N847" s="1"/>
  <c r="A847"/>
  <c r="S846"/>
  <c r="J846"/>
  <c r="I846"/>
  <c r="Q846" s="1"/>
  <c r="H846"/>
  <c r="A846"/>
  <c r="S845"/>
  <c r="R845"/>
  <c r="P845"/>
  <c r="L845"/>
  <c r="J845"/>
  <c r="I845"/>
  <c r="Q845" s="1"/>
  <c r="H845"/>
  <c r="N845" s="1"/>
  <c r="A845"/>
  <c r="S844"/>
  <c r="J844"/>
  <c r="I844"/>
  <c r="Q844" s="1"/>
  <c r="H844"/>
  <c r="A844"/>
  <c r="S843"/>
  <c r="R843"/>
  <c r="P843"/>
  <c r="L843"/>
  <c r="J843"/>
  <c r="I843"/>
  <c r="Q843" s="1"/>
  <c r="H843"/>
  <c r="N843" s="1"/>
  <c r="A843"/>
  <c r="S842"/>
  <c r="J842"/>
  <c r="I842"/>
  <c r="Q842" s="1"/>
  <c r="H842"/>
  <c r="A842"/>
  <c r="S841"/>
  <c r="R841"/>
  <c r="P841"/>
  <c r="L841"/>
  <c r="J841"/>
  <c r="I841"/>
  <c r="Q841" s="1"/>
  <c r="H841"/>
  <c r="N841" s="1"/>
  <c r="A841"/>
  <c r="S840"/>
  <c r="J840"/>
  <c r="I840"/>
  <c r="Q840" s="1"/>
  <c r="H840"/>
  <c r="A840"/>
  <c r="S839"/>
  <c r="R839"/>
  <c r="P839"/>
  <c r="L839"/>
  <c r="J839"/>
  <c r="I839"/>
  <c r="Q839" s="1"/>
  <c r="H839"/>
  <c r="N839" s="1"/>
  <c r="A839"/>
  <c r="S838"/>
  <c r="J838"/>
  <c r="I838"/>
  <c r="Q838" s="1"/>
  <c r="H838"/>
  <c r="A838"/>
  <c r="S837"/>
  <c r="R837"/>
  <c r="P837"/>
  <c r="L837"/>
  <c r="J837"/>
  <c r="I837"/>
  <c r="Q837" s="1"/>
  <c r="H837"/>
  <c r="N837" s="1"/>
  <c r="A837"/>
  <c r="S836"/>
  <c r="J836"/>
  <c r="I836"/>
  <c r="Q836" s="1"/>
  <c r="H836"/>
  <c r="A836"/>
  <c r="S835"/>
  <c r="R835"/>
  <c r="P835"/>
  <c r="L835"/>
  <c r="J835"/>
  <c r="I835"/>
  <c r="Q835" s="1"/>
  <c r="H835"/>
  <c r="N835" s="1"/>
  <c r="A835"/>
  <c r="S834"/>
  <c r="J834"/>
  <c r="I834"/>
  <c r="Q834" s="1"/>
  <c r="H834"/>
  <c r="A834"/>
  <c r="S833"/>
  <c r="R833"/>
  <c r="P833"/>
  <c r="L833"/>
  <c r="J833"/>
  <c r="I833"/>
  <c r="Q833" s="1"/>
  <c r="H833"/>
  <c r="N833" s="1"/>
  <c r="A833"/>
  <c r="S832"/>
  <c r="J832"/>
  <c r="I832"/>
  <c r="Q832" s="1"/>
  <c r="H832"/>
  <c r="A832"/>
  <c r="S831"/>
  <c r="R831"/>
  <c r="P831"/>
  <c r="L831"/>
  <c r="J831"/>
  <c r="I831"/>
  <c r="Q831" s="1"/>
  <c r="H831"/>
  <c r="N831" s="1"/>
  <c r="A831"/>
  <c r="S830"/>
  <c r="J830"/>
  <c r="I830"/>
  <c r="Q830" s="1"/>
  <c r="H830"/>
  <c r="A830"/>
  <c r="S829"/>
  <c r="R829"/>
  <c r="P829"/>
  <c r="L829"/>
  <c r="J829"/>
  <c r="I829"/>
  <c r="Q829" s="1"/>
  <c r="H829"/>
  <c r="N829" s="1"/>
  <c r="A829"/>
  <c r="S828"/>
  <c r="J828"/>
  <c r="I828"/>
  <c r="Q828" s="1"/>
  <c r="H828"/>
  <c r="A828"/>
  <c r="S827"/>
  <c r="J827"/>
  <c r="H827"/>
  <c r="I827" s="1"/>
  <c r="R827" s="1"/>
  <c r="A827"/>
  <c r="S826"/>
  <c r="Q826"/>
  <c r="M826"/>
  <c r="J826"/>
  <c r="I826"/>
  <c r="H826"/>
  <c r="A826"/>
  <c r="S825"/>
  <c r="J825"/>
  <c r="H825"/>
  <c r="I825" s="1"/>
  <c r="A825"/>
  <c r="S824"/>
  <c r="J824"/>
  <c r="I824"/>
  <c r="Q824" s="1"/>
  <c r="H824"/>
  <c r="A824"/>
  <c r="S823"/>
  <c r="J823"/>
  <c r="H823"/>
  <c r="I823" s="1"/>
  <c r="A823"/>
  <c r="S822"/>
  <c r="J822"/>
  <c r="I822"/>
  <c r="Q822" s="1"/>
  <c r="H822"/>
  <c r="A822"/>
  <c r="S821"/>
  <c r="J821"/>
  <c r="H821"/>
  <c r="I821" s="1"/>
  <c r="A821"/>
  <c r="S820"/>
  <c r="J820"/>
  <c r="I820"/>
  <c r="Q820" s="1"/>
  <c r="H820"/>
  <c r="A820"/>
  <c r="S819"/>
  <c r="J819"/>
  <c r="H819"/>
  <c r="I819" s="1"/>
  <c r="A819"/>
  <c r="S818"/>
  <c r="J818"/>
  <c r="I818"/>
  <c r="Q818" s="1"/>
  <c r="H818"/>
  <c r="A818"/>
  <c r="S817"/>
  <c r="R817"/>
  <c r="P817"/>
  <c r="J817"/>
  <c r="I817"/>
  <c r="Q817" s="1"/>
  <c r="H817"/>
  <c r="N817" s="1"/>
  <c r="A817"/>
  <c r="S816"/>
  <c r="J816"/>
  <c r="I816"/>
  <c r="Q816" s="1"/>
  <c r="H816"/>
  <c r="A816"/>
  <c r="S815"/>
  <c r="R815"/>
  <c r="J815"/>
  <c r="I815"/>
  <c r="Q815" s="1"/>
  <c r="H815"/>
  <c r="P815" s="1"/>
  <c r="A815"/>
  <c r="S814"/>
  <c r="J814"/>
  <c r="I814"/>
  <c r="Q814" s="1"/>
  <c r="H814"/>
  <c r="A814"/>
  <c r="S813"/>
  <c r="R813"/>
  <c r="J813"/>
  <c r="I813"/>
  <c r="Q813" s="1"/>
  <c r="H813"/>
  <c r="P813" s="1"/>
  <c r="A813"/>
  <c r="S812"/>
  <c r="J812"/>
  <c r="I812"/>
  <c r="Q812" s="1"/>
  <c r="H812"/>
  <c r="A812"/>
  <c r="S811"/>
  <c r="R811"/>
  <c r="J811"/>
  <c r="I811"/>
  <c r="Q811" s="1"/>
  <c r="H811"/>
  <c r="P811" s="1"/>
  <c r="A811"/>
  <c r="S810"/>
  <c r="J810"/>
  <c r="I810"/>
  <c r="Q810" s="1"/>
  <c r="H810"/>
  <c r="A810"/>
  <c r="S809"/>
  <c r="R809"/>
  <c r="J809"/>
  <c r="I809"/>
  <c r="Q809" s="1"/>
  <c r="H809"/>
  <c r="P809" s="1"/>
  <c r="A809"/>
  <c r="S808"/>
  <c r="J808"/>
  <c r="I808"/>
  <c r="Q808" s="1"/>
  <c r="H808"/>
  <c r="A808"/>
  <c r="S807"/>
  <c r="R807"/>
  <c r="J807"/>
  <c r="I807"/>
  <c r="Q807" s="1"/>
  <c r="H807"/>
  <c r="P807" s="1"/>
  <c r="A807"/>
  <c r="S806"/>
  <c r="J806"/>
  <c r="I806"/>
  <c r="Q806" s="1"/>
  <c r="H806"/>
  <c r="A806"/>
  <c r="S805"/>
  <c r="R805"/>
  <c r="J805"/>
  <c r="I805"/>
  <c r="Q805" s="1"/>
  <c r="H805"/>
  <c r="P805" s="1"/>
  <c r="A805"/>
  <c r="S804"/>
  <c r="J804"/>
  <c r="I804"/>
  <c r="Q804" s="1"/>
  <c r="H804"/>
  <c r="A804"/>
  <c r="S803"/>
  <c r="R803"/>
  <c r="J803"/>
  <c r="I803"/>
  <c r="Q803" s="1"/>
  <c r="H803"/>
  <c r="P803" s="1"/>
  <c r="A803"/>
  <c r="S802"/>
  <c r="J802"/>
  <c r="I802"/>
  <c r="Q802" s="1"/>
  <c r="H802"/>
  <c r="A802"/>
  <c r="S801"/>
  <c r="R801"/>
  <c r="J801"/>
  <c r="I801"/>
  <c r="Q801" s="1"/>
  <c r="H801"/>
  <c r="P801" s="1"/>
  <c r="A801"/>
  <c r="S800"/>
  <c r="J800"/>
  <c r="I800"/>
  <c r="Q800" s="1"/>
  <c r="H800"/>
  <c r="A800"/>
  <c r="S799"/>
  <c r="R799"/>
  <c r="J799"/>
  <c r="I799"/>
  <c r="Q799" s="1"/>
  <c r="H799"/>
  <c r="P799" s="1"/>
  <c r="A799"/>
  <c r="S798"/>
  <c r="J798"/>
  <c r="I798"/>
  <c r="Q798" s="1"/>
  <c r="H798"/>
  <c r="A798"/>
  <c r="S797"/>
  <c r="R797"/>
  <c r="P797"/>
  <c r="J797"/>
  <c r="I797"/>
  <c r="Q797" s="1"/>
  <c r="H797"/>
  <c r="N797" s="1"/>
  <c r="A797"/>
  <c r="S796"/>
  <c r="J796"/>
  <c r="I796"/>
  <c r="Q796" s="1"/>
  <c r="H796"/>
  <c r="A796"/>
  <c r="S795"/>
  <c r="R795"/>
  <c r="P795"/>
  <c r="J795"/>
  <c r="I795"/>
  <c r="Q795" s="1"/>
  <c r="H795"/>
  <c r="N795" s="1"/>
  <c r="A795"/>
  <c r="S794"/>
  <c r="J794"/>
  <c r="I794"/>
  <c r="Q794" s="1"/>
  <c r="H794"/>
  <c r="A794"/>
  <c r="S793"/>
  <c r="R793"/>
  <c r="P793"/>
  <c r="J793"/>
  <c r="I793"/>
  <c r="Q793" s="1"/>
  <c r="H793"/>
  <c r="N793" s="1"/>
  <c r="A793"/>
  <c r="S792"/>
  <c r="J792"/>
  <c r="I792"/>
  <c r="Q792" s="1"/>
  <c r="H792"/>
  <c r="A792"/>
  <c r="S791"/>
  <c r="R791"/>
  <c r="P791"/>
  <c r="J791"/>
  <c r="I791"/>
  <c r="Q791" s="1"/>
  <c r="H791"/>
  <c r="N791" s="1"/>
  <c r="A791"/>
  <c r="S790"/>
  <c r="J790"/>
  <c r="I790"/>
  <c r="Q790" s="1"/>
  <c r="H790"/>
  <c r="A790"/>
  <c r="S789"/>
  <c r="R789"/>
  <c r="J789"/>
  <c r="I789"/>
  <c r="Q789" s="1"/>
  <c r="H789"/>
  <c r="P789" s="1"/>
  <c r="A789"/>
  <c r="S788"/>
  <c r="J788"/>
  <c r="I788"/>
  <c r="Q788" s="1"/>
  <c r="H788"/>
  <c r="A788"/>
  <c r="S787"/>
  <c r="J787"/>
  <c r="I787"/>
  <c r="Q787" s="1"/>
  <c r="H787"/>
  <c r="P787" s="1"/>
  <c r="A787"/>
  <c r="S786"/>
  <c r="J786"/>
  <c r="I786"/>
  <c r="Q786" s="1"/>
  <c r="H786"/>
  <c r="A786"/>
  <c r="S785"/>
  <c r="R785"/>
  <c r="J785"/>
  <c r="I785"/>
  <c r="Q785" s="1"/>
  <c r="H785"/>
  <c r="P785" s="1"/>
  <c r="A785"/>
  <c r="S784"/>
  <c r="J784"/>
  <c r="I784"/>
  <c r="Q784" s="1"/>
  <c r="H784"/>
  <c r="A784"/>
  <c r="S783"/>
  <c r="R783"/>
  <c r="P783"/>
  <c r="J783"/>
  <c r="I783"/>
  <c r="Q783" s="1"/>
  <c r="H783"/>
  <c r="N783" s="1"/>
  <c r="A783"/>
  <c r="S782"/>
  <c r="J782"/>
  <c r="I782"/>
  <c r="Q782" s="1"/>
  <c r="H782"/>
  <c r="A782"/>
  <c r="S781"/>
  <c r="R781"/>
  <c r="P781"/>
  <c r="J781"/>
  <c r="I781"/>
  <c r="Q781" s="1"/>
  <c r="H781"/>
  <c r="N781" s="1"/>
  <c r="A781"/>
  <c r="S780"/>
  <c r="J780"/>
  <c r="I780"/>
  <c r="Q780" s="1"/>
  <c r="H780"/>
  <c r="A780"/>
  <c r="S779"/>
  <c r="R779"/>
  <c r="P779"/>
  <c r="J779"/>
  <c r="I779"/>
  <c r="Q779" s="1"/>
  <c r="H779"/>
  <c r="N779" s="1"/>
  <c r="A779"/>
  <c r="S778"/>
  <c r="J778"/>
  <c r="I778"/>
  <c r="Q778" s="1"/>
  <c r="H778"/>
  <c r="A778"/>
  <c r="S777"/>
  <c r="R777"/>
  <c r="P777"/>
  <c r="J777"/>
  <c r="I777"/>
  <c r="Q777" s="1"/>
  <c r="H777"/>
  <c r="N777" s="1"/>
  <c r="A777"/>
  <c r="S776"/>
  <c r="J776"/>
  <c r="I776"/>
  <c r="Q776" s="1"/>
  <c r="H776"/>
  <c r="A776"/>
  <c r="S775"/>
  <c r="R775"/>
  <c r="P775"/>
  <c r="J775"/>
  <c r="I775"/>
  <c r="Q775" s="1"/>
  <c r="H775"/>
  <c r="N775" s="1"/>
  <c r="A775"/>
  <c r="S774"/>
  <c r="J774"/>
  <c r="I774"/>
  <c r="Q774" s="1"/>
  <c r="H774"/>
  <c r="A774"/>
  <c r="S773"/>
  <c r="R773"/>
  <c r="P773"/>
  <c r="J773"/>
  <c r="I773"/>
  <c r="Q773" s="1"/>
  <c r="H773"/>
  <c r="N773" s="1"/>
  <c r="A773"/>
  <c r="S772"/>
  <c r="J772"/>
  <c r="I772"/>
  <c r="Q772" s="1"/>
  <c r="H772"/>
  <c r="A772"/>
  <c r="S771"/>
  <c r="R771"/>
  <c r="P771"/>
  <c r="J771"/>
  <c r="I771"/>
  <c r="Q771" s="1"/>
  <c r="H771"/>
  <c r="N771" s="1"/>
  <c r="A771"/>
  <c r="S770"/>
  <c r="J770"/>
  <c r="I770"/>
  <c r="Q770" s="1"/>
  <c r="H770"/>
  <c r="A770"/>
  <c r="S769"/>
  <c r="R769"/>
  <c r="J769"/>
  <c r="I769"/>
  <c r="Q769" s="1"/>
  <c r="H769"/>
  <c r="P769" s="1"/>
  <c r="A769"/>
  <c r="S768"/>
  <c r="J768"/>
  <c r="I768"/>
  <c r="Q768" s="1"/>
  <c r="H768"/>
  <c r="A768"/>
  <c r="S767"/>
  <c r="R767"/>
  <c r="J767"/>
  <c r="I767"/>
  <c r="Q767" s="1"/>
  <c r="H767"/>
  <c r="P767" s="1"/>
  <c r="A767"/>
  <c r="S766"/>
  <c r="J766"/>
  <c r="I766"/>
  <c r="Q766" s="1"/>
  <c r="H766"/>
  <c r="A766"/>
  <c r="S765"/>
  <c r="R765"/>
  <c r="P765"/>
  <c r="J765"/>
  <c r="I765"/>
  <c r="Q765" s="1"/>
  <c r="H765"/>
  <c r="N765" s="1"/>
  <c r="A765"/>
  <c r="S764"/>
  <c r="J764"/>
  <c r="I764"/>
  <c r="Q764" s="1"/>
  <c r="H764"/>
  <c r="A764"/>
  <c r="S763"/>
  <c r="J763"/>
  <c r="H763"/>
  <c r="I763" s="1"/>
  <c r="A763"/>
  <c r="S762"/>
  <c r="J762"/>
  <c r="I762"/>
  <c r="Q762" s="1"/>
  <c r="H762"/>
  <c r="A762"/>
  <c r="S761"/>
  <c r="J761"/>
  <c r="H761"/>
  <c r="I761" s="1"/>
  <c r="A761"/>
  <c r="S760"/>
  <c r="J760"/>
  <c r="I760"/>
  <c r="Q760" s="1"/>
  <c r="H760"/>
  <c r="A760"/>
  <c r="S759"/>
  <c r="J759"/>
  <c r="H759"/>
  <c r="I759" s="1"/>
  <c r="A759"/>
  <c r="S758"/>
  <c r="J758"/>
  <c r="I758"/>
  <c r="Q758" s="1"/>
  <c r="H758"/>
  <c r="A758"/>
  <c r="S757"/>
  <c r="J757"/>
  <c r="H757"/>
  <c r="I757" s="1"/>
  <c r="A757"/>
  <c r="S756"/>
  <c r="J756"/>
  <c r="I756"/>
  <c r="Q756" s="1"/>
  <c r="H756"/>
  <c r="A756"/>
  <c r="S755"/>
  <c r="J755"/>
  <c r="H755"/>
  <c r="I755" s="1"/>
  <c r="A755"/>
  <c r="S754"/>
  <c r="J754"/>
  <c r="I754"/>
  <c r="Q754" s="1"/>
  <c r="H754"/>
  <c r="A754"/>
  <c r="S753"/>
  <c r="J753"/>
  <c r="H753"/>
  <c r="I753" s="1"/>
  <c r="A753"/>
  <c r="S752"/>
  <c r="J752"/>
  <c r="I752"/>
  <c r="Q752" s="1"/>
  <c r="H752"/>
  <c r="A752"/>
  <c r="S751"/>
  <c r="J751"/>
  <c r="H751"/>
  <c r="I751" s="1"/>
  <c r="A751"/>
  <c r="S750"/>
  <c r="J750"/>
  <c r="I750"/>
  <c r="Q750" s="1"/>
  <c r="H750"/>
  <c r="A750"/>
  <c r="S749"/>
  <c r="J749"/>
  <c r="H749"/>
  <c r="I749" s="1"/>
  <c r="A749"/>
  <c r="S748"/>
  <c r="J748"/>
  <c r="I748"/>
  <c r="Q748" s="1"/>
  <c r="H748"/>
  <c r="A748"/>
  <c r="S747"/>
  <c r="J747"/>
  <c r="H747"/>
  <c r="I747" s="1"/>
  <c r="A747"/>
  <c r="S746"/>
  <c r="J746"/>
  <c r="I746"/>
  <c r="Q746" s="1"/>
  <c r="H746"/>
  <c r="A746"/>
  <c r="S745"/>
  <c r="R745"/>
  <c r="P745"/>
  <c r="J745"/>
  <c r="I745"/>
  <c r="Q745" s="1"/>
  <c r="H745"/>
  <c r="N745" s="1"/>
  <c r="A745"/>
  <c r="S744"/>
  <c r="J744"/>
  <c r="I744"/>
  <c r="Q744" s="1"/>
  <c r="H744"/>
  <c r="A744"/>
  <c r="S743"/>
  <c r="J743"/>
  <c r="H743"/>
  <c r="I743" s="1"/>
  <c r="A743"/>
  <c r="S742"/>
  <c r="J742"/>
  <c r="I742"/>
  <c r="Q742" s="1"/>
  <c r="H742"/>
  <c r="A742"/>
  <c r="S741"/>
  <c r="R741"/>
  <c r="P741"/>
  <c r="J741"/>
  <c r="I741"/>
  <c r="Q741" s="1"/>
  <c r="H741"/>
  <c r="N741" s="1"/>
  <c r="A741"/>
  <c r="S740"/>
  <c r="J740"/>
  <c r="I740"/>
  <c r="Q740" s="1"/>
  <c r="H740"/>
  <c r="A740"/>
  <c r="S739"/>
  <c r="J739"/>
  <c r="H739"/>
  <c r="I739" s="1"/>
  <c r="A739"/>
  <c r="S738"/>
  <c r="J738"/>
  <c r="I738"/>
  <c r="Q738" s="1"/>
  <c r="H738"/>
  <c r="A738"/>
  <c r="S737"/>
  <c r="J737"/>
  <c r="H737"/>
  <c r="I737" s="1"/>
  <c r="A737"/>
  <c r="S736"/>
  <c r="J736"/>
  <c r="I736"/>
  <c r="Q736" s="1"/>
  <c r="H736"/>
  <c r="A736"/>
  <c r="S735"/>
  <c r="J735"/>
  <c r="H735"/>
  <c r="I735" s="1"/>
  <c r="A735"/>
  <c r="S734"/>
  <c r="J734"/>
  <c r="I734"/>
  <c r="Q734" s="1"/>
  <c r="H734"/>
  <c r="A734"/>
  <c r="S733"/>
  <c r="J733"/>
  <c r="H733"/>
  <c r="I733" s="1"/>
  <c r="A733"/>
  <c r="S732"/>
  <c r="J732"/>
  <c r="I732"/>
  <c r="Q732" s="1"/>
  <c r="H732"/>
  <c r="A732"/>
  <c r="S731"/>
  <c r="J731"/>
  <c r="H731"/>
  <c r="I731" s="1"/>
  <c r="A731"/>
  <c r="S730"/>
  <c r="J730"/>
  <c r="I730"/>
  <c r="Q730" s="1"/>
  <c r="H730"/>
  <c r="A730"/>
  <c r="S729"/>
  <c r="J729"/>
  <c r="H729"/>
  <c r="I729" s="1"/>
  <c r="A729"/>
  <c r="S728"/>
  <c r="J728"/>
  <c r="I728"/>
  <c r="Q728" s="1"/>
  <c r="H728"/>
  <c r="A728"/>
  <c r="S727"/>
  <c r="J727"/>
  <c r="H727"/>
  <c r="I727" s="1"/>
  <c r="A727"/>
  <c r="S726"/>
  <c r="J726"/>
  <c r="I726"/>
  <c r="Q726" s="1"/>
  <c r="H726"/>
  <c r="A726"/>
  <c r="S725"/>
  <c r="R725"/>
  <c r="J725"/>
  <c r="I725"/>
  <c r="Q725" s="1"/>
  <c r="H725"/>
  <c r="P725" s="1"/>
  <c r="A725"/>
  <c r="S724"/>
  <c r="J724"/>
  <c r="I724"/>
  <c r="Q724" s="1"/>
  <c r="H724"/>
  <c r="A724"/>
  <c r="S723"/>
  <c r="R723"/>
  <c r="J723"/>
  <c r="I723"/>
  <c r="Q723" s="1"/>
  <c r="H723"/>
  <c r="P723" s="1"/>
  <c r="A723"/>
  <c r="S722"/>
  <c r="J722"/>
  <c r="I722"/>
  <c r="Q722" s="1"/>
  <c r="H722"/>
  <c r="A722"/>
  <c r="S721"/>
  <c r="R721"/>
  <c r="J721"/>
  <c r="I721"/>
  <c r="Q721" s="1"/>
  <c r="H721"/>
  <c r="P721" s="1"/>
  <c r="A721"/>
  <c r="S720"/>
  <c r="J720"/>
  <c r="I720"/>
  <c r="Q720" s="1"/>
  <c r="H720"/>
  <c r="A720"/>
  <c r="S719"/>
  <c r="R719"/>
  <c r="J719"/>
  <c r="I719"/>
  <c r="Q719" s="1"/>
  <c r="H719"/>
  <c r="P719" s="1"/>
  <c r="A719"/>
  <c r="S718"/>
  <c r="J718"/>
  <c r="I718"/>
  <c r="Q718" s="1"/>
  <c r="H718"/>
  <c r="A718"/>
  <c r="S717"/>
  <c r="R717"/>
  <c r="J717"/>
  <c r="I717"/>
  <c r="Q717" s="1"/>
  <c r="H717"/>
  <c r="P717" s="1"/>
  <c r="A717"/>
  <c r="S716"/>
  <c r="J716"/>
  <c r="I716"/>
  <c r="Q716" s="1"/>
  <c r="H716"/>
  <c r="A716"/>
  <c r="S715"/>
  <c r="R715"/>
  <c r="J715"/>
  <c r="I715"/>
  <c r="Q715" s="1"/>
  <c r="H715"/>
  <c r="P715" s="1"/>
  <c r="A715"/>
  <c r="S714"/>
  <c r="J714"/>
  <c r="I714"/>
  <c r="Q714" s="1"/>
  <c r="H714"/>
  <c r="A714"/>
  <c r="S713"/>
  <c r="R713"/>
  <c r="P713"/>
  <c r="J713"/>
  <c r="I713"/>
  <c r="Q713" s="1"/>
  <c r="H713"/>
  <c r="N713" s="1"/>
  <c r="A713"/>
  <c r="S712"/>
  <c r="J712"/>
  <c r="I712"/>
  <c r="Q712" s="1"/>
  <c r="H712"/>
  <c r="A712"/>
  <c r="S711"/>
  <c r="R711"/>
  <c r="J711"/>
  <c r="I711"/>
  <c r="Q711" s="1"/>
  <c r="H711"/>
  <c r="P711" s="1"/>
  <c r="A711"/>
  <c r="S710"/>
  <c r="J710"/>
  <c r="I710"/>
  <c r="Q710" s="1"/>
  <c r="H710"/>
  <c r="A710"/>
  <c r="S709"/>
  <c r="R709"/>
  <c r="P709"/>
  <c r="J709"/>
  <c r="I709"/>
  <c r="Q709" s="1"/>
  <c r="H709"/>
  <c r="N709" s="1"/>
  <c r="A709"/>
  <c r="S708"/>
  <c r="J708"/>
  <c r="I708"/>
  <c r="Q708" s="1"/>
  <c r="H708"/>
  <c r="A708"/>
  <c r="S707"/>
  <c r="R707"/>
  <c r="P707"/>
  <c r="J707"/>
  <c r="I707"/>
  <c r="Q707" s="1"/>
  <c r="H707"/>
  <c r="N707" s="1"/>
  <c r="A707"/>
  <c r="S706"/>
  <c r="J706"/>
  <c r="I706"/>
  <c r="Q706" s="1"/>
  <c r="H706"/>
  <c r="A706"/>
  <c r="S705"/>
  <c r="R705"/>
  <c r="P705"/>
  <c r="J705"/>
  <c r="I705"/>
  <c r="Q705" s="1"/>
  <c r="H705"/>
  <c r="N705" s="1"/>
  <c r="A705"/>
  <c r="S704"/>
  <c r="J704"/>
  <c r="I704"/>
  <c r="Q704" s="1"/>
  <c r="H704"/>
  <c r="A704"/>
  <c r="S703"/>
  <c r="R703"/>
  <c r="P703"/>
  <c r="J703"/>
  <c r="I703"/>
  <c r="Q703" s="1"/>
  <c r="H703"/>
  <c r="N703" s="1"/>
  <c r="A703"/>
  <c r="S702"/>
  <c r="J702"/>
  <c r="I702"/>
  <c r="Q702" s="1"/>
  <c r="H702"/>
  <c r="A702"/>
  <c r="S701"/>
  <c r="R701"/>
  <c r="P701"/>
  <c r="J701"/>
  <c r="I701"/>
  <c r="Q701" s="1"/>
  <c r="H701"/>
  <c r="N701" s="1"/>
  <c r="A701"/>
  <c r="S700"/>
  <c r="J700"/>
  <c r="I700"/>
  <c r="Q700" s="1"/>
  <c r="H700"/>
  <c r="A700"/>
  <c r="S699"/>
  <c r="R699"/>
  <c r="P699"/>
  <c r="J699"/>
  <c r="I699"/>
  <c r="Q699" s="1"/>
  <c r="H699"/>
  <c r="N699" s="1"/>
  <c r="A699"/>
  <c r="S698"/>
  <c r="J698"/>
  <c r="I698"/>
  <c r="Q698" s="1"/>
  <c r="H698"/>
  <c r="A698"/>
  <c r="S697"/>
  <c r="R697"/>
  <c r="P697"/>
  <c r="J697"/>
  <c r="I697"/>
  <c r="Q697" s="1"/>
  <c r="H697"/>
  <c r="N697" s="1"/>
  <c r="A697"/>
  <c r="S696"/>
  <c r="J696"/>
  <c r="I696"/>
  <c r="Q696" s="1"/>
  <c r="H696"/>
  <c r="A696"/>
  <c r="S695"/>
  <c r="R695"/>
  <c r="P695"/>
  <c r="J695"/>
  <c r="I695"/>
  <c r="Q695" s="1"/>
  <c r="H695"/>
  <c r="N695" s="1"/>
  <c r="A695"/>
  <c r="S694"/>
  <c r="J694"/>
  <c r="I694"/>
  <c r="Q694" s="1"/>
  <c r="H694"/>
  <c r="A694"/>
  <c r="S693"/>
  <c r="R693"/>
  <c r="P693"/>
  <c r="J693"/>
  <c r="I693"/>
  <c r="Q693" s="1"/>
  <c r="H693"/>
  <c r="N693" s="1"/>
  <c r="A693"/>
  <c r="S692"/>
  <c r="J692"/>
  <c r="I692"/>
  <c r="Q692" s="1"/>
  <c r="H692"/>
  <c r="A692"/>
  <c r="S691"/>
  <c r="J691"/>
  <c r="H691"/>
  <c r="I691" s="1"/>
  <c r="A691"/>
  <c r="S690"/>
  <c r="J690"/>
  <c r="I690"/>
  <c r="Q690" s="1"/>
  <c r="H690"/>
  <c r="A690"/>
  <c r="S689"/>
  <c r="J689"/>
  <c r="H689"/>
  <c r="I689" s="1"/>
  <c r="A689"/>
  <c r="S688"/>
  <c r="J688"/>
  <c r="I688"/>
  <c r="Q688" s="1"/>
  <c r="H688"/>
  <c r="A688"/>
  <c r="S687"/>
  <c r="J687"/>
  <c r="H687"/>
  <c r="I687" s="1"/>
  <c r="A687"/>
  <c r="S686"/>
  <c r="J686"/>
  <c r="I686"/>
  <c r="Q686" s="1"/>
  <c r="H686"/>
  <c r="A686"/>
  <c r="S685"/>
  <c r="J685"/>
  <c r="H685"/>
  <c r="I685" s="1"/>
  <c r="A685"/>
  <c r="S684"/>
  <c r="J684"/>
  <c r="I684"/>
  <c r="Q684" s="1"/>
  <c r="H684"/>
  <c r="A684"/>
  <c r="S683"/>
  <c r="J683"/>
  <c r="H683"/>
  <c r="I683" s="1"/>
  <c r="A683"/>
  <c r="S682"/>
  <c r="J682"/>
  <c r="I682"/>
  <c r="Q682" s="1"/>
  <c r="H682"/>
  <c r="A682"/>
  <c r="S681"/>
  <c r="J681"/>
  <c r="H681"/>
  <c r="I681" s="1"/>
  <c r="A681"/>
  <c r="S680"/>
  <c r="J680"/>
  <c r="I680"/>
  <c r="Q680" s="1"/>
  <c r="H680"/>
  <c r="A680"/>
  <c r="S679"/>
  <c r="J679"/>
  <c r="H679"/>
  <c r="I679" s="1"/>
  <c r="A679"/>
  <c r="S678"/>
  <c r="J678"/>
  <c r="I678"/>
  <c r="Q678" s="1"/>
  <c r="H678"/>
  <c r="A678"/>
  <c r="S677"/>
  <c r="J677"/>
  <c r="H677"/>
  <c r="I677" s="1"/>
  <c r="A677"/>
  <c r="S676"/>
  <c r="J676"/>
  <c r="I676"/>
  <c r="Q676" s="1"/>
  <c r="H676"/>
  <c r="A676"/>
  <c r="S675"/>
  <c r="J675"/>
  <c r="H675"/>
  <c r="I675" s="1"/>
  <c r="A675"/>
  <c r="S674"/>
  <c r="J674"/>
  <c r="I674"/>
  <c r="Q674" s="1"/>
  <c r="H674"/>
  <c r="A674"/>
  <c r="S673"/>
  <c r="J673"/>
  <c r="H673"/>
  <c r="I673" s="1"/>
  <c r="A673"/>
  <c r="S672"/>
  <c r="J672"/>
  <c r="I672"/>
  <c r="Q672" s="1"/>
  <c r="H672"/>
  <c r="A672"/>
  <c r="S671"/>
  <c r="J671"/>
  <c r="H671"/>
  <c r="I671" s="1"/>
  <c r="A671"/>
  <c r="S670"/>
  <c r="J670"/>
  <c r="I670"/>
  <c r="Q670" s="1"/>
  <c r="H670"/>
  <c r="A670"/>
  <c r="S669"/>
  <c r="J669"/>
  <c r="H669"/>
  <c r="I669" s="1"/>
  <c r="A669"/>
  <c r="S668"/>
  <c r="J668"/>
  <c r="I668"/>
  <c r="Q668" s="1"/>
  <c r="H668"/>
  <c r="A668"/>
  <c r="S667"/>
  <c r="J667"/>
  <c r="H667"/>
  <c r="I667" s="1"/>
  <c r="A667"/>
  <c r="S666"/>
  <c r="J666"/>
  <c r="I666"/>
  <c r="Q666" s="1"/>
  <c r="H666"/>
  <c r="A666"/>
  <c r="S665"/>
  <c r="R665"/>
  <c r="J665"/>
  <c r="I665"/>
  <c r="Q665" s="1"/>
  <c r="H665"/>
  <c r="P665" s="1"/>
  <c r="A665"/>
  <c r="S664"/>
  <c r="J664"/>
  <c r="I664"/>
  <c r="Q664" s="1"/>
  <c r="H664"/>
  <c r="A664"/>
  <c r="S663"/>
  <c r="R663"/>
  <c r="P663"/>
  <c r="J663"/>
  <c r="I663"/>
  <c r="Q663" s="1"/>
  <c r="H663"/>
  <c r="N663" s="1"/>
  <c r="A663"/>
  <c r="S662"/>
  <c r="J662"/>
  <c r="I662"/>
  <c r="Q662" s="1"/>
  <c r="H662"/>
  <c r="A662"/>
  <c r="S661"/>
  <c r="R661"/>
  <c r="P661"/>
  <c r="J661"/>
  <c r="I661"/>
  <c r="Q661" s="1"/>
  <c r="H661"/>
  <c r="N661" s="1"/>
  <c r="A661"/>
  <c r="S660"/>
  <c r="J660"/>
  <c r="I660"/>
  <c r="Q660" s="1"/>
  <c r="H660"/>
  <c r="A660"/>
  <c r="S659"/>
  <c r="R659"/>
  <c r="J659"/>
  <c r="I659"/>
  <c r="Q659" s="1"/>
  <c r="H659"/>
  <c r="P659" s="1"/>
  <c r="A659"/>
  <c r="S658"/>
  <c r="J658"/>
  <c r="I658"/>
  <c r="Q658" s="1"/>
  <c r="H658"/>
  <c r="A658"/>
  <c r="S657"/>
  <c r="R657"/>
  <c r="J657"/>
  <c r="I657"/>
  <c r="Q657" s="1"/>
  <c r="H657"/>
  <c r="P657" s="1"/>
  <c r="A657"/>
  <c r="S656"/>
  <c r="J656"/>
  <c r="I656"/>
  <c r="Q656" s="1"/>
  <c r="H656"/>
  <c r="A656"/>
  <c r="S655"/>
  <c r="R655"/>
  <c r="J655"/>
  <c r="I655"/>
  <c r="Q655" s="1"/>
  <c r="H655"/>
  <c r="P655" s="1"/>
  <c r="A655"/>
  <c r="S654"/>
  <c r="J654"/>
  <c r="I654"/>
  <c r="Q654" s="1"/>
  <c r="H654"/>
  <c r="A654"/>
  <c r="S653"/>
  <c r="R653"/>
  <c r="P653"/>
  <c r="J653"/>
  <c r="I653"/>
  <c r="Q653" s="1"/>
  <c r="H653"/>
  <c r="N653" s="1"/>
  <c r="A653"/>
  <c r="S652"/>
  <c r="Q652"/>
  <c r="M652"/>
  <c r="J652"/>
  <c r="I652"/>
  <c r="H652"/>
  <c r="A652"/>
  <c r="S651"/>
  <c r="R651"/>
  <c r="J651"/>
  <c r="I651"/>
  <c r="Q651" s="1"/>
  <c r="H651"/>
  <c r="N651" s="1"/>
  <c r="A651"/>
  <c r="S650"/>
  <c r="Q650"/>
  <c r="M650"/>
  <c r="J650"/>
  <c r="I650"/>
  <c r="H650"/>
  <c r="A650"/>
  <c r="S649"/>
  <c r="R649"/>
  <c r="P649"/>
  <c r="J649"/>
  <c r="I649"/>
  <c r="Q649" s="1"/>
  <c r="H649"/>
  <c r="N649" s="1"/>
  <c r="A649"/>
  <c r="S648"/>
  <c r="Q648"/>
  <c r="M648"/>
  <c r="J648"/>
  <c r="I648"/>
  <c r="H648"/>
  <c r="A648"/>
  <c r="S647"/>
  <c r="R647"/>
  <c r="J647"/>
  <c r="I647"/>
  <c r="Q647" s="1"/>
  <c r="H647"/>
  <c r="N647" s="1"/>
  <c r="A647"/>
  <c r="S646"/>
  <c r="Q646"/>
  <c r="M646"/>
  <c r="J646"/>
  <c r="I646"/>
  <c r="H646"/>
  <c r="A646"/>
  <c r="S645"/>
  <c r="R645"/>
  <c r="J645"/>
  <c r="I645"/>
  <c r="Q645" s="1"/>
  <c r="H645"/>
  <c r="N645" s="1"/>
  <c r="A645"/>
  <c r="S644"/>
  <c r="Q644"/>
  <c r="M644"/>
  <c r="J644"/>
  <c r="I644"/>
  <c r="H644"/>
  <c r="A644"/>
  <c r="S643"/>
  <c r="R643"/>
  <c r="J643"/>
  <c r="I643"/>
  <c r="Q643" s="1"/>
  <c r="H643"/>
  <c r="N643" s="1"/>
  <c r="A643"/>
  <c r="S642"/>
  <c r="Q642"/>
  <c r="M642"/>
  <c r="J642"/>
  <c r="I642"/>
  <c r="H642"/>
  <c r="A642"/>
  <c r="S641"/>
  <c r="R641"/>
  <c r="J641"/>
  <c r="I641"/>
  <c r="Q641" s="1"/>
  <c r="H641"/>
  <c r="N641" s="1"/>
  <c r="A641"/>
  <c r="S640"/>
  <c r="Q640"/>
  <c r="M640"/>
  <c r="J640"/>
  <c r="I640"/>
  <c r="H640"/>
  <c r="A640"/>
  <c r="S639"/>
  <c r="R639"/>
  <c r="P639"/>
  <c r="J639"/>
  <c r="I639"/>
  <c r="Q639" s="1"/>
  <c r="H639"/>
  <c r="N639" s="1"/>
  <c r="A639"/>
  <c r="S638"/>
  <c r="Q638"/>
  <c r="M638"/>
  <c r="J638"/>
  <c r="I638"/>
  <c r="H638"/>
  <c r="A638"/>
  <c r="S637"/>
  <c r="R637"/>
  <c r="P637"/>
  <c r="J637"/>
  <c r="I637"/>
  <c r="Q637" s="1"/>
  <c r="H637"/>
  <c r="N637" s="1"/>
  <c r="A637"/>
  <c r="S636"/>
  <c r="Q636"/>
  <c r="M636"/>
  <c r="J636"/>
  <c r="I636"/>
  <c r="H636"/>
  <c r="A636"/>
  <c r="S635"/>
  <c r="R635"/>
  <c r="P635"/>
  <c r="J635"/>
  <c r="I635"/>
  <c r="Q635" s="1"/>
  <c r="H635"/>
  <c r="N635" s="1"/>
  <c r="A635"/>
  <c r="S634"/>
  <c r="Q634"/>
  <c r="M634"/>
  <c r="J634"/>
  <c r="I634"/>
  <c r="H634"/>
  <c r="A634"/>
  <c r="S633"/>
  <c r="R633"/>
  <c r="P633"/>
  <c r="J633"/>
  <c r="I633"/>
  <c r="Q633" s="1"/>
  <c r="H633"/>
  <c r="N633" s="1"/>
  <c r="A633"/>
  <c r="S632"/>
  <c r="Q632"/>
  <c r="M632"/>
  <c r="J632"/>
  <c r="I632"/>
  <c r="H632"/>
  <c r="A632"/>
  <c r="S631"/>
  <c r="R631"/>
  <c r="P631"/>
  <c r="J631"/>
  <c r="I631"/>
  <c r="Q631" s="1"/>
  <c r="H631"/>
  <c r="N631" s="1"/>
  <c r="A631"/>
  <c r="S630"/>
  <c r="Q630"/>
  <c r="M630"/>
  <c r="J630"/>
  <c r="I630"/>
  <c r="H630"/>
  <c r="A630"/>
  <c r="S629"/>
  <c r="R629"/>
  <c r="P629"/>
  <c r="J629"/>
  <c r="I629"/>
  <c r="Q629" s="1"/>
  <c r="H629"/>
  <c r="N629" s="1"/>
  <c r="A629"/>
  <c r="S628"/>
  <c r="Q628"/>
  <c r="M628"/>
  <c r="J628"/>
  <c r="I628"/>
  <c r="H628"/>
  <c r="A628"/>
  <c r="S627"/>
  <c r="R627"/>
  <c r="J627"/>
  <c r="I627"/>
  <c r="Q627" s="1"/>
  <c r="H627"/>
  <c r="N627" s="1"/>
  <c r="A627"/>
  <c r="S626"/>
  <c r="Q626"/>
  <c r="M626"/>
  <c r="J626"/>
  <c r="I626"/>
  <c r="H626"/>
  <c r="A626"/>
  <c r="S625"/>
  <c r="R625"/>
  <c r="P625"/>
  <c r="J625"/>
  <c r="I625"/>
  <c r="Q625" s="1"/>
  <c r="H625"/>
  <c r="N625" s="1"/>
  <c r="A625"/>
  <c r="S624"/>
  <c r="Q624"/>
  <c r="M624"/>
  <c r="J624"/>
  <c r="I624"/>
  <c r="H624"/>
  <c r="A624"/>
  <c r="S623"/>
  <c r="R623"/>
  <c r="P623"/>
  <c r="J623"/>
  <c r="I623"/>
  <c r="Q623" s="1"/>
  <c r="H623"/>
  <c r="N623" s="1"/>
  <c r="A623"/>
  <c r="S622"/>
  <c r="Q622"/>
  <c r="M622"/>
  <c r="J622"/>
  <c r="I622"/>
  <c r="H622"/>
  <c r="A622"/>
  <c r="S621"/>
  <c r="R621"/>
  <c r="J621"/>
  <c r="I621"/>
  <c r="Q621" s="1"/>
  <c r="H621"/>
  <c r="N621" s="1"/>
  <c r="A621"/>
  <c r="S620"/>
  <c r="Q620"/>
  <c r="M620"/>
  <c r="J620"/>
  <c r="I620"/>
  <c r="H620"/>
  <c r="A620"/>
  <c r="S619"/>
  <c r="R619"/>
  <c r="P619"/>
  <c r="J619"/>
  <c r="I619"/>
  <c r="Q619" s="1"/>
  <c r="H619"/>
  <c r="N619" s="1"/>
  <c r="A619"/>
  <c r="S618"/>
  <c r="Q618"/>
  <c r="M618"/>
  <c r="J618"/>
  <c r="I618"/>
  <c r="H618"/>
  <c r="A618"/>
  <c r="S617"/>
  <c r="R617"/>
  <c r="P617"/>
  <c r="J617"/>
  <c r="I617"/>
  <c r="Q617" s="1"/>
  <c r="H617"/>
  <c r="N617" s="1"/>
  <c r="A617"/>
  <c r="S616"/>
  <c r="Q616"/>
  <c r="M616"/>
  <c r="J616"/>
  <c r="I616"/>
  <c r="H616"/>
  <c r="A616"/>
  <c r="S615"/>
  <c r="R615"/>
  <c r="P615"/>
  <c r="N615"/>
  <c r="J615"/>
  <c r="I615"/>
  <c r="Q615" s="1"/>
  <c r="H615"/>
  <c r="L615" s="1"/>
  <c r="A615"/>
  <c r="S614"/>
  <c r="Q614"/>
  <c r="M614"/>
  <c r="J614"/>
  <c r="I614"/>
  <c r="H614"/>
  <c r="A614"/>
  <c r="S613"/>
  <c r="R613"/>
  <c r="P613"/>
  <c r="J613"/>
  <c r="I613"/>
  <c r="Q613" s="1"/>
  <c r="H613"/>
  <c r="N613" s="1"/>
  <c r="A613"/>
  <c r="S612"/>
  <c r="Q612"/>
  <c r="M612"/>
  <c r="J612"/>
  <c r="I612"/>
  <c r="H612"/>
  <c r="A612"/>
  <c r="S611"/>
  <c r="R611"/>
  <c r="P611"/>
  <c r="J611"/>
  <c r="I611"/>
  <c r="Q611" s="1"/>
  <c r="H611"/>
  <c r="N611" s="1"/>
  <c r="A611"/>
  <c r="S610"/>
  <c r="Q610"/>
  <c r="M610"/>
  <c r="J610"/>
  <c r="I610"/>
  <c r="H610"/>
  <c r="A610"/>
  <c r="S609"/>
  <c r="R609"/>
  <c r="P609"/>
  <c r="J609"/>
  <c r="I609"/>
  <c r="Q609" s="1"/>
  <c r="H609"/>
  <c r="N609" s="1"/>
  <c r="A609"/>
  <c r="S608"/>
  <c r="Q608"/>
  <c r="M608"/>
  <c r="J608"/>
  <c r="I608"/>
  <c r="H608"/>
  <c r="A608"/>
  <c r="S607"/>
  <c r="R607"/>
  <c r="P607"/>
  <c r="J607"/>
  <c r="I607"/>
  <c r="Q607" s="1"/>
  <c r="H607"/>
  <c r="N607" s="1"/>
  <c r="A607"/>
  <c r="S606"/>
  <c r="Q606"/>
  <c r="M606"/>
  <c r="J606"/>
  <c r="I606"/>
  <c r="H606"/>
  <c r="A606"/>
  <c r="S605"/>
  <c r="R605"/>
  <c r="P605"/>
  <c r="J605"/>
  <c r="I605"/>
  <c r="Q605" s="1"/>
  <c r="H605"/>
  <c r="N605" s="1"/>
  <c r="A605"/>
  <c r="S604"/>
  <c r="Q604"/>
  <c r="M604"/>
  <c r="J604"/>
  <c r="I604"/>
  <c r="H604"/>
  <c r="A604"/>
  <c r="S603"/>
  <c r="R603"/>
  <c r="J603"/>
  <c r="I603"/>
  <c r="Q603" s="1"/>
  <c r="H603"/>
  <c r="N603" s="1"/>
  <c r="A603"/>
  <c r="S602"/>
  <c r="Q602"/>
  <c r="M602"/>
  <c r="J602"/>
  <c r="I602"/>
  <c r="H602"/>
  <c r="A602"/>
  <c r="S601"/>
  <c r="R601"/>
  <c r="P601"/>
  <c r="J601"/>
  <c r="I601"/>
  <c r="Q601" s="1"/>
  <c r="H601"/>
  <c r="N601" s="1"/>
  <c r="A601"/>
  <c r="S600"/>
  <c r="Q600"/>
  <c r="M600"/>
  <c r="J600"/>
  <c r="I600"/>
  <c r="H600"/>
  <c r="A600"/>
  <c r="S599"/>
  <c r="R599"/>
  <c r="J599"/>
  <c r="I599"/>
  <c r="Q599" s="1"/>
  <c r="H599"/>
  <c r="N599" s="1"/>
  <c r="A599"/>
  <c r="S598"/>
  <c r="Q598"/>
  <c r="M598"/>
  <c r="J598"/>
  <c r="I598"/>
  <c r="H598"/>
  <c r="A598"/>
  <c r="S597"/>
  <c r="R597"/>
  <c r="P597"/>
  <c r="J597"/>
  <c r="I597"/>
  <c r="Q597" s="1"/>
  <c r="H597"/>
  <c r="N597" s="1"/>
  <c r="A597"/>
  <c r="S596"/>
  <c r="Q596"/>
  <c r="M596"/>
  <c r="J596"/>
  <c r="I596"/>
  <c r="H596"/>
  <c r="A596"/>
  <c r="S595"/>
  <c r="R595"/>
  <c r="P595"/>
  <c r="J595"/>
  <c r="I595"/>
  <c r="Q595" s="1"/>
  <c r="H595"/>
  <c r="N595" s="1"/>
  <c r="A595"/>
  <c r="S594"/>
  <c r="Q594"/>
  <c r="M594"/>
  <c r="J594"/>
  <c r="I594"/>
  <c r="H594"/>
  <c r="A594"/>
  <c r="S593"/>
  <c r="R593"/>
  <c r="J593"/>
  <c r="I593"/>
  <c r="Q593" s="1"/>
  <c r="H593"/>
  <c r="N593" s="1"/>
  <c r="A593"/>
  <c r="S592"/>
  <c r="Q592"/>
  <c r="M592"/>
  <c r="J592"/>
  <c r="I592"/>
  <c r="H592"/>
  <c r="A592"/>
  <c r="S591"/>
  <c r="R591"/>
  <c r="P591"/>
  <c r="J591"/>
  <c r="I591"/>
  <c r="Q591" s="1"/>
  <c r="H591"/>
  <c r="N591" s="1"/>
  <c r="A591"/>
  <c r="S590"/>
  <c r="Q590"/>
  <c r="M590"/>
  <c r="J590"/>
  <c r="I590"/>
  <c r="H590"/>
  <c r="A590"/>
  <c r="S589"/>
  <c r="R589"/>
  <c r="P589"/>
  <c r="J589"/>
  <c r="I589"/>
  <c r="Q589" s="1"/>
  <c r="H589"/>
  <c r="N589" s="1"/>
  <c r="A589"/>
  <c r="S588"/>
  <c r="Q588"/>
  <c r="M588"/>
  <c r="J588"/>
  <c r="I588"/>
  <c r="H588"/>
  <c r="A588"/>
  <c r="S587"/>
  <c r="R587"/>
  <c r="P587"/>
  <c r="J587"/>
  <c r="I587"/>
  <c r="Q587" s="1"/>
  <c r="H587"/>
  <c r="N587" s="1"/>
  <c r="A587"/>
  <c r="S586"/>
  <c r="Q586"/>
  <c r="M586"/>
  <c r="J586"/>
  <c r="I586"/>
  <c r="H586"/>
  <c r="A586"/>
  <c r="S585"/>
  <c r="R585"/>
  <c r="P585"/>
  <c r="J585"/>
  <c r="I585"/>
  <c r="Q585" s="1"/>
  <c r="H585"/>
  <c r="N585" s="1"/>
  <c r="A585"/>
  <c r="S584"/>
  <c r="Q584"/>
  <c r="M584"/>
  <c r="J584"/>
  <c r="I584"/>
  <c r="H584"/>
  <c r="A584"/>
  <c r="S583"/>
  <c r="R583"/>
  <c r="P583"/>
  <c r="J583"/>
  <c r="I583"/>
  <c r="Q583" s="1"/>
  <c r="H583"/>
  <c r="N583" s="1"/>
  <c r="A583"/>
  <c r="S582"/>
  <c r="Q582"/>
  <c r="M582"/>
  <c r="J582"/>
  <c r="I582"/>
  <c r="H582"/>
  <c r="A582"/>
  <c r="S581"/>
  <c r="R581"/>
  <c r="P581"/>
  <c r="J581"/>
  <c r="I581"/>
  <c r="Q581" s="1"/>
  <c r="H581"/>
  <c r="N581" s="1"/>
  <c r="A581"/>
  <c r="S580"/>
  <c r="Q580"/>
  <c r="M580"/>
  <c r="J580"/>
  <c r="I580"/>
  <c r="H580"/>
  <c r="A580"/>
  <c r="S579"/>
  <c r="R579"/>
  <c r="P579"/>
  <c r="J579"/>
  <c r="I579"/>
  <c r="Q579" s="1"/>
  <c r="H579"/>
  <c r="N579" s="1"/>
  <c r="A579"/>
  <c r="S578"/>
  <c r="Q578"/>
  <c r="M578"/>
  <c r="J578"/>
  <c r="I578"/>
  <c r="H578"/>
  <c r="A578"/>
  <c r="S577"/>
  <c r="R577"/>
  <c r="P577"/>
  <c r="J577"/>
  <c r="I577"/>
  <c r="Q577" s="1"/>
  <c r="H577"/>
  <c r="N577" s="1"/>
  <c r="A577"/>
  <c r="S576"/>
  <c r="Q576"/>
  <c r="M576"/>
  <c r="J576"/>
  <c r="I576"/>
  <c r="H576"/>
  <c r="A576"/>
  <c r="S575"/>
  <c r="R575"/>
  <c r="P575"/>
  <c r="J575"/>
  <c r="I575"/>
  <c r="Q575" s="1"/>
  <c r="H575"/>
  <c r="N575" s="1"/>
  <c r="A575"/>
  <c r="S574"/>
  <c r="Q574"/>
  <c r="M574"/>
  <c r="J574"/>
  <c r="I574"/>
  <c r="H574"/>
  <c r="A574"/>
  <c r="S573"/>
  <c r="R573"/>
  <c r="P573"/>
  <c r="J573"/>
  <c r="I573"/>
  <c r="Q573" s="1"/>
  <c r="H573"/>
  <c r="N573" s="1"/>
  <c r="A573"/>
  <c r="S572"/>
  <c r="Q572"/>
  <c r="M572"/>
  <c r="J572"/>
  <c r="I572"/>
  <c r="H572"/>
  <c r="A572"/>
  <c r="S571"/>
  <c r="R571"/>
  <c r="P571"/>
  <c r="J571"/>
  <c r="I571"/>
  <c r="Q571" s="1"/>
  <c r="H571"/>
  <c r="N571" s="1"/>
  <c r="A571"/>
  <c r="S570"/>
  <c r="Q570"/>
  <c r="M570"/>
  <c r="J570"/>
  <c r="I570"/>
  <c r="H570"/>
  <c r="A570"/>
  <c r="S569"/>
  <c r="R569"/>
  <c r="P569"/>
  <c r="J569"/>
  <c r="I569"/>
  <c r="Q569" s="1"/>
  <c r="H569"/>
  <c r="N569" s="1"/>
  <c r="A569"/>
  <c r="S568"/>
  <c r="Q568"/>
  <c r="J568"/>
  <c r="I568"/>
  <c r="H568"/>
  <c r="N568" s="1"/>
  <c r="A568"/>
  <c r="S567"/>
  <c r="J567"/>
  <c r="I567"/>
  <c r="Q567" s="1"/>
  <c r="H567"/>
  <c r="A567"/>
  <c r="S566"/>
  <c r="R566"/>
  <c r="J566"/>
  <c r="I566"/>
  <c r="Q566" s="1"/>
  <c r="H566"/>
  <c r="P566" s="1"/>
  <c r="A566"/>
  <c r="S565"/>
  <c r="J565"/>
  <c r="I565"/>
  <c r="Q565" s="1"/>
  <c r="H565"/>
  <c r="A565"/>
  <c r="S564"/>
  <c r="R564"/>
  <c r="P564"/>
  <c r="J564"/>
  <c r="I564"/>
  <c r="Q564" s="1"/>
  <c r="H564"/>
  <c r="N564" s="1"/>
  <c r="A564"/>
  <c r="S563"/>
  <c r="J563"/>
  <c r="I563"/>
  <c r="Q563" s="1"/>
  <c r="H563"/>
  <c r="A563"/>
  <c r="S562"/>
  <c r="R562"/>
  <c r="P562"/>
  <c r="J562"/>
  <c r="I562"/>
  <c r="Q562" s="1"/>
  <c r="H562"/>
  <c r="N562" s="1"/>
  <c r="A562"/>
  <c r="S561"/>
  <c r="J561"/>
  <c r="I561"/>
  <c r="Q561" s="1"/>
  <c r="H561"/>
  <c r="A561"/>
  <c r="S560"/>
  <c r="R560"/>
  <c r="P560"/>
  <c r="J560"/>
  <c r="I560"/>
  <c r="Q560" s="1"/>
  <c r="H560"/>
  <c r="N560" s="1"/>
  <c r="A560"/>
  <c r="S559"/>
  <c r="J559"/>
  <c r="I559"/>
  <c r="Q559" s="1"/>
  <c r="H559"/>
  <c r="A559"/>
  <c r="S558"/>
  <c r="R558"/>
  <c r="P558"/>
  <c r="J558"/>
  <c r="I558"/>
  <c r="Q558" s="1"/>
  <c r="H558"/>
  <c r="N558" s="1"/>
  <c r="A558"/>
  <c r="S557"/>
  <c r="J557"/>
  <c r="I557"/>
  <c r="Q557" s="1"/>
  <c r="H557"/>
  <c r="A557"/>
  <c r="S556"/>
  <c r="R556"/>
  <c r="P556"/>
  <c r="J556"/>
  <c r="I556"/>
  <c r="Q556" s="1"/>
  <c r="H556"/>
  <c r="N556" s="1"/>
  <c r="A556"/>
  <c r="S555"/>
  <c r="J555"/>
  <c r="I555"/>
  <c r="Q555" s="1"/>
  <c r="H555"/>
  <c r="A555"/>
  <c r="S554"/>
  <c r="R554"/>
  <c r="P554"/>
  <c r="J554"/>
  <c r="I554"/>
  <c r="Q554" s="1"/>
  <c r="H554"/>
  <c r="N554" s="1"/>
  <c r="A554"/>
  <c r="S553"/>
  <c r="J553"/>
  <c r="I553"/>
  <c r="Q553" s="1"/>
  <c r="H553"/>
  <c r="A553"/>
  <c r="S552"/>
  <c r="R552"/>
  <c r="P552"/>
  <c r="J552"/>
  <c r="I552"/>
  <c r="Q552" s="1"/>
  <c r="H552"/>
  <c r="N552" s="1"/>
  <c r="A552"/>
  <c r="S551"/>
  <c r="J551"/>
  <c r="I551"/>
  <c r="Q551" s="1"/>
  <c r="H551"/>
  <c r="A551"/>
  <c r="S550"/>
  <c r="R550"/>
  <c r="P550"/>
  <c r="J550"/>
  <c r="I550"/>
  <c r="Q550" s="1"/>
  <c r="H550"/>
  <c r="N550" s="1"/>
  <c r="A550"/>
  <c r="S549"/>
  <c r="J549"/>
  <c r="I549"/>
  <c r="Q549" s="1"/>
  <c r="H549"/>
  <c r="A549"/>
  <c r="S548"/>
  <c r="R548"/>
  <c r="P548"/>
  <c r="J548"/>
  <c r="I548"/>
  <c r="Q548" s="1"/>
  <c r="H548"/>
  <c r="N548" s="1"/>
  <c r="A548"/>
  <c r="S547"/>
  <c r="J547"/>
  <c r="I547"/>
  <c r="Q547" s="1"/>
  <c r="H547"/>
  <c r="A547"/>
  <c r="S546"/>
  <c r="R546"/>
  <c r="P546"/>
  <c r="J546"/>
  <c r="I546"/>
  <c r="Q546" s="1"/>
  <c r="H546"/>
  <c r="N546" s="1"/>
  <c r="A546"/>
  <c r="S545"/>
  <c r="J545"/>
  <c r="I545"/>
  <c r="Q545" s="1"/>
  <c r="H545"/>
  <c r="A545"/>
  <c r="S544"/>
  <c r="R544"/>
  <c r="P544"/>
  <c r="J544"/>
  <c r="I544"/>
  <c r="Q544" s="1"/>
  <c r="H544"/>
  <c r="N544" s="1"/>
  <c r="A544"/>
  <c r="S543"/>
  <c r="J543"/>
  <c r="I543"/>
  <c r="Q543" s="1"/>
  <c r="H543"/>
  <c r="A543"/>
  <c r="S542"/>
  <c r="J542"/>
  <c r="H542"/>
  <c r="I542" s="1"/>
  <c r="A542"/>
  <c r="S541"/>
  <c r="J541"/>
  <c r="I541"/>
  <c r="Q541" s="1"/>
  <c r="H541"/>
  <c r="A541"/>
  <c r="S540"/>
  <c r="J540"/>
  <c r="H540"/>
  <c r="I540" s="1"/>
  <c r="A540"/>
  <c r="S539"/>
  <c r="J539"/>
  <c r="I539"/>
  <c r="Q539" s="1"/>
  <c r="H539"/>
  <c r="A539"/>
  <c r="S538"/>
  <c r="J538"/>
  <c r="H538"/>
  <c r="I538" s="1"/>
  <c r="A538"/>
  <c r="S537"/>
  <c r="J537"/>
  <c r="I537"/>
  <c r="Q537" s="1"/>
  <c r="H537"/>
  <c r="A537"/>
  <c r="S536"/>
  <c r="J536"/>
  <c r="H536"/>
  <c r="I536" s="1"/>
  <c r="A536"/>
  <c r="S535"/>
  <c r="J535"/>
  <c r="I535"/>
  <c r="Q535" s="1"/>
  <c r="H535"/>
  <c r="A535"/>
  <c r="S534"/>
  <c r="J534"/>
  <c r="H534"/>
  <c r="I534" s="1"/>
  <c r="A534"/>
  <c r="S533"/>
  <c r="J533"/>
  <c r="I533"/>
  <c r="Q533" s="1"/>
  <c r="H533"/>
  <c r="A533"/>
  <c r="S532"/>
  <c r="J532"/>
  <c r="H532"/>
  <c r="I532" s="1"/>
  <c r="A532"/>
  <c r="S531"/>
  <c r="J531"/>
  <c r="I531"/>
  <c r="Q531" s="1"/>
  <c r="H531"/>
  <c r="A531"/>
  <c r="S530"/>
  <c r="J530"/>
  <c r="H530"/>
  <c r="I530" s="1"/>
  <c r="A530"/>
  <c r="S529"/>
  <c r="J529"/>
  <c r="I529"/>
  <c r="Q529" s="1"/>
  <c r="H529"/>
  <c r="A529"/>
  <c r="S528"/>
  <c r="J528"/>
  <c r="H528"/>
  <c r="I528" s="1"/>
  <c r="A528"/>
  <c r="S527"/>
  <c r="J527"/>
  <c r="I527"/>
  <c r="Q527" s="1"/>
  <c r="H527"/>
  <c r="A527"/>
  <c r="S526"/>
  <c r="J526"/>
  <c r="H526"/>
  <c r="I526" s="1"/>
  <c r="A526"/>
  <c r="S525"/>
  <c r="J525"/>
  <c r="I525"/>
  <c r="Q525" s="1"/>
  <c r="H525"/>
  <c r="A525"/>
  <c r="S524"/>
  <c r="J524"/>
  <c r="H524"/>
  <c r="I524" s="1"/>
  <c r="A524"/>
  <c r="S523"/>
  <c r="J523"/>
  <c r="I523"/>
  <c r="Q523" s="1"/>
  <c r="H523"/>
  <c r="A523"/>
  <c r="S522"/>
  <c r="J522"/>
  <c r="H522"/>
  <c r="I522" s="1"/>
  <c r="A522"/>
  <c r="S521"/>
  <c r="J521"/>
  <c r="I521"/>
  <c r="Q521" s="1"/>
  <c r="H521"/>
  <c r="A521"/>
  <c r="S520"/>
  <c r="J520"/>
  <c r="H520"/>
  <c r="I520" s="1"/>
  <c r="A520"/>
  <c r="S519"/>
  <c r="J519"/>
  <c r="I519"/>
  <c r="Q519" s="1"/>
  <c r="H519"/>
  <c r="A519"/>
  <c r="S518"/>
  <c r="J518"/>
  <c r="H518"/>
  <c r="I518" s="1"/>
  <c r="A518"/>
  <c r="S517"/>
  <c r="J517"/>
  <c r="I517"/>
  <c r="Q517" s="1"/>
  <c r="H517"/>
  <c r="A517"/>
  <c r="S516"/>
  <c r="J516"/>
  <c r="H516"/>
  <c r="I516" s="1"/>
  <c r="A516"/>
  <c r="S515"/>
  <c r="J515"/>
  <c r="I515"/>
  <c r="Q515" s="1"/>
  <c r="H515"/>
  <c r="A515"/>
  <c r="S514"/>
  <c r="J514"/>
  <c r="H514"/>
  <c r="I514" s="1"/>
  <c r="A514"/>
  <c r="S513"/>
  <c r="J513"/>
  <c r="I513"/>
  <c r="Q513" s="1"/>
  <c r="H513"/>
  <c r="A513"/>
  <c r="S512"/>
  <c r="J512"/>
  <c r="H512"/>
  <c r="I512" s="1"/>
  <c r="A512"/>
  <c r="S511"/>
  <c r="J511"/>
  <c r="I511"/>
  <c r="Q511" s="1"/>
  <c r="H511"/>
  <c r="A511"/>
  <c r="S510"/>
  <c r="J510"/>
  <c r="H510"/>
  <c r="I510" s="1"/>
  <c r="A510"/>
  <c r="S509"/>
  <c r="J509"/>
  <c r="I509"/>
  <c r="Q509" s="1"/>
  <c r="H509"/>
  <c r="A509"/>
  <c r="S508"/>
  <c r="J508"/>
  <c r="H508"/>
  <c r="I508" s="1"/>
  <c r="A508"/>
  <c r="S507"/>
  <c r="J507"/>
  <c r="I507"/>
  <c r="Q507" s="1"/>
  <c r="H507"/>
  <c r="A507"/>
  <c r="S506"/>
  <c r="J506"/>
  <c r="H506"/>
  <c r="I506" s="1"/>
  <c r="A506"/>
  <c r="S505"/>
  <c r="J505"/>
  <c r="I505"/>
  <c r="Q505" s="1"/>
  <c r="H505"/>
  <c r="A505"/>
  <c r="S504"/>
  <c r="J504"/>
  <c r="H504"/>
  <c r="I504" s="1"/>
  <c r="A504"/>
  <c r="S503"/>
  <c r="J503"/>
  <c r="I503"/>
  <c r="Q503" s="1"/>
  <c r="H503"/>
  <c r="A503"/>
  <c r="S502"/>
  <c r="J502"/>
  <c r="H502"/>
  <c r="I502" s="1"/>
  <c r="A502"/>
  <c r="S501"/>
  <c r="J501"/>
  <c r="I501"/>
  <c r="Q501" s="1"/>
  <c r="H501"/>
  <c r="A501"/>
  <c r="S500"/>
  <c r="J500"/>
  <c r="H500"/>
  <c r="I500" s="1"/>
  <c r="A500"/>
  <c r="S499"/>
  <c r="J499"/>
  <c r="I499"/>
  <c r="Q499" s="1"/>
  <c r="H499"/>
  <c r="A499"/>
  <c r="S498"/>
  <c r="J498"/>
  <c r="H498"/>
  <c r="I498" s="1"/>
  <c r="A498"/>
  <c r="S497"/>
  <c r="J497"/>
  <c r="I497"/>
  <c r="Q497" s="1"/>
  <c r="H497"/>
  <c r="A497"/>
  <c r="S496"/>
  <c r="J496"/>
  <c r="H496"/>
  <c r="I496" s="1"/>
  <c r="A496"/>
  <c r="S495"/>
  <c r="J495"/>
  <c r="I495"/>
  <c r="Q495" s="1"/>
  <c r="H495"/>
  <c r="A495"/>
  <c r="S494"/>
  <c r="J494"/>
  <c r="H494"/>
  <c r="I494" s="1"/>
  <c r="A494"/>
  <c r="S493"/>
  <c r="J493"/>
  <c r="I493"/>
  <c r="Q493" s="1"/>
  <c r="H493"/>
  <c r="A493"/>
  <c r="S492"/>
  <c r="J492"/>
  <c r="H492"/>
  <c r="I492" s="1"/>
  <c r="A492"/>
  <c r="S491"/>
  <c r="J491"/>
  <c r="I491"/>
  <c r="Q491" s="1"/>
  <c r="H491"/>
  <c r="A491"/>
  <c r="S490"/>
  <c r="J490"/>
  <c r="H490"/>
  <c r="I490" s="1"/>
  <c r="A490"/>
  <c r="S489"/>
  <c r="J489"/>
  <c r="I489"/>
  <c r="Q489" s="1"/>
  <c r="H489"/>
  <c r="A489"/>
  <c r="S488"/>
  <c r="J488"/>
  <c r="H488"/>
  <c r="I488" s="1"/>
  <c r="A488"/>
  <c r="S487"/>
  <c r="J487"/>
  <c r="I487"/>
  <c r="Q487" s="1"/>
  <c r="H487"/>
  <c r="A487"/>
  <c r="S486"/>
  <c r="J486"/>
  <c r="H486"/>
  <c r="I486" s="1"/>
  <c r="A486"/>
  <c r="S485"/>
  <c r="J485"/>
  <c r="I485"/>
  <c r="Q485" s="1"/>
  <c r="H485"/>
  <c r="A485"/>
  <c r="S484"/>
  <c r="J484"/>
  <c r="H484"/>
  <c r="I484" s="1"/>
  <c r="A484"/>
  <c r="S483"/>
  <c r="J483"/>
  <c r="I483"/>
  <c r="Q483" s="1"/>
  <c r="H483"/>
  <c r="A483"/>
  <c r="S482"/>
  <c r="J482"/>
  <c r="H482"/>
  <c r="I482" s="1"/>
  <c r="A482"/>
  <c r="S481"/>
  <c r="J481"/>
  <c r="I481"/>
  <c r="Q481" s="1"/>
  <c r="H481"/>
  <c r="A481"/>
  <c r="S480"/>
  <c r="R480"/>
  <c r="P480"/>
  <c r="J480"/>
  <c r="I480"/>
  <c r="Q480" s="1"/>
  <c r="H480"/>
  <c r="N480" s="1"/>
  <c r="A480"/>
  <c r="S479"/>
  <c r="J479"/>
  <c r="I479"/>
  <c r="Q479" s="1"/>
  <c r="H479"/>
  <c r="A479"/>
  <c r="S478"/>
  <c r="R478"/>
  <c r="J478"/>
  <c r="I478"/>
  <c r="Q478" s="1"/>
  <c r="H478"/>
  <c r="P478" s="1"/>
  <c r="A478"/>
  <c r="S477"/>
  <c r="J477"/>
  <c r="I477"/>
  <c r="Q477" s="1"/>
  <c r="H477"/>
  <c r="A477"/>
  <c r="S476"/>
  <c r="R476"/>
  <c r="J476"/>
  <c r="I476"/>
  <c r="Q476" s="1"/>
  <c r="H476"/>
  <c r="P476" s="1"/>
  <c r="A476"/>
  <c r="S475"/>
  <c r="J475"/>
  <c r="I475"/>
  <c r="Q475" s="1"/>
  <c r="H475"/>
  <c r="A475"/>
  <c r="S474"/>
  <c r="R474"/>
  <c r="P474"/>
  <c r="J474"/>
  <c r="I474"/>
  <c r="Q474" s="1"/>
  <c r="H474"/>
  <c r="N474" s="1"/>
  <c r="A474"/>
  <c r="S473"/>
  <c r="J473"/>
  <c r="I473"/>
  <c r="Q473" s="1"/>
  <c r="H473"/>
  <c r="A473"/>
  <c r="S472"/>
  <c r="R472"/>
  <c r="P472"/>
  <c r="J472"/>
  <c r="I472"/>
  <c r="Q472" s="1"/>
  <c r="H472"/>
  <c r="N472" s="1"/>
  <c r="A472"/>
  <c r="S471"/>
  <c r="J471"/>
  <c r="I471"/>
  <c r="Q471" s="1"/>
  <c r="H471"/>
  <c r="A471"/>
  <c r="S470"/>
  <c r="R470"/>
  <c r="J470"/>
  <c r="I470"/>
  <c r="Q470" s="1"/>
  <c r="H470"/>
  <c r="P470" s="1"/>
  <c r="A470"/>
  <c r="S469"/>
  <c r="J469"/>
  <c r="I469"/>
  <c r="Q469" s="1"/>
  <c r="H469"/>
  <c r="A469"/>
  <c r="S468"/>
  <c r="R468"/>
  <c r="P468"/>
  <c r="J468"/>
  <c r="I468"/>
  <c r="Q468" s="1"/>
  <c r="H468"/>
  <c r="N468" s="1"/>
  <c r="A468"/>
  <c r="S467"/>
  <c r="J467"/>
  <c r="I467"/>
  <c r="Q467" s="1"/>
  <c r="H467"/>
  <c r="A467"/>
  <c r="S466"/>
  <c r="R466"/>
  <c r="P466"/>
  <c r="J466"/>
  <c r="I466"/>
  <c r="Q466" s="1"/>
  <c r="H466"/>
  <c r="N466" s="1"/>
  <c r="A466"/>
  <c r="S465"/>
  <c r="J465"/>
  <c r="I465"/>
  <c r="Q465" s="1"/>
  <c r="H465"/>
  <c r="A465"/>
  <c r="S464"/>
  <c r="R464"/>
  <c r="P464"/>
  <c r="J464"/>
  <c r="I464"/>
  <c r="Q464" s="1"/>
  <c r="H464"/>
  <c r="N464" s="1"/>
  <c r="A464"/>
  <c r="S463"/>
  <c r="J463"/>
  <c r="I463"/>
  <c r="Q463" s="1"/>
  <c r="H463"/>
  <c r="A463"/>
  <c r="S462"/>
  <c r="R462"/>
  <c r="P462"/>
  <c r="J462"/>
  <c r="I462"/>
  <c r="Q462" s="1"/>
  <c r="H462"/>
  <c r="N462" s="1"/>
  <c r="A462"/>
  <c r="S461"/>
  <c r="J461"/>
  <c r="I461"/>
  <c r="Q461" s="1"/>
  <c r="H461"/>
  <c r="A461"/>
  <c r="S460"/>
  <c r="R460"/>
  <c r="P460"/>
  <c r="J460"/>
  <c r="I460"/>
  <c r="Q460" s="1"/>
  <c r="H460"/>
  <c r="N460" s="1"/>
  <c r="A460"/>
  <c r="S459"/>
  <c r="J459"/>
  <c r="I459"/>
  <c r="Q459" s="1"/>
  <c r="H459"/>
  <c r="A459"/>
  <c r="S458"/>
  <c r="R458"/>
  <c r="P458"/>
  <c r="J458"/>
  <c r="I458"/>
  <c r="Q458" s="1"/>
  <c r="H458"/>
  <c r="N458" s="1"/>
  <c r="A458"/>
  <c r="S457"/>
  <c r="J457"/>
  <c r="I457"/>
  <c r="Q457" s="1"/>
  <c r="H457"/>
  <c r="A457"/>
  <c r="S456"/>
  <c r="R456"/>
  <c r="P456"/>
  <c r="J456"/>
  <c r="I456"/>
  <c r="Q456" s="1"/>
  <c r="H456"/>
  <c r="N456" s="1"/>
  <c r="A456"/>
  <c r="S455"/>
  <c r="J455"/>
  <c r="I455"/>
  <c r="Q455" s="1"/>
  <c r="H455"/>
  <c r="A455"/>
  <c r="S454"/>
  <c r="R454"/>
  <c r="P454"/>
  <c r="J454"/>
  <c r="I454"/>
  <c r="Q454" s="1"/>
  <c r="H454"/>
  <c r="N454" s="1"/>
  <c r="A454"/>
  <c r="S453"/>
  <c r="J453"/>
  <c r="I453"/>
  <c r="Q453" s="1"/>
  <c r="H453"/>
  <c r="A453"/>
  <c r="S452"/>
  <c r="R452"/>
  <c r="P452"/>
  <c r="J452"/>
  <c r="I452"/>
  <c r="Q452" s="1"/>
  <c r="H452"/>
  <c r="N452" s="1"/>
  <c r="A452"/>
  <c r="S451"/>
  <c r="J451"/>
  <c r="I451"/>
  <c r="Q451" s="1"/>
  <c r="H451"/>
  <c r="A451"/>
  <c r="S450"/>
  <c r="R450"/>
  <c r="P450"/>
  <c r="J450"/>
  <c r="I450"/>
  <c r="Q450" s="1"/>
  <c r="H450"/>
  <c r="N450" s="1"/>
  <c r="A450"/>
  <c r="S449"/>
  <c r="J449"/>
  <c r="I449"/>
  <c r="Q449" s="1"/>
  <c r="H449"/>
  <c r="A449"/>
  <c r="S448"/>
  <c r="R448"/>
  <c r="P448"/>
  <c r="J448"/>
  <c r="I448"/>
  <c r="Q448" s="1"/>
  <c r="H448"/>
  <c r="N448" s="1"/>
  <c r="A448"/>
  <c r="S447"/>
  <c r="J447"/>
  <c r="I447"/>
  <c r="Q447" s="1"/>
  <c r="H447"/>
  <c r="A447"/>
  <c r="S446"/>
  <c r="R446"/>
  <c r="P446"/>
  <c r="J446"/>
  <c r="I446"/>
  <c r="Q446" s="1"/>
  <c r="H446"/>
  <c r="N446" s="1"/>
  <c r="A446"/>
  <c r="S445"/>
  <c r="J445"/>
  <c r="I445"/>
  <c r="Q445" s="1"/>
  <c r="H445"/>
  <c r="A445"/>
  <c r="S444"/>
  <c r="R444"/>
  <c r="J444"/>
  <c r="I444"/>
  <c r="Q444" s="1"/>
  <c r="H444"/>
  <c r="P444" s="1"/>
  <c r="A444"/>
  <c r="S443"/>
  <c r="J443"/>
  <c r="I443"/>
  <c r="Q443" s="1"/>
  <c r="H443"/>
  <c r="A443"/>
  <c r="S442"/>
  <c r="R442"/>
  <c r="P442"/>
  <c r="J442"/>
  <c r="I442"/>
  <c r="Q442" s="1"/>
  <c r="H442"/>
  <c r="N442" s="1"/>
  <c r="A442"/>
  <c r="S441"/>
  <c r="J441"/>
  <c r="I441"/>
  <c r="Q441" s="1"/>
  <c r="H441"/>
  <c r="A441"/>
  <c r="S440"/>
  <c r="R440"/>
  <c r="P440"/>
  <c r="J440"/>
  <c r="I440"/>
  <c r="Q440" s="1"/>
  <c r="H440"/>
  <c r="N440" s="1"/>
  <c r="A440"/>
  <c r="S439"/>
  <c r="J439"/>
  <c r="I439"/>
  <c r="Q439" s="1"/>
  <c r="H439"/>
  <c r="A439"/>
  <c r="S438"/>
  <c r="R438"/>
  <c r="P438"/>
  <c r="J438"/>
  <c r="I438"/>
  <c r="Q438" s="1"/>
  <c r="H438"/>
  <c r="N438" s="1"/>
  <c r="A438"/>
  <c r="S437"/>
  <c r="J437"/>
  <c r="I437"/>
  <c r="Q437" s="1"/>
  <c r="H437"/>
  <c r="A437"/>
  <c r="S436"/>
  <c r="R436"/>
  <c r="P436"/>
  <c r="J436"/>
  <c r="I436"/>
  <c r="Q436" s="1"/>
  <c r="H436"/>
  <c r="N436" s="1"/>
  <c r="A436"/>
  <c r="S435"/>
  <c r="J435"/>
  <c r="I435"/>
  <c r="Q435" s="1"/>
  <c r="H435"/>
  <c r="A435"/>
  <c r="S434"/>
  <c r="R434"/>
  <c r="P434"/>
  <c r="J434"/>
  <c r="I434"/>
  <c r="Q434" s="1"/>
  <c r="H434"/>
  <c r="N434" s="1"/>
  <c r="A434"/>
  <c r="S433"/>
  <c r="J433"/>
  <c r="I433"/>
  <c r="Q433" s="1"/>
  <c r="H433"/>
  <c r="A433"/>
  <c r="S432"/>
  <c r="R432"/>
  <c r="P432"/>
  <c r="J432"/>
  <c r="I432"/>
  <c r="Q432" s="1"/>
  <c r="H432"/>
  <c r="N432" s="1"/>
  <c r="A432"/>
  <c r="S431"/>
  <c r="J431"/>
  <c r="I431"/>
  <c r="Q431" s="1"/>
  <c r="H431"/>
  <c r="A431"/>
  <c r="S430"/>
  <c r="R430"/>
  <c r="P430"/>
  <c r="J430"/>
  <c r="I430"/>
  <c r="Q430" s="1"/>
  <c r="H430"/>
  <c r="N430" s="1"/>
  <c r="A430"/>
  <c r="S429"/>
  <c r="J429"/>
  <c r="I429"/>
  <c r="Q429" s="1"/>
  <c r="H429"/>
  <c r="A429"/>
  <c r="S428"/>
  <c r="R428"/>
  <c r="P428"/>
  <c r="J428"/>
  <c r="I428"/>
  <c r="Q428" s="1"/>
  <c r="H428"/>
  <c r="N428" s="1"/>
  <c r="A428"/>
  <c r="S427"/>
  <c r="J427"/>
  <c r="I427"/>
  <c r="Q427" s="1"/>
  <c r="H427"/>
  <c r="A427"/>
  <c r="S426"/>
  <c r="R426"/>
  <c r="P426"/>
  <c r="J426"/>
  <c r="I426"/>
  <c r="Q426" s="1"/>
  <c r="H426"/>
  <c r="N426" s="1"/>
  <c r="A426"/>
  <c r="S425"/>
  <c r="J425"/>
  <c r="I425"/>
  <c r="Q425" s="1"/>
  <c r="H425"/>
  <c r="A425"/>
  <c r="S424"/>
  <c r="R424"/>
  <c r="P424"/>
  <c r="J424"/>
  <c r="I424"/>
  <c r="Q424" s="1"/>
  <c r="H424"/>
  <c r="N424" s="1"/>
  <c r="A424"/>
  <c r="S423"/>
  <c r="J423"/>
  <c r="I423"/>
  <c r="Q423" s="1"/>
  <c r="H423"/>
  <c r="A423"/>
  <c r="S422"/>
  <c r="R422"/>
  <c r="P422"/>
  <c r="J422"/>
  <c r="I422"/>
  <c r="Q422" s="1"/>
  <c r="H422"/>
  <c r="N422" s="1"/>
  <c r="A422"/>
  <c r="S421"/>
  <c r="J421"/>
  <c r="I421"/>
  <c r="Q421" s="1"/>
  <c r="H421"/>
  <c r="A421"/>
  <c r="S420"/>
  <c r="R420"/>
  <c r="P420"/>
  <c r="J420"/>
  <c r="I420"/>
  <c r="Q420" s="1"/>
  <c r="H420"/>
  <c r="N420" s="1"/>
  <c r="A420"/>
  <c r="S419"/>
  <c r="J419"/>
  <c r="I419"/>
  <c r="Q419" s="1"/>
  <c r="H419"/>
  <c r="A419"/>
  <c r="S418"/>
  <c r="R418"/>
  <c r="P418"/>
  <c r="J418"/>
  <c r="I418"/>
  <c r="Q418" s="1"/>
  <c r="H418"/>
  <c r="N418" s="1"/>
  <c r="A418"/>
  <c r="S417"/>
  <c r="J417"/>
  <c r="I417"/>
  <c r="Q417" s="1"/>
  <c r="H417"/>
  <c r="A417"/>
  <c r="S416"/>
  <c r="R416"/>
  <c r="P416"/>
  <c r="J416"/>
  <c r="I416"/>
  <c r="Q416" s="1"/>
  <c r="H416"/>
  <c r="N416" s="1"/>
  <c r="A416"/>
  <c r="S415"/>
  <c r="J415"/>
  <c r="I415"/>
  <c r="Q415" s="1"/>
  <c r="H415"/>
  <c r="A415"/>
  <c r="S414"/>
  <c r="R414"/>
  <c r="P414"/>
  <c r="J414"/>
  <c r="I414"/>
  <c r="Q414" s="1"/>
  <c r="H414"/>
  <c r="N414" s="1"/>
  <c r="A414"/>
  <c r="S413"/>
  <c r="J413"/>
  <c r="I413"/>
  <c r="Q413" s="1"/>
  <c r="H413"/>
  <c r="A413"/>
  <c r="S412"/>
  <c r="R412"/>
  <c r="P412"/>
  <c r="J412"/>
  <c r="I412"/>
  <c r="Q412" s="1"/>
  <c r="H412"/>
  <c r="N412" s="1"/>
  <c r="A412"/>
  <c r="S411"/>
  <c r="J411"/>
  <c r="I411"/>
  <c r="Q411" s="1"/>
  <c r="H411"/>
  <c r="A411"/>
  <c r="S410"/>
  <c r="R410"/>
  <c r="P410"/>
  <c r="J410"/>
  <c r="I410"/>
  <c r="Q410" s="1"/>
  <c r="H410"/>
  <c r="N410" s="1"/>
  <c r="A410"/>
  <c r="S409"/>
  <c r="J409"/>
  <c r="I409"/>
  <c r="Q409" s="1"/>
  <c r="H409"/>
  <c r="A409"/>
  <c r="S408"/>
  <c r="R408"/>
  <c r="P408"/>
  <c r="J408"/>
  <c r="I408"/>
  <c r="Q408" s="1"/>
  <c r="H408"/>
  <c r="N408" s="1"/>
  <c r="A408"/>
  <c r="S407"/>
  <c r="J407"/>
  <c r="I407"/>
  <c r="Q407" s="1"/>
  <c r="H407"/>
  <c r="A407"/>
  <c r="S406"/>
  <c r="R406"/>
  <c r="P406"/>
  <c r="J406"/>
  <c r="I406"/>
  <c r="Q406" s="1"/>
  <c r="H406"/>
  <c r="N406" s="1"/>
  <c r="A406"/>
  <c r="S405"/>
  <c r="J405"/>
  <c r="I405"/>
  <c r="Q405" s="1"/>
  <c r="H405"/>
  <c r="A405"/>
  <c r="S404"/>
  <c r="R404"/>
  <c r="P404"/>
  <c r="J404"/>
  <c r="I404"/>
  <c r="Q404" s="1"/>
  <c r="H404"/>
  <c r="N404" s="1"/>
  <c r="A404"/>
  <c r="S403"/>
  <c r="J403"/>
  <c r="I403"/>
  <c r="Q403" s="1"/>
  <c r="H403"/>
  <c r="A403"/>
  <c r="S402"/>
  <c r="R402"/>
  <c r="P402"/>
  <c r="J402"/>
  <c r="I402"/>
  <c r="Q402" s="1"/>
  <c r="H402"/>
  <c r="N402" s="1"/>
  <c r="A402"/>
  <c r="S401"/>
  <c r="J401"/>
  <c r="I401"/>
  <c r="Q401" s="1"/>
  <c r="H401"/>
  <c r="A401"/>
  <c r="S400"/>
  <c r="R400"/>
  <c r="P400"/>
  <c r="J400"/>
  <c r="I400"/>
  <c r="Q400" s="1"/>
  <c r="H400"/>
  <c r="N400" s="1"/>
  <c r="A400"/>
  <c r="S399"/>
  <c r="J399"/>
  <c r="I399"/>
  <c r="Q399" s="1"/>
  <c r="H399"/>
  <c r="A399"/>
  <c r="S398"/>
  <c r="R398"/>
  <c r="P398"/>
  <c r="J398"/>
  <c r="I398"/>
  <c r="Q398" s="1"/>
  <c r="H398"/>
  <c r="N398" s="1"/>
  <c r="A398"/>
  <c r="S397"/>
  <c r="J397"/>
  <c r="I397"/>
  <c r="Q397" s="1"/>
  <c r="H397"/>
  <c r="A397"/>
  <c r="S396"/>
  <c r="R396"/>
  <c r="P396"/>
  <c r="J396"/>
  <c r="I396"/>
  <c r="Q396" s="1"/>
  <c r="H396"/>
  <c r="N396" s="1"/>
  <c r="A396"/>
  <c r="S395"/>
  <c r="J395"/>
  <c r="I395"/>
  <c r="Q395" s="1"/>
  <c r="H395"/>
  <c r="A395"/>
  <c r="S394"/>
  <c r="R394"/>
  <c r="P394"/>
  <c r="J394"/>
  <c r="I394"/>
  <c r="Q394" s="1"/>
  <c r="H394"/>
  <c r="N394" s="1"/>
  <c r="A394"/>
  <c r="S393"/>
  <c r="J393"/>
  <c r="I393"/>
  <c r="Q393" s="1"/>
  <c r="H393"/>
  <c r="A393"/>
  <c r="S392"/>
  <c r="R392"/>
  <c r="P392"/>
  <c r="J392"/>
  <c r="I392"/>
  <c r="Q392" s="1"/>
  <c r="H392"/>
  <c r="N392" s="1"/>
  <c r="A392"/>
  <c r="S391"/>
  <c r="J391"/>
  <c r="I391"/>
  <c r="Q391" s="1"/>
  <c r="H391"/>
  <c r="A391"/>
  <c r="S390"/>
  <c r="R390"/>
  <c r="P390"/>
  <c r="J390"/>
  <c r="I390"/>
  <c r="Q390" s="1"/>
  <c r="H390"/>
  <c r="N390" s="1"/>
  <c r="A390"/>
  <c r="S389"/>
  <c r="J389"/>
  <c r="I389"/>
  <c r="Q389" s="1"/>
  <c r="H389"/>
  <c r="A389"/>
  <c r="S388"/>
  <c r="R388"/>
  <c r="P388"/>
  <c r="J388"/>
  <c r="I388"/>
  <c r="Q388" s="1"/>
  <c r="H388"/>
  <c r="N388" s="1"/>
  <c r="A388"/>
  <c r="S387"/>
  <c r="J387"/>
  <c r="I387"/>
  <c r="Q387" s="1"/>
  <c r="H387"/>
  <c r="A387"/>
  <c r="S386"/>
  <c r="R386"/>
  <c r="P386"/>
  <c r="J386"/>
  <c r="I386"/>
  <c r="Q386" s="1"/>
  <c r="H386"/>
  <c r="N386" s="1"/>
  <c r="A386"/>
  <c r="S385"/>
  <c r="R385"/>
  <c r="P385"/>
  <c r="J385"/>
  <c r="I385"/>
  <c r="Q385" s="1"/>
  <c r="H385"/>
  <c r="N385" s="1"/>
  <c r="A385"/>
  <c r="S384"/>
  <c r="J384"/>
  <c r="I384"/>
  <c r="R384" s="1"/>
  <c r="H384"/>
  <c r="A384"/>
  <c r="S383"/>
  <c r="R383"/>
  <c r="P383"/>
  <c r="J383"/>
  <c r="I383"/>
  <c r="Q383" s="1"/>
  <c r="H383"/>
  <c r="N383" s="1"/>
  <c r="A383"/>
  <c r="S382"/>
  <c r="J382"/>
  <c r="I382"/>
  <c r="R382" s="1"/>
  <c r="H382"/>
  <c r="A382"/>
  <c r="S381"/>
  <c r="R381"/>
  <c r="P381"/>
  <c r="J381"/>
  <c r="I381"/>
  <c r="Q381" s="1"/>
  <c r="H381"/>
  <c r="N381" s="1"/>
  <c r="A381"/>
  <c r="S380"/>
  <c r="J380"/>
  <c r="I380"/>
  <c r="R380" s="1"/>
  <c r="H380"/>
  <c r="A380"/>
  <c r="S379"/>
  <c r="R379"/>
  <c r="P379"/>
  <c r="J379"/>
  <c r="I379"/>
  <c r="Q379" s="1"/>
  <c r="H379"/>
  <c r="N379" s="1"/>
  <c r="A379"/>
  <c r="S378"/>
  <c r="J378"/>
  <c r="I378"/>
  <c r="R378" s="1"/>
  <c r="H378"/>
  <c r="A378"/>
  <c r="S377"/>
  <c r="R377"/>
  <c r="P377"/>
  <c r="J377"/>
  <c r="I377"/>
  <c r="Q377" s="1"/>
  <c r="H377"/>
  <c r="N377" s="1"/>
  <c r="A377"/>
  <c r="S376"/>
  <c r="J376"/>
  <c r="I376"/>
  <c r="R376" s="1"/>
  <c r="H376"/>
  <c r="A376"/>
  <c r="S375"/>
  <c r="R375"/>
  <c r="P375"/>
  <c r="J375"/>
  <c r="I375"/>
  <c r="Q375" s="1"/>
  <c r="H375"/>
  <c r="N375" s="1"/>
  <c r="A375"/>
  <c r="S374"/>
  <c r="J374"/>
  <c r="I374"/>
  <c r="R374" s="1"/>
  <c r="H374"/>
  <c r="A374"/>
  <c r="S373"/>
  <c r="J373"/>
  <c r="H373"/>
  <c r="I373" s="1"/>
  <c r="A373"/>
  <c r="S372"/>
  <c r="J372"/>
  <c r="I372"/>
  <c r="R372" s="1"/>
  <c r="H372"/>
  <c r="A372"/>
  <c r="S371"/>
  <c r="R371"/>
  <c r="N371"/>
  <c r="J371"/>
  <c r="H371"/>
  <c r="I371" s="1"/>
  <c r="A371"/>
  <c r="S370"/>
  <c r="J370"/>
  <c r="I370"/>
  <c r="Q370" s="1"/>
  <c r="H370"/>
  <c r="A370"/>
  <c r="S369"/>
  <c r="J369"/>
  <c r="H369"/>
  <c r="I369" s="1"/>
  <c r="R369" s="1"/>
  <c r="A369"/>
  <c r="S368"/>
  <c r="Q368"/>
  <c r="M368"/>
  <c r="J368"/>
  <c r="I368"/>
  <c r="H368"/>
  <c r="A368"/>
  <c r="S367"/>
  <c r="R367"/>
  <c r="N367"/>
  <c r="J367"/>
  <c r="H367"/>
  <c r="I367" s="1"/>
  <c r="A367"/>
  <c r="S366"/>
  <c r="J366"/>
  <c r="I366"/>
  <c r="Q366" s="1"/>
  <c r="H366"/>
  <c r="A366"/>
  <c r="S365"/>
  <c r="J365"/>
  <c r="H365"/>
  <c r="I365" s="1"/>
  <c r="R365" s="1"/>
  <c r="A365"/>
  <c r="S364"/>
  <c r="Q364"/>
  <c r="M364"/>
  <c r="J364"/>
  <c r="I364"/>
  <c r="H364"/>
  <c r="A364"/>
  <c r="S363"/>
  <c r="R363"/>
  <c r="N363"/>
  <c r="J363"/>
  <c r="H363"/>
  <c r="I363" s="1"/>
  <c r="A363"/>
  <c r="S362"/>
  <c r="J362"/>
  <c r="I362"/>
  <c r="Q362" s="1"/>
  <c r="H362"/>
  <c r="A362"/>
  <c r="S361"/>
  <c r="J361"/>
  <c r="H361"/>
  <c r="I361" s="1"/>
  <c r="R361" s="1"/>
  <c r="A361"/>
  <c r="S360"/>
  <c r="Q360"/>
  <c r="M360"/>
  <c r="J360"/>
  <c r="I360"/>
  <c r="H360"/>
  <c r="A360"/>
  <c r="S359"/>
  <c r="R359"/>
  <c r="N359"/>
  <c r="J359"/>
  <c r="H359"/>
  <c r="I359" s="1"/>
  <c r="A359"/>
  <c r="S358"/>
  <c r="J358"/>
  <c r="I358"/>
  <c r="Q358" s="1"/>
  <c r="H358"/>
  <c r="A358"/>
  <c r="S357"/>
  <c r="J357"/>
  <c r="H357"/>
  <c r="I357" s="1"/>
  <c r="R357" s="1"/>
  <c r="A357"/>
  <c r="S356"/>
  <c r="Q356"/>
  <c r="M356"/>
  <c r="J356"/>
  <c r="I356"/>
  <c r="H356"/>
  <c r="A356"/>
  <c r="S355"/>
  <c r="R355"/>
  <c r="N355"/>
  <c r="J355"/>
  <c r="H355"/>
  <c r="I355" s="1"/>
  <c r="A355"/>
  <c r="S354"/>
  <c r="J354"/>
  <c r="I354"/>
  <c r="Q354" s="1"/>
  <c r="H354"/>
  <c r="A354"/>
  <c r="S353"/>
  <c r="J353"/>
  <c r="H353"/>
  <c r="I353" s="1"/>
  <c r="R353" s="1"/>
  <c r="A353"/>
  <c r="S352"/>
  <c r="Q352"/>
  <c r="M352"/>
  <c r="J352"/>
  <c r="I352"/>
  <c r="H352"/>
  <c r="A352"/>
  <c r="S351"/>
  <c r="R351"/>
  <c r="N351"/>
  <c r="J351"/>
  <c r="H351"/>
  <c r="I351" s="1"/>
  <c r="A351"/>
  <c r="S350"/>
  <c r="J350"/>
  <c r="I350"/>
  <c r="Q350" s="1"/>
  <c r="H350"/>
  <c r="A350"/>
  <c r="S349"/>
  <c r="J349"/>
  <c r="H349"/>
  <c r="I349" s="1"/>
  <c r="R349" s="1"/>
  <c r="A349"/>
  <c r="S348"/>
  <c r="Q348"/>
  <c r="M348"/>
  <c r="J348"/>
  <c r="I348"/>
  <c r="H348"/>
  <c r="A348"/>
  <c r="S347"/>
  <c r="R347"/>
  <c r="N347"/>
  <c r="J347"/>
  <c r="H347"/>
  <c r="I347" s="1"/>
  <c r="A347"/>
  <c r="S346"/>
  <c r="J346"/>
  <c r="I346"/>
  <c r="Q346" s="1"/>
  <c r="H346"/>
  <c r="A346"/>
  <c r="S345"/>
  <c r="J345"/>
  <c r="H345"/>
  <c r="I345" s="1"/>
  <c r="R345" s="1"/>
  <c r="A345"/>
  <c r="S344"/>
  <c r="Q344"/>
  <c r="M344"/>
  <c r="J344"/>
  <c r="I344"/>
  <c r="H344"/>
  <c r="A344"/>
  <c r="S343"/>
  <c r="R343"/>
  <c r="N343"/>
  <c r="J343"/>
  <c r="H343"/>
  <c r="I343" s="1"/>
  <c r="A343"/>
  <c r="S342"/>
  <c r="J342"/>
  <c r="I342"/>
  <c r="Q342" s="1"/>
  <c r="H342"/>
  <c r="A342"/>
  <c r="S341"/>
  <c r="J341"/>
  <c r="H341"/>
  <c r="I341" s="1"/>
  <c r="R341" s="1"/>
  <c r="A341"/>
  <c r="S340"/>
  <c r="Q340"/>
  <c r="M340"/>
  <c r="J340"/>
  <c r="I340"/>
  <c r="H340"/>
  <c r="A340"/>
  <c r="S339"/>
  <c r="R339"/>
  <c r="N339"/>
  <c r="J339"/>
  <c r="H339"/>
  <c r="I339" s="1"/>
  <c r="A339"/>
  <c r="S338"/>
  <c r="J338"/>
  <c r="I338"/>
  <c r="Q338" s="1"/>
  <c r="H338"/>
  <c r="A338"/>
  <c r="S337"/>
  <c r="J337"/>
  <c r="H337"/>
  <c r="I337" s="1"/>
  <c r="R337" s="1"/>
  <c r="A337"/>
  <c r="S336"/>
  <c r="Q336"/>
  <c r="M336"/>
  <c r="J336"/>
  <c r="I336"/>
  <c r="H336"/>
  <c r="A336"/>
  <c r="S335"/>
  <c r="R335"/>
  <c r="N335"/>
  <c r="J335"/>
  <c r="H335"/>
  <c r="I335" s="1"/>
  <c r="A335"/>
  <c r="S334"/>
  <c r="J334"/>
  <c r="I334"/>
  <c r="Q334" s="1"/>
  <c r="H334"/>
  <c r="A334"/>
  <c r="S333"/>
  <c r="R333"/>
  <c r="P333"/>
  <c r="L333"/>
  <c r="J333"/>
  <c r="I333"/>
  <c r="Q333" s="1"/>
  <c r="H333"/>
  <c r="N333" s="1"/>
  <c r="A333"/>
  <c r="S332"/>
  <c r="J332"/>
  <c r="I332"/>
  <c r="Q332" s="1"/>
  <c r="H332"/>
  <c r="A332"/>
  <c r="S331"/>
  <c r="R331"/>
  <c r="P331"/>
  <c r="L331"/>
  <c r="J331"/>
  <c r="I331"/>
  <c r="Q331" s="1"/>
  <c r="H331"/>
  <c r="N331" s="1"/>
  <c r="A331"/>
  <c r="S330"/>
  <c r="J330"/>
  <c r="I330"/>
  <c r="Q330" s="1"/>
  <c r="H330"/>
  <c r="A330"/>
  <c r="S329"/>
  <c r="R329"/>
  <c r="P329"/>
  <c r="L329"/>
  <c r="J329"/>
  <c r="I329"/>
  <c r="Q329" s="1"/>
  <c r="H329"/>
  <c r="N329" s="1"/>
  <c r="A329"/>
  <c r="S328"/>
  <c r="J328"/>
  <c r="I328"/>
  <c r="Q328" s="1"/>
  <c r="H328"/>
  <c r="A328"/>
  <c r="S327"/>
  <c r="R327"/>
  <c r="P327"/>
  <c r="L327"/>
  <c r="J327"/>
  <c r="I327"/>
  <c r="Q327" s="1"/>
  <c r="H327"/>
  <c r="N327" s="1"/>
  <c r="A327"/>
  <c r="S326"/>
  <c r="J326"/>
  <c r="I326"/>
  <c r="Q326" s="1"/>
  <c r="H326"/>
  <c r="A326"/>
  <c r="S325"/>
  <c r="J325"/>
  <c r="H325"/>
  <c r="I325" s="1"/>
  <c r="R325" s="1"/>
  <c r="A325"/>
  <c r="S324"/>
  <c r="Q324"/>
  <c r="M324"/>
  <c r="J324"/>
  <c r="I324"/>
  <c r="H324"/>
  <c r="A324"/>
  <c r="S323"/>
  <c r="R323"/>
  <c r="P323"/>
  <c r="J323"/>
  <c r="I323"/>
  <c r="Q323" s="1"/>
  <c r="H323"/>
  <c r="N323" s="1"/>
  <c r="A323"/>
  <c r="S322"/>
  <c r="Q322"/>
  <c r="M322"/>
  <c r="J322"/>
  <c r="I322"/>
  <c r="H322"/>
  <c r="A322"/>
  <c r="S321"/>
  <c r="R321"/>
  <c r="P321"/>
  <c r="J321"/>
  <c r="I321"/>
  <c r="Q321" s="1"/>
  <c r="H321"/>
  <c r="N321" s="1"/>
  <c r="A321"/>
  <c r="S320"/>
  <c r="Q320"/>
  <c r="M320"/>
  <c r="J320"/>
  <c r="I320"/>
  <c r="H320"/>
  <c r="A320"/>
  <c r="S319"/>
  <c r="R319"/>
  <c r="P319"/>
  <c r="J319"/>
  <c r="I319"/>
  <c r="Q319" s="1"/>
  <c r="H319"/>
  <c r="N319" s="1"/>
  <c r="A319"/>
  <c r="S318"/>
  <c r="Q318"/>
  <c r="M318"/>
  <c r="J318"/>
  <c r="I318"/>
  <c r="H318"/>
  <c r="A318"/>
  <c r="S317"/>
  <c r="R317"/>
  <c r="P317"/>
  <c r="J317"/>
  <c r="I317"/>
  <c r="Q317" s="1"/>
  <c r="H317"/>
  <c r="N317" s="1"/>
  <c r="A317"/>
  <c r="S316"/>
  <c r="Q316"/>
  <c r="M316"/>
  <c r="J316"/>
  <c r="I316"/>
  <c r="H316"/>
  <c r="A316"/>
  <c r="S315"/>
  <c r="R315"/>
  <c r="P315"/>
  <c r="J315"/>
  <c r="I315"/>
  <c r="Q315" s="1"/>
  <c r="H315"/>
  <c r="N315" s="1"/>
  <c r="A315"/>
  <c r="S314"/>
  <c r="Q314"/>
  <c r="M314"/>
  <c r="J314"/>
  <c r="I314"/>
  <c r="H314"/>
  <c r="A314"/>
  <c r="S313"/>
  <c r="R313"/>
  <c r="N313"/>
  <c r="J313"/>
  <c r="H313"/>
  <c r="I313" s="1"/>
  <c r="A313"/>
  <c r="S312"/>
  <c r="J312"/>
  <c r="I312"/>
  <c r="Q312" s="1"/>
  <c r="H312"/>
  <c r="A312"/>
  <c r="S311"/>
  <c r="J311"/>
  <c r="H311"/>
  <c r="I311" s="1"/>
  <c r="R311" s="1"/>
  <c r="A311"/>
  <c r="S310"/>
  <c r="Q310"/>
  <c r="M310"/>
  <c r="J310"/>
  <c r="I310"/>
  <c r="H310"/>
  <c r="A310"/>
  <c r="S309"/>
  <c r="R309"/>
  <c r="N309"/>
  <c r="J309"/>
  <c r="H309"/>
  <c r="I309" s="1"/>
  <c r="A309"/>
  <c r="S308"/>
  <c r="J308"/>
  <c r="I308"/>
  <c r="Q308" s="1"/>
  <c r="H308"/>
  <c r="A308"/>
  <c r="S307"/>
  <c r="J307"/>
  <c r="H307"/>
  <c r="I307" s="1"/>
  <c r="R307" s="1"/>
  <c r="A307"/>
  <c r="S306"/>
  <c r="Q306"/>
  <c r="M306"/>
  <c r="J306"/>
  <c r="I306"/>
  <c r="H306"/>
  <c r="A306"/>
  <c r="S305"/>
  <c r="R305"/>
  <c r="N305"/>
  <c r="J305"/>
  <c r="H305"/>
  <c r="I305" s="1"/>
  <c r="A305"/>
  <c r="S304"/>
  <c r="J304"/>
  <c r="I304"/>
  <c r="Q304" s="1"/>
  <c r="H304"/>
  <c r="A304"/>
  <c r="S303"/>
  <c r="R303"/>
  <c r="P303"/>
  <c r="L303"/>
  <c r="J303"/>
  <c r="I303"/>
  <c r="Q303" s="1"/>
  <c r="H303"/>
  <c r="N303" s="1"/>
  <c r="A303"/>
  <c r="S302"/>
  <c r="J302"/>
  <c r="I302"/>
  <c r="Q302" s="1"/>
  <c r="H302"/>
  <c r="A302"/>
  <c r="S301"/>
  <c r="R301"/>
  <c r="P301"/>
  <c r="L301"/>
  <c r="J301"/>
  <c r="I301"/>
  <c r="Q301" s="1"/>
  <c r="H301"/>
  <c r="N301" s="1"/>
  <c r="A301"/>
  <c r="S300"/>
  <c r="J300"/>
  <c r="I300"/>
  <c r="Q300" s="1"/>
  <c r="H300"/>
  <c r="A300"/>
  <c r="S299"/>
  <c r="J299"/>
  <c r="H299"/>
  <c r="I299" s="1"/>
  <c r="R299" s="1"/>
  <c r="A299"/>
  <c r="S298"/>
  <c r="Q298"/>
  <c r="M298"/>
  <c r="J298"/>
  <c r="I298"/>
  <c r="H298"/>
  <c r="A298"/>
  <c r="S297"/>
  <c r="R297"/>
  <c r="P297"/>
  <c r="J297"/>
  <c r="I297"/>
  <c r="Q297" s="1"/>
  <c r="H297"/>
  <c r="N297" s="1"/>
  <c r="A297"/>
  <c r="S296"/>
  <c r="Q296"/>
  <c r="M296"/>
  <c r="J296"/>
  <c r="I296"/>
  <c r="H296"/>
  <c r="A296"/>
  <c r="S295"/>
  <c r="R295"/>
  <c r="N295"/>
  <c r="J295"/>
  <c r="H295"/>
  <c r="I295" s="1"/>
  <c r="A295"/>
  <c r="S294"/>
  <c r="J294"/>
  <c r="I294"/>
  <c r="Q294" s="1"/>
  <c r="H294"/>
  <c r="A294"/>
  <c r="S293"/>
  <c r="J293"/>
  <c r="H293"/>
  <c r="I293" s="1"/>
  <c r="R293" s="1"/>
  <c r="A293"/>
  <c r="S292"/>
  <c r="Q292"/>
  <c r="M292"/>
  <c r="J292"/>
  <c r="I292"/>
  <c r="H292"/>
  <c r="A292"/>
  <c r="S291"/>
  <c r="R291"/>
  <c r="N291"/>
  <c r="J291"/>
  <c r="H291"/>
  <c r="I291" s="1"/>
  <c r="A291"/>
  <c r="S290"/>
  <c r="J290"/>
  <c r="I290"/>
  <c r="Q290" s="1"/>
  <c r="H290"/>
  <c r="A290"/>
  <c r="S289"/>
  <c r="R289"/>
  <c r="P289"/>
  <c r="L289"/>
  <c r="J289"/>
  <c r="I289"/>
  <c r="Q289" s="1"/>
  <c r="H289"/>
  <c r="N289" s="1"/>
  <c r="A289"/>
  <c r="S288"/>
  <c r="J288"/>
  <c r="I288"/>
  <c r="Q288" s="1"/>
  <c r="H288"/>
  <c r="A288"/>
  <c r="S287"/>
  <c r="J287"/>
  <c r="I287"/>
  <c r="R287" s="1"/>
  <c r="H287"/>
  <c r="A287"/>
  <c r="S286"/>
  <c r="J286"/>
  <c r="H286"/>
  <c r="I286" s="1"/>
  <c r="A286"/>
  <c r="S285"/>
  <c r="J285"/>
  <c r="I285"/>
  <c r="Q285" s="1"/>
  <c r="H285"/>
  <c r="A285"/>
  <c r="S284"/>
  <c r="J284"/>
  <c r="H284"/>
  <c r="I284" s="1"/>
  <c r="A284"/>
  <c r="S283"/>
  <c r="J283"/>
  <c r="I283"/>
  <c r="Q283" s="1"/>
  <c r="H283"/>
  <c r="A283"/>
  <c r="S282"/>
  <c r="J282"/>
  <c r="H282"/>
  <c r="I282" s="1"/>
  <c r="A282"/>
  <c r="S281"/>
  <c r="J281"/>
  <c r="I281"/>
  <c r="Q281" s="1"/>
  <c r="H281"/>
  <c r="A281"/>
  <c r="S280"/>
  <c r="J280"/>
  <c r="H280"/>
  <c r="I280" s="1"/>
  <c r="A280"/>
  <c r="S279"/>
  <c r="J279"/>
  <c r="I279"/>
  <c r="Q279" s="1"/>
  <c r="H279"/>
  <c r="A279"/>
  <c r="S278"/>
  <c r="J278"/>
  <c r="H278"/>
  <c r="I278" s="1"/>
  <c r="A278"/>
  <c r="S277"/>
  <c r="J277"/>
  <c r="I277"/>
  <c r="Q277" s="1"/>
  <c r="H277"/>
  <c r="A277"/>
  <c r="S276"/>
  <c r="R276"/>
  <c r="P276"/>
  <c r="J276"/>
  <c r="I276"/>
  <c r="Q276" s="1"/>
  <c r="H276"/>
  <c r="N276" s="1"/>
  <c r="A276"/>
  <c r="S275"/>
  <c r="J275"/>
  <c r="I275"/>
  <c r="Q275" s="1"/>
  <c r="H275"/>
  <c r="A275"/>
  <c r="S274"/>
  <c r="J274"/>
  <c r="H274"/>
  <c r="I274" s="1"/>
  <c r="A274"/>
  <c r="S273"/>
  <c r="J273"/>
  <c r="I273"/>
  <c r="Q273" s="1"/>
  <c r="H273"/>
  <c r="A273"/>
  <c r="S272"/>
  <c r="J272"/>
  <c r="H272"/>
  <c r="I272" s="1"/>
  <c r="A272"/>
  <c r="S271"/>
  <c r="J271"/>
  <c r="I271"/>
  <c r="Q271" s="1"/>
  <c r="H271"/>
  <c r="A271"/>
  <c r="S270"/>
  <c r="R270"/>
  <c r="P270"/>
  <c r="J270"/>
  <c r="I270"/>
  <c r="Q270" s="1"/>
  <c r="H270"/>
  <c r="N270" s="1"/>
  <c r="A270"/>
  <c r="S269"/>
  <c r="J269"/>
  <c r="I269"/>
  <c r="Q269" s="1"/>
  <c r="H269"/>
  <c r="A269"/>
  <c r="S268"/>
  <c r="R268"/>
  <c r="P268"/>
  <c r="J268"/>
  <c r="I268"/>
  <c r="Q268" s="1"/>
  <c r="H268"/>
  <c r="N268" s="1"/>
  <c r="A268"/>
  <c r="S267"/>
  <c r="J267"/>
  <c r="I267"/>
  <c r="Q267" s="1"/>
  <c r="H267"/>
  <c r="A267"/>
  <c r="S266"/>
  <c r="R266"/>
  <c r="P266"/>
  <c r="J266"/>
  <c r="I266"/>
  <c r="Q266" s="1"/>
  <c r="H266"/>
  <c r="N266" s="1"/>
  <c r="A266"/>
  <c r="S265"/>
  <c r="J265"/>
  <c r="I265"/>
  <c r="Q265" s="1"/>
  <c r="H265"/>
  <c r="A265"/>
  <c r="S264"/>
  <c r="R264"/>
  <c r="P264"/>
  <c r="J264"/>
  <c r="I264"/>
  <c r="Q264" s="1"/>
  <c r="H264"/>
  <c r="N264" s="1"/>
  <c r="A264"/>
  <c r="S263"/>
  <c r="J263"/>
  <c r="I263"/>
  <c r="Q263" s="1"/>
  <c r="H263"/>
  <c r="A263"/>
  <c r="S262"/>
  <c r="J262"/>
  <c r="H262"/>
  <c r="I262" s="1"/>
  <c r="A262"/>
  <c r="S261"/>
  <c r="J261"/>
  <c r="I261"/>
  <c r="Q261" s="1"/>
  <c r="H261"/>
  <c r="A261"/>
  <c r="S260"/>
  <c r="J260"/>
  <c r="H260"/>
  <c r="I260" s="1"/>
  <c r="A260"/>
  <c r="S259"/>
  <c r="J259"/>
  <c r="I259"/>
  <c r="Q259" s="1"/>
  <c r="H259"/>
  <c r="A259"/>
  <c r="S258"/>
  <c r="J258"/>
  <c r="H258"/>
  <c r="I258" s="1"/>
  <c r="A258"/>
  <c r="S257"/>
  <c r="J257"/>
  <c r="I257"/>
  <c r="Q257" s="1"/>
  <c r="H257"/>
  <c r="A257"/>
  <c r="S256"/>
  <c r="J256"/>
  <c r="H256"/>
  <c r="I256" s="1"/>
  <c r="A256"/>
  <c r="S255"/>
  <c r="J255"/>
  <c r="I255"/>
  <c r="Q255" s="1"/>
  <c r="H255"/>
  <c r="A255"/>
  <c r="S254"/>
  <c r="J254"/>
  <c r="H254"/>
  <c r="I254" s="1"/>
  <c r="A254"/>
  <c r="S253"/>
  <c r="J253"/>
  <c r="I253"/>
  <c r="Q253" s="1"/>
  <c r="H253"/>
  <c r="A253"/>
  <c r="S252"/>
  <c r="J252"/>
  <c r="H252"/>
  <c r="I252" s="1"/>
  <c r="A252"/>
  <c r="S251"/>
  <c r="J251"/>
  <c r="I251"/>
  <c r="Q251" s="1"/>
  <c r="H251"/>
  <c r="A251"/>
  <c r="S250"/>
  <c r="J250"/>
  <c r="H250"/>
  <c r="I250" s="1"/>
  <c r="A250"/>
  <c r="S249"/>
  <c r="J249"/>
  <c r="I249"/>
  <c r="Q249" s="1"/>
  <c r="H249"/>
  <c r="A249"/>
  <c r="S248"/>
  <c r="J248"/>
  <c r="H248"/>
  <c r="I248" s="1"/>
  <c r="A248"/>
  <c r="S247"/>
  <c r="J247"/>
  <c r="I247"/>
  <c r="Q247" s="1"/>
  <c r="H247"/>
  <c r="A247"/>
  <c r="S246"/>
  <c r="J246"/>
  <c r="H246"/>
  <c r="I246" s="1"/>
  <c r="A246"/>
  <c r="S245"/>
  <c r="J245"/>
  <c r="I245"/>
  <c r="Q245" s="1"/>
  <c r="H245"/>
  <c r="A245"/>
  <c r="S244"/>
  <c r="J244"/>
  <c r="H244"/>
  <c r="I244" s="1"/>
  <c r="A244"/>
  <c r="S243"/>
  <c r="J243"/>
  <c r="I243"/>
  <c r="Q243" s="1"/>
  <c r="H243"/>
  <c r="A243"/>
  <c r="S242"/>
  <c r="R242"/>
  <c r="P242"/>
  <c r="J242"/>
  <c r="I242"/>
  <c r="Q242" s="1"/>
  <c r="H242"/>
  <c r="N242" s="1"/>
  <c r="A242"/>
  <c r="S241"/>
  <c r="J241"/>
  <c r="I241"/>
  <c r="Q241" s="1"/>
  <c r="H241"/>
  <c r="A241"/>
  <c r="S240"/>
  <c r="R240"/>
  <c r="P240"/>
  <c r="J240"/>
  <c r="I240"/>
  <c r="Q240" s="1"/>
  <c r="H240"/>
  <c r="N240" s="1"/>
  <c r="A240"/>
  <c r="S239"/>
  <c r="J239"/>
  <c r="I239"/>
  <c r="Q239" s="1"/>
  <c r="H239"/>
  <c r="A239"/>
  <c r="S238"/>
  <c r="R238"/>
  <c r="P238"/>
  <c r="J238"/>
  <c r="I238"/>
  <c r="Q238" s="1"/>
  <c r="H238"/>
  <c r="N238" s="1"/>
  <c r="A238"/>
  <c r="S237"/>
  <c r="J237"/>
  <c r="I237"/>
  <c r="Q237" s="1"/>
  <c r="H237"/>
  <c r="A237"/>
  <c r="S236"/>
  <c r="R236"/>
  <c r="P236"/>
  <c r="J236"/>
  <c r="I236"/>
  <c r="Q236" s="1"/>
  <c r="H236"/>
  <c r="N236" s="1"/>
  <c r="A236"/>
  <c r="S235"/>
  <c r="J235"/>
  <c r="I235"/>
  <c r="Q235" s="1"/>
  <c r="H235"/>
  <c r="A235"/>
  <c r="S234"/>
  <c r="R234"/>
  <c r="P234"/>
  <c r="J234"/>
  <c r="I234"/>
  <c r="Q234" s="1"/>
  <c r="H234"/>
  <c r="N234" s="1"/>
  <c r="A234"/>
  <c r="S233"/>
  <c r="J233"/>
  <c r="I233"/>
  <c r="Q233" s="1"/>
  <c r="H233"/>
  <c r="A233"/>
  <c r="S232"/>
  <c r="J232"/>
  <c r="H232"/>
  <c r="I232" s="1"/>
  <c r="A232"/>
  <c r="S231"/>
  <c r="J231"/>
  <c r="I231"/>
  <c r="Q231" s="1"/>
  <c r="H231"/>
  <c r="A231"/>
  <c r="S230"/>
  <c r="J230"/>
  <c r="H230"/>
  <c r="I230" s="1"/>
  <c r="A230"/>
  <c r="S229"/>
  <c r="J229"/>
  <c r="I229"/>
  <c r="Q229" s="1"/>
  <c r="H229"/>
  <c r="A229"/>
  <c r="S228"/>
  <c r="R228"/>
  <c r="P228"/>
  <c r="J228"/>
  <c r="I228"/>
  <c r="Q228" s="1"/>
  <c r="H228"/>
  <c r="N228" s="1"/>
  <c r="A228"/>
  <c r="S227"/>
  <c r="J227"/>
  <c r="I227"/>
  <c r="Q227" s="1"/>
  <c r="H227"/>
  <c r="A227"/>
  <c r="S226"/>
  <c r="J226"/>
  <c r="H226"/>
  <c r="I226" s="1"/>
  <c r="A226"/>
  <c r="S225"/>
  <c r="J225"/>
  <c r="I225"/>
  <c r="Q225" s="1"/>
  <c r="H225"/>
  <c r="A225"/>
  <c r="S224"/>
  <c r="J224"/>
  <c r="H224"/>
  <c r="I224" s="1"/>
  <c r="A224"/>
  <c r="S223"/>
  <c r="J223"/>
  <c r="I223"/>
  <c r="Q223" s="1"/>
  <c r="H223"/>
  <c r="A223"/>
  <c r="S222"/>
  <c r="J222"/>
  <c r="H222"/>
  <c r="I222" s="1"/>
  <c r="A222"/>
  <c r="S221"/>
  <c r="J221"/>
  <c r="I221"/>
  <c r="Q221" s="1"/>
  <c r="H221"/>
  <c r="A221"/>
  <c r="S220"/>
  <c r="R220"/>
  <c r="P220"/>
  <c r="J220"/>
  <c r="I220"/>
  <c r="Q220" s="1"/>
  <c r="H220"/>
  <c r="N220" s="1"/>
  <c r="A220"/>
  <c r="S219"/>
  <c r="J219"/>
  <c r="I219"/>
  <c r="Q219" s="1"/>
  <c r="H219"/>
  <c r="A219"/>
  <c r="S218"/>
  <c r="R218"/>
  <c r="P218"/>
  <c r="J218"/>
  <c r="I218"/>
  <c r="Q218" s="1"/>
  <c r="H218"/>
  <c r="N218" s="1"/>
  <c r="A218"/>
  <c r="S217"/>
  <c r="J217"/>
  <c r="I217"/>
  <c r="Q217" s="1"/>
  <c r="H217"/>
  <c r="A217"/>
  <c r="S216"/>
  <c r="R216"/>
  <c r="P216"/>
  <c r="J216"/>
  <c r="I216"/>
  <c r="Q216" s="1"/>
  <c r="H216"/>
  <c r="N216" s="1"/>
  <c r="A216"/>
  <c r="S215"/>
  <c r="J215"/>
  <c r="I215"/>
  <c r="Q215" s="1"/>
  <c r="H215"/>
  <c r="A215"/>
  <c r="S214"/>
  <c r="R214"/>
  <c r="P214"/>
  <c r="J214"/>
  <c r="I214"/>
  <c r="Q214" s="1"/>
  <c r="H214"/>
  <c r="N214" s="1"/>
  <c r="A214"/>
  <c r="S213"/>
  <c r="J213"/>
  <c r="I213"/>
  <c r="Q213" s="1"/>
  <c r="H213"/>
  <c r="A213"/>
  <c r="S212"/>
  <c r="R212"/>
  <c r="P212"/>
  <c r="J212"/>
  <c r="I212"/>
  <c r="Q212" s="1"/>
  <c r="H212"/>
  <c r="N212" s="1"/>
  <c r="A212"/>
  <c r="S211"/>
  <c r="J211"/>
  <c r="I211"/>
  <c r="Q211" s="1"/>
  <c r="H211"/>
  <c r="A211"/>
  <c r="S210"/>
  <c r="R210"/>
  <c r="P210"/>
  <c r="J210"/>
  <c r="I210"/>
  <c r="Q210" s="1"/>
  <c r="H210"/>
  <c r="N210" s="1"/>
  <c r="A210"/>
  <c r="S209"/>
  <c r="J209"/>
  <c r="I209"/>
  <c r="Q209" s="1"/>
  <c r="H209"/>
  <c r="A209"/>
  <c r="S208"/>
  <c r="J208"/>
  <c r="H208"/>
  <c r="I208" s="1"/>
  <c r="A208"/>
  <c r="S207"/>
  <c r="J207"/>
  <c r="I207"/>
  <c r="Q207" s="1"/>
  <c r="H207"/>
  <c r="A207"/>
  <c r="S206"/>
  <c r="R206"/>
  <c r="P206"/>
  <c r="J206"/>
  <c r="I206"/>
  <c r="Q206" s="1"/>
  <c r="H206"/>
  <c r="N206" s="1"/>
  <c r="A206"/>
  <c r="S205"/>
  <c r="J205"/>
  <c r="I205"/>
  <c r="Q205" s="1"/>
  <c r="H205"/>
  <c r="A205"/>
  <c r="S204"/>
  <c r="R204"/>
  <c r="P204"/>
  <c r="J204"/>
  <c r="I204"/>
  <c r="Q204" s="1"/>
  <c r="H204"/>
  <c r="N204" s="1"/>
  <c r="A204"/>
  <c r="S203"/>
  <c r="J203"/>
  <c r="I203"/>
  <c r="Q203" s="1"/>
  <c r="H203"/>
  <c r="A203"/>
  <c r="S202"/>
  <c r="R202"/>
  <c r="P202"/>
  <c r="J202"/>
  <c r="I202"/>
  <c r="Q202" s="1"/>
  <c r="H202"/>
  <c r="N202" s="1"/>
  <c r="A202"/>
  <c r="S201"/>
  <c r="J201"/>
  <c r="I201"/>
  <c r="Q201" s="1"/>
  <c r="H201"/>
  <c r="A201"/>
  <c r="S200"/>
  <c r="R200"/>
  <c r="P200"/>
  <c r="J200"/>
  <c r="I200"/>
  <c r="Q200" s="1"/>
  <c r="H200"/>
  <c r="N200" s="1"/>
  <c r="A200"/>
  <c r="S199"/>
  <c r="J199"/>
  <c r="I199"/>
  <c r="Q199" s="1"/>
  <c r="H199"/>
  <c r="A199"/>
  <c r="S198"/>
  <c r="R198"/>
  <c r="P198"/>
  <c r="J198"/>
  <c r="I198"/>
  <c r="Q198" s="1"/>
  <c r="H198"/>
  <c r="N198" s="1"/>
  <c r="A198"/>
  <c r="S197"/>
  <c r="J197"/>
  <c r="I197"/>
  <c r="Q197" s="1"/>
  <c r="H197"/>
  <c r="A197"/>
  <c r="S196"/>
  <c r="R196"/>
  <c r="P196"/>
  <c r="J196"/>
  <c r="I196"/>
  <c r="Q196" s="1"/>
  <c r="H196"/>
  <c r="N196" s="1"/>
  <c r="A196"/>
  <c r="S195"/>
  <c r="J195"/>
  <c r="I195"/>
  <c r="Q195" s="1"/>
  <c r="H195"/>
  <c r="A195"/>
  <c r="S194"/>
  <c r="R194"/>
  <c r="P194"/>
  <c r="J194"/>
  <c r="I194"/>
  <c r="Q194" s="1"/>
  <c r="H194"/>
  <c r="N194" s="1"/>
  <c r="A194"/>
  <c r="S193"/>
  <c r="J193"/>
  <c r="I193"/>
  <c r="Q193" s="1"/>
  <c r="H193"/>
  <c r="A193"/>
  <c r="S192"/>
  <c r="R192"/>
  <c r="P192"/>
  <c r="J192"/>
  <c r="I192"/>
  <c r="Q192" s="1"/>
  <c r="H192"/>
  <c r="N192" s="1"/>
  <c r="A192"/>
  <c r="S191"/>
  <c r="J191"/>
  <c r="I191"/>
  <c r="Q191" s="1"/>
  <c r="H191"/>
  <c r="A191"/>
  <c r="S190"/>
  <c r="R190"/>
  <c r="P190"/>
  <c r="J190"/>
  <c r="I190"/>
  <c r="Q190" s="1"/>
  <c r="H190"/>
  <c r="N190" s="1"/>
  <c r="A190"/>
  <c r="S189"/>
  <c r="J189"/>
  <c r="I189"/>
  <c r="Q189" s="1"/>
  <c r="H189"/>
  <c r="A189"/>
  <c r="S188"/>
  <c r="R188"/>
  <c r="P188"/>
  <c r="J188"/>
  <c r="I188"/>
  <c r="Q188" s="1"/>
  <c r="H188"/>
  <c r="N188" s="1"/>
  <c r="A188"/>
  <c r="S187"/>
  <c r="J187"/>
  <c r="I187"/>
  <c r="Q187" s="1"/>
  <c r="H187"/>
  <c r="A187"/>
  <c r="S186"/>
  <c r="R186"/>
  <c r="P186"/>
  <c r="J186"/>
  <c r="I186"/>
  <c r="Q186" s="1"/>
  <c r="H186"/>
  <c r="N186" s="1"/>
  <c r="A186"/>
  <c r="S185"/>
  <c r="J185"/>
  <c r="I185"/>
  <c r="Q185" s="1"/>
  <c r="H185"/>
  <c r="A185"/>
  <c r="S184"/>
  <c r="J184"/>
  <c r="H184"/>
  <c r="I184" s="1"/>
  <c r="A184"/>
  <c r="S183"/>
  <c r="J183"/>
  <c r="I183"/>
  <c r="Q183" s="1"/>
  <c r="H183"/>
  <c r="A183"/>
  <c r="S182"/>
  <c r="J182"/>
  <c r="H182"/>
  <c r="I182" s="1"/>
  <c r="A182"/>
  <c r="S181"/>
  <c r="J181"/>
  <c r="I181"/>
  <c r="Q181" s="1"/>
  <c r="H181"/>
  <c r="A181"/>
  <c r="S180"/>
  <c r="J180"/>
  <c r="H180"/>
  <c r="I180" s="1"/>
  <c r="A180"/>
  <c r="S179"/>
  <c r="J179"/>
  <c r="I179"/>
  <c r="Q179" s="1"/>
  <c r="H179"/>
  <c r="A179"/>
  <c r="S178"/>
  <c r="J178"/>
  <c r="H178"/>
  <c r="I178" s="1"/>
  <c r="A178"/>
  <c r="S177"/>
  <c r="J177"/>
  <c r="I177"/>
  <c r="Q177" s="1"/>
  <c r="H177"/>
  <c r="A177"/>
  <c r="S176"/>
  <c r="R176"/>
  <c r="P176"/>
  <c r="J176"/>
  <c r="I176"/>
  <c r="Q176" s="1"/>
  <c r="H176"/>
  <c r="N176" s="1"/>
  <c r="A176"/>
  <c r="S175"/>
  <c r="J175"/>
  <c r="I175"/>
  <c r="Q175" s="1"/>
  <c r="H175"/>
  <c r="A175"/>
  <c r="S174"/>
  <c r="J174"/>
  <c r="H174"/>
  <c r="I174" s="1"/>
  <c r="A174"/>
  <c r="S173"/>
  <c r="J173"/>
  <c r="I173"/>
  <c r="Q173" s="1"/>
  <c r="H173"/>
  <c r="A173"/>
  <c r="S172"/>
  <c r="J172"/>
  <c r="H172"/>
  <c r="I172" s="1"/>
  <c r="A172"/>
  <c r="S171"/>
  <c r="J171"/>
  <c r="I171"/>
  <c r="Q171" s="1"/>
  <c r="H171"/>
  <c r="A171"/>
  <c r="S170"/>
  <c r="J170"/>
  <c r="H170"/>
  <c r="I170" s="1"/>
  <c r="A170"/>
  <c r="S169"/>
  <c r="J169"/>
  <c r="I169"/>
  <c r="Q169" s="1"/>
  <c r="H169"/>
  <c r="A169"/>
  <c r="S168"/>
  <c r="R168"/>
  <c r="P168"/>
  <c r="J168"/>
  <c r="I168"/>
  <c r="Q168" s="1"/>
  <c r="H168"/>
  <c r="N168" s="1"/>
  <c r="A168"/>
  <c r="S167"/>
  <c r="J167"/>
  <c r="I167"/>
  <c r="Q167" s="1"/>
  <c r="H167"/>
  <c r="A167"/>
  <c r="S166"/>
  <c r="R166"/>
  <c r="P166"/>
  <c r="J166"/>
  <c r="I166"/>
  <c r="Q166" s="1"/>
  <c r="H166"/>
  <c r="N166" s="1"/>
  <c r="A166"/>
  <c r="S165"/>
  <c r="J165"/>
  <c r="I165"/>
  <c r="Q165" s="1"/>
  <c r="H165"/>
  <c r="A165"/>
  <c r="S164"/>
  <c r="R164"/>
  <c r="P164"/>
  <c r="J164"/>
  <c r="I164"/>
  <c r="Q164" s="1"/>
  <c r="H164"/>
  <c r="N164" s="1"/>
  <c r="A164"/>
  <c r="S163"/>
  <c r="J163"/>
  <c r="I163"/>
  <c r="Q163" s="1"/>
  <c r="H163"/>
  <c r="A163"/>
  <c r="S162"/>
  <c r="R162"/>
  <c r="P162"/>
  <c r="J162"/>
  <c r="I162"/>
  <c r="Q162" s="1"/>
  <c r="H162"/>
  <c r="N162" s="1"/>
  <c r="A162"/>
  <c r="S161"/>
  <c r="J161"/>
  <c r="I161"/>
  <c r="Q161" s="1"/>
  <c r="H161"/>
  <c r="A161"/>
  <c r="S160"/>
  <c r="R160"/>
  <c r="P160"/>
  <c r="J160"/>
  <c r="I160"/>
  <c r="Q160" s="1"/>
  <c r="H160"/>
  <c r="N160" s="1"/>
  <c r="A160"/>
  <c r="S159"/>
  <c r="J159"/>
  <c r="I159"/>
  <c r="Q159" s="1"/>
  <c r="H159"/>
  <c r="A159"/>
  <c r="S158"/>
  <c r="R158"/>
  <c r="P158"/>
  <c r="J158"/>
  <c r="I158"/>
  <c r="Q158" s="1"/>
  <c r="H158"/>
  <c r="N158" s="1"/>
  <c r="A158"/>
  <c r="S157"/>
  <c r="J157"/>
  <c r="I157"/>
  <c r="Q157" s="1"/>
  <c r="H157"/>
  <c r="A157"/>
  <c r="S156"/>
  <c r="R156"/>
  <c r="P156"/>
  <c r="J156"/>
  <c r="I156"/>
  <c r="Q156" s="1"/>
  <c r="H156"/>
  <c r="N156" s="1"/>
  <c r="A156"/>
  <c r="S155"/>
  <c r="J155"/>
  <c r="I155"/>
  <c r="Q155" s="1"/>
  <c r="H155"/>
  <c r="A155"/>
  <c r="S154"/>
  <c r="R154"/>
  <c r="P154"/>
  <c r="J154"/>
  <c r="I154"/>
  <c r="Q154" s="1"/>
  <c r="H154"/>
  <c r="N154" s="1"/>
  <c r="A154"/>
  <c r="S153"/>
  <c r="J153"/>
  <c r="I153"/>
  <c r="Q153" s="1"/>
  <c r="H153"/>
  <c r="A153"/>
  <c r="S152"/>
  <c r="R152"/>
  <c r="P152"/>
  <c r="J152"/>
  <c r="I152"/>
  <c r="Q152" s="1"/>
  <c r="H152"/>
  <c r="N152" s="1"/>
  <c r="A152"/>
  <c r="S151"/>
  <c r="J151"/>
  <c r="I151"/>
  <c r="Q151" s="1"/>
  <c r="H151"/>
  <c r="A151"/>
  <c r="S150"/>
  <c r="R150"/>
  <c r="P150"/>
  <c r="J150"/>
  <c r="I150"/>
  <c r="Q150" s="1"/>
  <c r="H150"/>
  <c r="N150" s="1"/>
  <c r="A150"/>
  <c r="S149"/>
  <c r="J149"/>
  <c r="I149"/>
  <c r="Q149" s="1"/>
  <c r="H149"/>
  <c r="A149"/>
  <c r="S148"/>
  <c r="R148"/>
  <c r="P148"/>
  <c r="J148"/>
  <c r="I148"/>
  <c r="Q148" s="1"/>
  <c r="H148"/>
  <c r="N148" s="1"/>
  <c r="A148"/>
  <c r="S147"/>
  <c r="J147"/>
  <c r="I147"/>
  <c r="Q147" s="1"/>
  <c r="H147"/>
  <c r="A147"/>
  <c r="S146"/>
  <c r="R146"/>
  <c r="P146"/>
  <c r="J146"/>
  <c r="I146"/>
  <c r="Q146" s="1"/>
  <c r="H146"/>
  <c r="N146" s="1"/>
  <c r="A146"/>
  <c r="S145"/>
  <c r="J145"/>
  <c r="I145"/>
  <c r="Q145" s="1"/>
  <c r="H145"/>
  <c r="A145"/>
  <c r="S144"/>
  <c r="R144"/>
  <c r="P144"/>
  <c r="J144"/>
  <c r="I144"/>
  <c r="Q144" s="1"/>
  <c r="H144"/>
  <c r="N144" s="1"/>
  <c r="A144"/>
  <c r="S143"/>
  <c r="J143"/>
  <c r="I143"/>
  <c r="Q143" s="1"/>
  <c r="H143"/>
  <c r="A143"/>
  <c r="S142"/>
  <c r="R142"/>
  <c r="P142"/>
  <c r="J142"/>
  <c r="I142"/>
  <c r="Q142" s="1"/>
  <c r="H142"/>
  <c r="N142" s="1"/>
  <c r="A142"/>
  <c r="S141"/>
  <c r="J141"/>
  <c r="I141"/>
  <c r="Q141" s="1"/>
  <c r="H141"/>
  <c r="A141"/>
  <c r="S140"/>
  <c r="R140"/>
  <c r="P140"/>
  <c r="J140"/>
  <c r="I140"/>
  <c r="Q140" s="1"/>
  <c r="H140"/>
  <c r="N140" s="1"/>
  <c r="A140"/>
  <c r="S139"/>
  <c r="J139"/>
  <c r="I139"/>
  <c r="Q139" s="1"/>
  <c r="H139"/>
  <c r="A139"/>
  <c r="S138"/>
  <c r="J138"/>
  <c r="H138"/>
  <c r="I138" s="1"/>
  <c r="A138"/>
  <c r="S137"/>
  <c r="J137"/>
  <c r="I137"/>
  <c r="Q137" s="1"/>
  <c r="H137"/>
  <c r="A137"/>
  <c r="S136"/>
  <c r="R136"/>
  <c r="P136"/>
  <c r="J136"/>
  <c r="I136"/>
  <c r="Q136" s="1"/>
  <c r="H136"/>
  <c r="N136" s="1"/>
  <c r="A136"/>
  <c r="S135"/>
  <c r="J135"/>
  <c r="I135"/>
  <c r="Q135" s="1"/>
  <c r="H135"/>
  <c r="A135"/>
  <c r="S134"/>
  <c r="R134"/>
  <c r="P134"/>
  <c r="J134"/>
  <c r="I134"/>
  <c r="Q134" s="1"/>
  <c r="H134"/>
  <c r="N134" s="1"/>
  <c r="A134"/>
  <c r="S133"/>
  <c r="J133"/>
  <c r="I133"/>
  <c r="Q133" s="1"/>
  <c r="H133"/>
  <c r="A133"/>
  <c r="S132"/>
  <c r="R132"/>
  <c r="P132"/>
  <c r="J132"/>
  <c r="I132"/>
  <c r="Q132" s="1"/>
  <c r="H132"/>
  <c r="N132" s="1"/>
  <c r="A132"/>
  <c r="S131"/>
  <c r="J131"/>
  <c r="I131"/>
  <c r="Q131" s="1"/>
  <c r="H131"/>
  <c r="A131"/>
  <c r="S130"/>
  <c r="R130"/>
  <c r="P130"/>
  <c r="J130"/>
  <c r="I130"/>
  <c r="Q130" s="1"/>
  <c r="H130"/>
  <c r="N130" s="1"/>
  <c r="A130"/>
  <c r="S129"/>
  <c r="J129"/>
  <c r="I129"/>
  <c r="Q129" s="1"/>
  <c r="H129"/>
  <c r="A129"/>
  <c r="S128"/>
  <c r="R128"/>
  <c r="P128"/>
  <c r="J128"/>
  <c r="I128"/>
  <c r="Q128" s="1"/>
  <c r="H128"/>
  <c r="N128" s="1"/>
  <c r="A128"/>
  <c r="S127"/>
  <c r="J127"/>
  <c r="I127"/>
  <c r="Q127" s="1"/>
  <c r="H127"/>
  <c r="A127"/>
  <c r="S126"/>
  <c r="R126"/>
  <c r="P126"/>
  <c r="J126"/>
  <c r="I126"/>
  <c r="Q126" s="1"/>
  <c r="H126"/>
  <c r="N126" s="1"/>
  <c r="A126"/>
  <c r="S125"/>
  <c r="J125"/>
  <c r="I125"/>
  <c r="Q125" s="1"/>
  <c r="H125"/>
  <c r="A125"/>
  <c r="S124"/>
  <c r="R124"/>
  <c r="P124"/>
  <c r="J124"/>
  <c r="I124"/>
  <c r="Q124" s="1"/>
  <c r="H124"/>
  <c r="N124" s="1"/>
  <c r="A124"/>
  <c r="S123"/>
  <c r="J123"/>
  <c r="I123"/>
  <c r="Q123" s="1"/>
  <c r="H123"/>
  <c r="A123"/>
  <c r="S122"/>
  <c r="R122"/>
  <c r="P122"/>
  <c r="J122"/>
  <c r="I122"/>
  <c r="Q122" s="1"/>
  <c r="H122"/>
  <c r="N122" s="1"/>
  <c r="A122"/>
  <c r="S121"/>
  <c r="J121"/>
  <c r="I121"/>
  <c r="Q121" s="1"/>
  <c r="H121"/>
  <c r="A121"/>
  <c r="S120"/>
  <c r="R120"/>
  <c r="P120"/>
  <c r="J120"/>
  <c r="I120"/>
  <c r="Q120" s="1"/>
  <c r="H120"/>
  <c r="N120" s="1"/>
  <c r="A120"/>
  <c r="S119"/>
  <c r="J119"/>
  <c r="I119"/>
  <c r="Q119" s="1"/>
  <c r="H119"/>
  <c r="A119"/>
  <c r="S118"/>
  <c r="R118"/>
  <c r="P118"/>
  <c r="J118"/>
  <c r="I118"/>
  <c r="Q118" s="1"/>
  <c r="H118"/>
  <c r="N118" s="1"/>
  <c r="A118"/>
  <c r="S117"/>
  <c r="J117"/>
  <c r="I117"/>
  <c r="Q117" s="1"/>
  <c r="H117"/>
  <c r="A117"/>
  <c r="S116"/>
  <c r="R116"/>
  <c r="P116"/>
  <c r="J116"/>
  <c r="I116"/>
  <c r="Q116" s="1"/>
  <c r="H116"/>
  <c r="N116" s="1"/>
  <c r="A116"/>
  <c r="S115"/>
  <c r="J115"/>
  <c r="I115"/>
  <c r="Q115" s="1"/>
  <c r="H115"/>
  <c r="A115"/>
  <c r="S114"/>
  <c r="R114"/>
  <c r="P114"/>
  <c r="J114"/>
  <c r="I114"/>
  <c r="Q114" s="1"/>
  <c r="H114"/>
  <c r="N114" s="1"/>
  <c r="A114"/>
  <c r="S113"/>
  <c r="J113"/>
  <c r="I113"/>
  <c r="Q113" s="1"/>
  <c r="H113"/>
  <c r="A113"/>
  <c r="S112"/>
  <c r="R112"/>
  <c r="P112"/>
  <c r="J112"/>
  <c r="I112"/>
  <c r="Q112" s="1"/>
  <c r="H112"/>
  <c r="N112" s="1"/>
  <c r="A112"/>
  <c r="S111"/>
  <c r="J111"/>
  <c r="I111"/>
  <c r="Q111" s="1"/>
  <c r="H111"/>
  <c r="A111"/>
  <c r="S110"/>
  <c r="R110"/>
  <c r="P110"/>
  <c r="J110"/>
  <c r="I110"/>
  <c r="Q110" s="1"/>
  <c r="H110"/>
  <c r="N110" s="1"/>
  <c r="A110"/>
  <c r="S109"/>
  <c r="J109"/>
  <c r="I109"/>
  <c r="Q109" s="1"/>
  <c r="H109"/>
  <c r="A109"/>
  <c r="S108"/>
  <c r="R108"/>
  <c r="P108"/>
  <c r="J108"/>
  <c r="I108"/>
  <c r="Q108" s="1"/>
  <c r="H108"/>
  <c r="N108" s="1"/>
  <c r="A108"/>
  <c r="S107"/>
  <c r="J107"/>
  <c r="I107"/>
  <c r="Q107" s="1"/>
  <c r="H107"/>
  <c r="A107"/>
  <c r="S106"/>
  <c r="R106"/>
  <c r="P106"/>
  <c r="J106"/>
  <c r="I106"/>
  <c r="Q106" s="1"/>
  <c r="H106"/>
  <c r="N106" s="1"/>
  <c r="A106"/>
  <c r="S105"/>
  <c r="J105"/>
  <c r="I105"/>
  <c r="Q105" s="1"/>
  <c r="H105"/>
  <c r="A105"/>
  <c r="S104"/>
  <c r="R104"/>
  <c r="P104"/>
  <c r="J104"/>
  <c r="I104"/>
  <c r="Q104" s="1"/>
  <c r="H104"/>
  <c r="N104" s="1"/>
  <c r="A104"/>
  <c r="S103"/>
  <c r="J103"/>
  <c r="I103"/>
  <c r="Q103" s="1"/>
  <c r="H103"/>
  <c r="A103"/>
  <c r="S102"/>
  <c r="R102"/>
  <c r="P102"/>
  <c r="J102"/>
  <c r="I102"/>
  <c r="Q102" s="1"/>
  <c r="H102"/>
  <c r="N102" s="1"/>
  <c r="A102"/>
  <c r="S101"/>
  <c r="J101"/>
  <c r="I101"/>
  <c r="Q101" s="1"/>
  <c r="H101"/>
  <c r="A101"/>
  <c r="S100"/>
  <c r="R100"/>
  <c r="P100"/>
  <c r="J100"/>
  <c r="I100"/>
  <c r="Q100" s="1"/>
  <c r="H100"/>
  <c r="N100" s="1"/>
  <c r="A100"/>
  <c r="S99"/>
  <c r="J99"/>
  <c r="I99"/>
  <c r="Q99" s="1"/>
  <c r="H99"/>
  <c r="A99"/>
  <c r="S98"/>
  <c r="R98"/>
  <c r="P98"/>
  <c r="J98"/>
  <c r="I98"/>
  <c r="Q98" s="1"/>
  <c r="H98"/>
  <c r="N98" s="1"/>
  <c r="A98"/>
  <c r="S97"/>
  <c r="J97"/>
  <c r="I97"/>
  <c r="Q97" s="1"/>
  <c r="H97"/>
  <c r="A97"/>
  <c r="S96"/>
  <c r="R96"/>
  <c r="P96"/>
  <c r="J96"/>
  <c r="I96"/>
  <c r="Q96" s="1"/>
  <c r="H96"/>
  <c r="N96" s="1"/>
  <c r="A96"/>
  <c r="S95"/>
  <c r="J95"/>
  <c r="I95"/>
  <c r="Q95" s="1"/>
  <c r="H95"/>
  <c r="A95"/>
  <c r="S94"/>
  <c r="R94"/>
  <c r="P94"/>
  <c r="J94"/>
  <c r="I94"/>
  <c r="Q94" s="1"/>
  <c r="H94"/>
  <c r="N94" s="1"/>
  <c r="A94"/>
  <c r="S93"/>
  <c r="J93"/>
  <c r="I93"/>
  <c r="Q93" s="1"/>
  <c r="H93"/>
  <c r="A93"/>
  <c r="S92"/>
  <c r="R92"/>
  <c r="P92"/>
  <c r="J92"/>
  <c r="I92"/>
  <c r="Q92" s="1"/>
  <c r="H92"/>
  <c r="N92" s="1"/>
  <c r="A92"/>
  <c r="S91"/>
  <c r="J91"/>
  <c r="I91"/>
  <c r="Q91" s="1"/>
  <c r="H91"/>
  <c r="A91"/>
  <c r="S90"/>
  <c r="R90"/>
  <c r="P90"/>
  <c r="J90"/>
  <c r="I90"/>
  <c r="Q90" s="1"/>
  <c r="H90"/>
  <c r="N90" s="1"/>
  <c r="A90"/>
  <c r="S89"/>
  <c r="J89"/>
  <c r="I89"/>
  <c r="Q89" s="1"/>
  <c r="H89"/>
  <c r="A89"/>
  <c r="S88"/>
  <c r="J88"/>
  <c r="H88"/>
  <c r="I88" s="1"/>
  <c r="A88"/>
  <c r="S87"/>
  <c r="J87"/>
  <c r="I87"/>
  <c r="Q87" s="1"/>
  <c r="H87"/>
  <c r="A87"/>
  <c r="S86"/>
  <c r="J86"/>
  <c r="H86"/>
  <c r="I86" s="1"/>
  <c r="A86"/>
  <c r="S85"/>
  <c r="J85"/>
  <c r="I85"/>
  <c r="Q85" s="1"/>
  <c r="H85"/>
  <c r="A85"/>
  <c r="S84"/>
  <c r="J84"/>
  <c r="H84"/>
  <c r="I84" s="1"/>
  <c r="A84"/>
  <c r="S83"/>
  <c r="J83"/>
  <c r="I83"/>
  <c r="Q83" s="1"/>
  <c r="H83"/>
  <c r="A83"/>
  <c r="S82"/>
  <c r="J82"/>
  <c r="H82"/>
  <c r="I82" s="1"/>
  <c r="A82"/>
  <c r="S81"/>
  <c r="J81"/>
  <c r="I81"/>
  <c r="Q81" s="1"/>
  <c r="H81"/>
  <c r="A81"/>
  <c r="S80"/>
  <c r="J80"/>
  <c r="H80"/>
  <c r="I80" s="1"/>
  <c r="A80"/>
  <c r="S79"/>
  <c r="J79"/>
  <c r="I79"/>
  <c r="Q79" s="1"/>
  <c r="H79"/>
  <c r="A79"/>
  <c r="S78"/>
  <c r="J78"/>
  <c r="H78"/>
  <c r="I78" s="1"/>
  <c r="A78"/>
  <c r="S77"/>
  <c r="J77"/>
  <c r="I77"/>
  <c r="Q77" s="1"/>
  <c r="H77"/>
  <c r="A77"/>
  <c r="S76"/>
  <c r="J76"/>
  <c r="H76"/>
  <c r="I76" s="1"/>
  <c r="A76"/>
  <c r="S75"/>
  <c r="J75"/>
  <c r="I75"/>
  <c r="Q75" s="1"/>
  <c r="H75"/>
  <c r="A75"/>
  <c r="S74"/>
  <c r="J74"/>
  <c r="H74"/>
  <c r="I74" s="1"/>
  <c r="A74"/>
  <c r="S73"/>
  <c r="J73"/>
  <c r="I73"/>
  <c r="Q73" s="1"/>
  <c r="H73"/>
  <c r="A73"/>
  <c r="S72"/>
  <c r="J72"/>
  <c r="H72"/>
  <c r="I72" s="1"/>
  <c r="A72"/>
  <c r="S71"/>
  <c r="J71"/>
  <c r="I71"/>
  <c r="Q71" s="1"/>
  <c r="H71"/>
  <c r="A71"/>
  <c r="S70"/>
  <c r="J70"/>
  <c r="H70"/>
  <c r="I70" s="1"/>
  <c r="A70"/>
  <c r="S69"/>
  <c r="J69"/>
  <c r="I69"/>
  <c r="Q69" s="1"/>
  <c r="H69"/>
  <c r="A69"/>
  <c r="S68"/>
  <c r="J68"/>
  <c r="H68"/>
  <c r="I68" s="1"/>
  <c r="A68"/>
  <c r="S67"/>
  <c r="J67"/>
  <c r="I67"/>
  <c r="Q67" s="1"/>
  <c r="H67"/>
  <c r="A67"/>
  <c r="S66"/>
  <c r="R66"/>
  <c r="P66"/>
  <c r="J66"/>
  <c r="I66"/>
  <c r="Q66" s="1"/>
  <c r="H66"/>
  <c r="N66" s="1"/>
  <c r="A66"/>
  <c r="S65"/>
  <c r="J65"/>
  <c r="I65"/>
  <c r="Q65" s="1"/>
  <c r="H65"/>
  <c r="A65"/>
  <c r="S64"/>
  <c r="M64"/>
  <c r="J64"/>
  <c r="I64"/>
  <c r="R64" s="1"/>
  <c r="H64"/>
  <c r="A64"/>
  <c r="S63"/>
  <c r="R63"/>
  <c r="P63"/>
  <c r="J63"/>
  <c r="I63"/>
  <c r="Q63" s="1"/>
  <c r="H63"/>
  <c r="N63" s="1"/>
  <c r="A63"/>
  <c r="S62"/>
  <c r="J62"/>
  <c r="I62"/>
  <c r="R62" s="1"/>
  <c r="H62"/>
  <c r="A62"/>
  <c r="S61"/>
  <c r="R61"/>
  <c r="P61"/>
  <c r="J61"/>
  <c r="I61"/>
  <c r="Q61" s="1"/>
  <c r="H61"/>
  <c r="N61" s="1"/>
  <c r="A61"/>
  <c r="S60"/>
  <c r="J60"/>
  <c r="I60"/>
  <c r="R60" s="1"/>
  <c r="H60"/>
  <c r="A60"/>
  <c r="S59"/>
  <c r="R59"/>
  <c r="P59"/>
  <c r="J59"/>
  <c r="I59"/>
  <c r="Q59" s="1"/>
  <c r="H59"/>
  <c r="N59" s="1"/>
  <c r="A59"/>
  <c r="S58"/>
  <c r="J58"/>
  <c r="I58"/>
  <c r="R58" s="1"/>
  <c r="H58"/>
  <c r="A58"/>
  <c r="S57"/>
  <c r="R57"/>
  <c r="P57"/>
  <c r="J57"/>
  <c r="I57"/>
  <c r="Q57" s="1"/>
  <c r="H57"/>
  <c r="N57" s="1"/>
  <c r="A57"/>
  <c r="S56"/>
  <c r="J56"/>
  <c r="I56"/>
  <c r="R56" s="1"/>
  <c r="H56"/>
  <c r="A56"/>
  <c r="S55"/>
  <c r="R55"/>
  <c r="P55"/>
  <c r="J55"/>
  <c r="I55"/>
  <c r="Q55" s="1"/>
  <c r="H55"/>
  <c r="N55" s="1"/>
  <c r="A55"/>
  <c r="S54"/>
  <c r="J54"/>
  <c r="I54"/>
  <c r="R54" s="1"/>
  <c r="H54"/>
  <c r="A54"/>
  <c r="S53"/>
  <c r="R53"/>
  <c r="P53"/>
  <c r="J53"/>
  <c r="I53"/>
  <c r="Q53" s="1"/>
  <c r="H53"/>
  <c r="N53" s="1"/>
  <c r="A53"/>
  <c r="S52"/>
  <c r="J52"/>
  <c r="I52"/>
  <c r="R52" s="1"/>
  <c r="H52"/>
  <c r="A52"/>
  <c r="S51"/>
  <c r="R51"/>
  <c r="P51"/>
  <c r="J51"/>
  <c r="I51"/>
  <c r="Q51" s="1"/>
  <c r="H51"/>
  <c r="N51" s="1"/>
  <c r="A51"/>
  <c r="S50"/>
  <c r="J50"/>
  <c r="I50"/>
  <c r="R50" s="1"/>
  <c r="H50"/>
  <c r="A50"/>
  <c r="S49"/>
  <c r="R49"/>
  <c r="P49"/>
  <c r="J49"/>
  <c r="I49"/>
  <c r="Q49" s="1"/>
  <c r="H49"/>
  <c r="N49" s="1"/>
  <c r="A49"/>
  <c r="S48"/>
  <c r="J48"/>
  <c r="I48"/>
  <c r="R48" s="1"/>
  <c r="H48"/>
  <c r="A48"/>
  <c r="S47"/>
  <c r="R47"/>
  <c r="P47"/>
  <c r="J47"/>
  <c r="I47"/>
  <c r="Q47" s="1"/>
  <c r="H47"/>
  <c r="N47" s="1"/>
  <c r="A47"/>
  <c r="S46"/>
  <c r="J46"/>
  <c r="I46"/>
  <c r="R46" s="1"/>
  <c r="H46"/>
  <c r="A46"/>
  <c r="S45"/>
  <c r="R45"/>
  <c r="P45"/>
  <c r="J45"/>
  <c r="I45"/>
  <c r="Q45" s="1"/>
  <c r="H45"/>
  <c r="N45" s="1"/>
  <c r="A45"/>
  <c r="S44"/>
  <c r="J44"/>
  <c r="I44"/>
  <c r="R44" s="1"/>
  <c r="H44"/>
  <c r="A44"/>
  <c r="S43"/>
  <c r="R43"/>
  <c r="P43"/>
  <c r="J43"/>
  <c r="I43"/>
  <c r="Q43" s="1"/>
  <c r="H43"/>
  <c r="N43" s="1"/>
  <c r="A43"/>
  <c r="S42"/>
  <c r="J42"/>
  <c r="I42"/>
  <c r="R42" s="1"/>
  <c r="H42"/>
  <c r="A42"/>
  <c r="S41"/>
  <c r="R41"/>
  <c r="P41"/>
  <c r="J41"/>
  <c r="I41"/>
  <c r="Q41" s="1"/>
  <c r="H41"/>
  <c r="N41" s="1"/>
  <c r="A41"/>
  <c r="S40"/>
  <c r="J40"/>
  <c r="I40"/>
  <c r="R40" s="1"/>
  <c r="H40"/>
  <c r="A40"/>
  <c r="S39"/>
  <c r="R39"/>
  <c r="P39"/>
  <c r="J39"/>
  <c r="I39"/>
  <c r="Q39" s="1"/>
  <c r="H39"/>
  <c r="N39" s="1"/>
  <c r="A39"/>
  <c r="S38"/>
  <c r="J38"/>
  <c r="I38"/>
  <c r="R38" s="1"/>
  <c r="H38"/>
  <c r="A38"/>
  <c r="S37"/>
  <c r="R37"/>
  <c r="P37"/>
  <c r="J37"/>
  <c r="I37"/>
  <c r="Q37" s="1"/>
  <c r="H37"/>
  <c r="A37"/>
  <c r="S36"/>
  <c r="J36"/>
  <c r="I36"/>
  <c r="R36" s="1"/>
  <c r="H36"/>
  <c r="A36"/>
  <c r="S35"/>
  <c r="R35"/>
  <c r="P35"/>
  <c r="J35"/>
  <c r="I35"/>
  <c r="Q35" s="1"/>
  <c r="H35"/>
  <c r="N35" s="1"/>
  <c r="A35"/>
  <c r="S34"/>
  <c r="J34"/>
  <c r="I34"/>
  <c r="R34" s="1"/>
  <c r="H34"/>
  <c r="A34"/>
  <c r="S33"/>
  <c r="R33"/>
  <c r="P33"/>
  <c r="J33"/>
  <c r="I33"/>
  <c r="Q33" s="1"/>
  <c r="H33"/>
  <c r="N33" s="1"/>
  <c r="A33"/>
  <c r="S32"/>
  <c r="J32"/>
  <c r="I32"/>
  <c r="R32" s="1"/>
  <c r="H32"/>
  <c r="A32"/>
  <c r="S31"/>
  <c r="R31"/>
  <c r="P31"/>
  <c r="J31"/>
  <c r="I31"/>
  <c r="Q31" s="1"/>
  <c r="H31"/>
  <c r="N31" s="1"/>
  <c r="A31"/>
  <c r="S30"/>
  <c r="J30"/>
  <c r="I30"/>
  <c r="R30" s="1"/>
  <c r="H30"/>
  <c r="A30"/>
  <c r="S29"/>
  <c r="R29"/>
  <c r="P29"/>
  <c r="J29"/>
  <c r="I29"/>
  <c r="Q29" s="1"/>
  <c r="H29"/>
  <c r="N29" s="1"/>
  <c r="A29"/>
  <c r="S28"/>
  <c r="J28"/>
  <c r="I28"/>
  <c r="R28" s="1"/>
  <c r="H28"/>
  <c r="A28"/>
  <c r="S27"/>
  <c r="R27"/>
  <c r="P27"/>
  <c r="J27"/>
  <c r="I27"/>
  <c r="Q27" s="1"/>
  <c r="H27"/>
  <c r="N27" s="1"/>
  <c r="A27"/>
  <c r="S26"/>
  <c r="J26"/>
  <c r="I26"/>
  <c r="R26" s="1"/>
  <c r="H26"/>
  <c r="A26"/>
  <c r="S25"/>
  <c r="R25"/>
  <c r="P25"/>
  <c r="J25"/>
  <c r="I25"/>
  <c r="Q25" s="1"/>
  <c r="H25"/>
  <c r="N25" s="1"/>
  <c r="A25"/>
  <c r="S24"/>
  <c r="J24"/>
  <c r="I24"/>
  <c r="R24" s="1"/>
  <c r="H24"/>
  <c r="A24"/>
  <c r="S23"/>
  <c r="R23"/>
  <c r="P23"/>
  <c r="J23"/>
  <c r="I23"/>
  <c r="Q23" s="1"/>
  <c r="H23"/>
  <c r="N23" s="1"/>
  <c r="A23"/>
  <c r="S22"/>
  <c r="J22"/>
  <c r="I22"/>
  <c r="R22" s="1"/>
  <c r="H22"/>
  <c r="A22"/>
  <c r="S21"/>
  <c r="J21"/>
  <c r="H21"/>
  <c r="I21" s="1"/>
  <c r="A21"/>
  <c r="S20"/>
  <c r="J20"/>
  <c r="I20"/>
  <c r="R20" s="1"/>
  <c r="H20"/>
  <c r="A20"/>
  <c r="S2"/>
  <c r="J2"/>
  <c r="H2"/>
  <c r="I2" s="1"/>
  <c r="A2"/>
  <c r="K4"/>
  <c r="K16"/>
  <c r="K14"/>
  <c r="K12"/>
  <c r="K9"/>
  <c r="B37" i="1"/>
  <c r="H43" i="4"/>
  <c r="G43"/>
  <c r="F43"/>
  <c r="E43"/>
  <c r="D43"/>
  <c r="C43"/>
  <c r="H41"/>
  <c r="G41"/>
  <c r="F41"/>
  <c r="E41"/>
  <c r="D41"/>
  <c r="C41"/>
  <c r="H39"/>
  <c r="G39"/>
  <c r="F39"/>
  <c r="E39"/>
  <c r="D39"/>
  <c r="C39"/>
  <c r="H37"/>
  <c r="G37"/>
  <c r="F37"/>
  <c r="E37"/>
  <c r="D37"/>
  <c r="C37"/>
  <c r="C39" i="1"/>
  <c r="B9" i="3" s="1"/>
  <c r="C43" i="1"/>
  <c r="B4" i="3" s="1"/>
  <c r="C47" i="1"/>
  <c r="B14" i="3" s="1"/>
  <c r="C51" i="1"/>
  <c r="B19" i="3" s="1"/>
  <c r="H50" i="1"/>
  <c r="H17" i="3" s="1"/>
  <c r="H18" s="1"/>
  <c r="H46" i="1"/>
  <c r="H12" i="3" s="1"/>
  <c r="H13" s="1"/>
  <c r="H42" i="1"/>
  <c r="H2" i="3" s="1"/>
  <c r="H3" s="1"/>
  <c r="H38" i="1"/>
  <c r="H7" i="3" s="1"/>
  <c r="H8" s="1"/>
  <c r="G38" i="1"/>
  <c r="G7" i="3" s="1"/>
  <c r="G8" s="1"/>
  <c r="G50" i="1"/>
  <c r="G17" i="3" s="1"/>
  <c r="G18" s="1"/>
  <c r="F50" i="1"/>
  <c r="F17" i="3" s="1"/>
  <c r="F18" s="1"/>
  <c r="E50" i="1"/>
  <c r="E17" i="3" s="1"/>
  <c r="E18" s="1"/>
  <c r="D50" i="1"/>
  <c r="D17" i="3" s="1"/>
  <c r="D18" s="1"/>
  <c r="C50" i="1"/>
  <c r="C17" i="3" s="1"/>
  <c r="C18" s="1"/>
  <c r="G46" i="1"/>
  <c r="G12" i="3" s="1"/>
  <c r="G13" s="1"/>
  <c r="F46" i="1"/>
  <c r="F12" i="3" s="1"/>
  <c r="F13" s="1"/>
  <c r="E46" i="1"/>
  <c r="E12" i="3" s="1"/>
  <c r="E13" s="1"/>
  <c r="D46" i="1"/>
  <c r="D12" i="3" s="1"/>
  <c r="D13" s="1"/>
  <c r="C46" i="1"/>
  <c r="C12" i="3" s="1"/>
  <c r="C13" s="1"/>
  <c r="F38" i="1"/>
  <c r="F7" i="3" s="1"/>
  <c r="F8" s="1"/>
  <c r="E38" i="1"/>
  <c r="E7" i="3" s="1"/>
  <c r="E8" s="1"/>
  <c r="D38" i="1"/>
  <c r="D7" i="3" s="1"/>
  <c r="D8" s="1"/>
  <c r="C38" i="1"/>
  <c r="C7" i="3" s="1"/>
  <c r="C8" s="1"/>
  <c r="B49" i="1"/>
  <c r="B45"/>
  <c r="B41"/>
  <c r="G42"/>
  <c r="G2" i="3" s="1"/>
  <c r="G3" s="1"/>
  <c r="F42" i="1"/>
  <c r="F2" i="3" s="1"/>
  <c r="F3" s="1"/>
  <c r="E42" i="1"/>
  <c r="E2" i="3" s="1"/>
  <c r="E3" s="1"/>
  <c r="D42" i="1"/>
  <c r="D2" i="3" s="1"/>
  <c r="D3" s="1"/>
  <c r="C42" i="1"/>
  <c r="C2" i="3" s="1"/>
  <c r="C3" s="1"/>
  <c r="A17"/>
  <c r="A12"/>
  <c r="A2"/>
  <c r="A7"/>
  <c r="R787" i="5" l="1"/>
  <c r="Q21"/>
  <c r="O21"/>
  <c r="M21"/>
  <c r="B21" s="1"/>
  <c r="E21"/>
  <c r="R21"/>
  <c r="P21"/>
  <c r="N21"/>
  <c r="L21"/>
  <c r="F21"/>
  <c r="R70"/>
  <c r="P70"/>
  <c r="N70"/>
  <c r="L70"/>
  <c r="D70"/>
  <c r="Q70"/>
  <c r="O70"/>
  <c r="M70"/>
  <c r="B70" s="1"/>
  <c r="E70"/>
  <c r="C70"/>
  <c r="R74"/>
  <c r="P74"/>
  <c r="N74"/>
  <c r="L74"/>
  <c r="B74"/>
  <c r="Q74"/>
  <c r="O74"/>
  <c r="M74"/>
  <c r="C74"/>
  <c r="R78"/>
  <c r="P78"/>
  <c r="N78"/>
  <c r="L78"/>
  <c r="Q78"/>
  <c r="O78"/>
  <c r="M78"/>
  <c r="B78" s="1"/>
  <c r="R82"/>
  <c r="P82"/>
  <c r="N82"/>
  <c r="L82"/>
  <c r="F82"/>
  <c r="B82"/>
  <c r="Q82"/>
  <c r="O82"/>
  <c r="M82"/>
  <c r="C82"/>
  <c r="R86"/>
  <c r="P86"/>
  <c r="N86"/>
  <c r="L86"/>
  <c r="Q86"/>
  <c r="O86"/>
  <c r="M86"/>
  <c r="B86" s="1"/>
  <c r="C86"/>
  <c r="R138"/>
  <c r="P138"/>
  <c r="N138"/>
  <c r="L138"/>
  <c r="B138"/>
  <c r="Q138"/>
  <c r="O138"/>
  <c r="M138"/>
  <c r="C138"/>
  <c r="R172"/>
  <c r="P172"/>
  <c r="N172"/>
  <c r="L172"/>
  <c r="Q172"/>
  <c r="O172"/>
  <c r="M172"/>
  <c r="B172" s="1"/>
  <c r="C172"/>
  <c r="R178"/>
  <c r="G178" s="1"/>
  <c r="P178"/>
  <c r="N178"/>
  <c r="L178"/>
  <c r="F178"/>
  <c r="B178"/>
  <c r="Q178"/>
  <c r="O178"/>
  <c r="M178"/>
  <c r="C178"/>
  <c r="R182"/>
  <c r="P182"/>
  <c r="N182"/>
  <c r="L182"/>
  <c r="Q182"/>
  <c r="O182"/>
  <c r="M182"/>
  <c r="B182" s="1"/>
  <c r="R208"/>
  <c r="G208" s="1"/>
  <c r="P208"/>
  <c r="N208"/>
  <c r="L208"/>
  <c r="F208"/>
  <c r="B208"/>
  <c r="Q208"/>
  <c r="O208"/>
  <c r="M208"/>
  <c r="C208"/>
  <c r="R224"/>
  <c r="P224"/>
  <c r="N224"/>
  <c r="L224"/>
  <c r="Q224"/>
  <c r="O224"/>
  <c r="M224"/>
  <c r="B224" s="1"/>
  <c r="C224"/>
  <c r="R230"/>
  <c r="P230"/>
  <c r="N230"/>
  <c r="L230"/>
  <c r="F230"/>
  <c r="B230"/>
  <c r="Q230"/>
  <c r="O230"/>
  <c r="M230"/>
  <c r="G230"/>
  <c r="C230"/>
  <c r="R244"/>
  <c r="P244"/>
  <c r="N244"/>
  <c r="L244"/>
  <c r="D244"/>
  <c r="Q244"/>
  <c r="O244"/>
  <c r="M244"/>
  <c r="B244" s="1"/>
  <c r="E244"/>
  <c r="C244"/>
  <c r="R248"/>
  <c r="G248" s="1"/>
  <c r="P248"/>
  <c r="N248"/>
  <c r="L248"/>
  <c r="F248"/>
  <c r="B248"/>
  <c r="Q248"/>
  <c r="O248"/>
  <c r="M248"/>
  <c r="C248"/>
  <c r="R252"/>
  <c r="P252"/>
  <c r="N252"/>
  <c r="L252"/>
  <c r="Q252"/>
  <c r="O252"/>
  <c r="M252"/>
  <c r="B252" s="1"/>
  <c r="C252"/>
  <c r="R256"/>
  <c r="P256"/>
  <c r="N256"/>
  <c r="L256"/>
  <c r="F256"/>
  <c r="B256"/>
  <c r="Q256"/>
  <c r="O256"/>
  <c r="M256"/>
  <c r="G256"/>
  <c r="C256"/>
  <c r="R260"/>
  <c r="P260"/>
  <c r="N260"/>
  <c r="L260"/>
  <c r="D260"/>
  <c r="Q260"/>
  <c r="O260"/>
  <c r="M260"/>
  <c r="B260" s="1"/>
  <c r="E260"/>
  <c r="C260"/>
  <c r="R272"/>
  <c r="G272" s="1"/>
  <c r="P272"/>
  <c r="N272"/>
  <c r="L272"/>
  <c r="F272"/>
  <c r="B272"/>
  <c r="Q272"/>
  <c r="O272"/>
  <c r="M272"/>
  <c r="C272"/>
  <c r="R278"/>
  <c r="P278"/>
  <c r="N278"/>
  <c r="L278"/>
  <c r="Q278"/>
  <c r="O278"/>
  <c r="M278"/>
  <c r="B278" s="1"/>
  <c r="C278"/>
  <c r="R282"/>
  <c r="P282"/>
  <c r="N282"/>
  <c r="L282"/>
  <c r="F282"/>
  <c r="B282"/>
  <c r="Q282"/>
  <c r="O282"/>
  <c r="M282"/>
  <c r="G282"/>
  <c r="C282"/>
  <c r="R286"/>
  <c r="P286"/>
  <c r="N286"/>
  <c r="L286"/>
  <c r="D286"/>
  <c r="Q286"/>
  <c r="O286"/>
  <c r="M286"/>
  <c r="B286" s="1"/>
  <c r="E286"/>
  <c r="C286"/>
  <c r="R68"/>
  <c r="G68" s="1"/>
  <c r="P68"/>
  <c r="N68"/>
  <c r="L68"/>
  <c r="F68"/>
  <c r="B68"/>
  <c r="Q68"/>
  <c r="O68"/>
  <c r="M68"/>
  <c r="C68"/>
  <c r="R72"/>
  <c r="P72"/>
  <c r="N72"/>
  <c r="L72"/>
  <c r="Q72"/>
  <c r="O72"/>
  <c r="M72"/>
  <c r="B72" s="1"/>
  <c r="C72"/>
  <c r="R76"/>
  <c r="P76"/>
  <c r="N76"/>
  <c r="L76"/>
  <c r="F76"/>
  <c r="B76"/>
  <c r="Q76"/>
  <c r="O76"/>
  <c r="M76"/>
  <c r="G76"/>
  <c r="C76"/>
  <c r="R80"/>
  <c r="P80"/>
  <c r="N80"/>
  <c r="L80"/>
  <c r="D80"/>
  <c r="Q80"/>
  <c r="O80"/>
  <c r="M80"/>
  <c r="B80" s="1"/>
  <c r="E80"/>
  <c r="C80"/>
  <c r="R84"/>
  <c r="G84" s="1"/>
  <c r="P84"/>
  <c r="N84"/>
  <c r="L84"/>
  <c r="F84"/>
  <c r="B84"/>
  <c r="Q84"/>
  <c r="O84"/>
  <c r="M84"/>
  <c r="C84"/>
  <c r="R88"/>
  <c r="P88"/>
  <c r="N88"/>
  <c r="L88"/>
  <c r="Q88"/>
  <c r="O88"/>
  <c r="M88"/>
  <c r="B88" s="1"/>
  <c r="C88"/>
  <c r="R170"/>
  <c r="P170"/>
  <c r="N170"/>
  <c r="L170"/>
  <c r="F170"/>
  <c r="B170"/>
  <c r="Q170"/>
  <c r="O170"/>
  <c r="M170"/>
  <c r="G170"/>
  <c r="C170"/>
  <c r="R174"/>
  <c r="P174"/>
  <c r="N174"/>
  <c r="L174"/>
  <c r="D174"/>
  <c r="Q174"/>
  <c r="O174"/>
  <c r="M174"/>
  <c r="B174" s="1"/>
  <c r="E174"/>
  <c r="C174"/>
  <c r="R180"/>
  <c r="P180"/>
  <c r="N180"/>
  <c r="L180"/>
  <c r="B180"/>
  <c r="Q180"/>
  <c r="O180"/>
  <c r="M180"/>
  <c r="C180"/>
  <c r="R184"/>
  <c r="P184"/>
  <c r="N184"/>
  <c r="L184"/>
  <c r="Q184"/>
  <c r="O184"/>
  <c r="M184"/>
  <c r="B184" s="1"/>
  <c r="C184"/>
  <c r="R222"/>
  <c r="P222"/>
  <c r="N222"/>
  <c r="L222"/>
  <c r="F222"/>
  <c r="B222"/>
  <c r="Q222"/>
  <c r="O222"/>
  <c r="M222"/>
  <c r="G222"/>
  <c r="C222"/>
  <c r="R226"/>
  <c r="P226"/>
  <c r="N226"/>
  <c r="L226"/>
  <c r="Q226"/>
  <c r="O226"/>
  <c r="M226"/>
  <c r="B226" s="1"/>
  <c r="C226"/>
  <c r="R232"/>
  <c r="P232"/>
  <c r="N232"/>
  <c r="L232"/>
  <c r="F232"/>
  <c r="B232"/>
  <c r="Q232"/>
  <c r="O232"/>
  <c r="M232"/>
  <c r="C232"/>
  <c r="R246"/>
  <c r="P246"/>
  <c r="N246"/>
  <c r="L246"/>
  <c r="Q246"/>
  <c r="O246"/>
  <c r="M246"/>
  <c r="B246" s="1"/>
  <c r="C246"/>
  <c r="R250"/>
  <c r="P250"/>
  <c r="N250"/>
  <c r="L250"/>
  <c r="F250"/>
  <c r="B250"/>
  <c r="Q250"/>
  <c r="O250"/>
  <c r="M250"/>
  <c r="G250"/>
  <c r="C250"/>
  <c r="R254"/>
  <c r="P254"/>
  <c r="N254"/>
  <c r="L254"/>
  <c r="Q254"/>
  <c r="O254"/>
  <c r="M254"/>
  <c r="B254" s="1"/>
  <c r="C254"/>
  <c r="R258"/>
  <c r="G258" s="1"/>
  <c r="P258"/>
  <c r="N258"/>
  <c r="L258"/>
  <c r="F258"/>
  <c r="B258"/>
  <c r="Q258"/>
  <c r="O258"/>
  <c r="M258"/>
  <c r="C258"/>
  <c r="R262"/>
  <c r="P262"/>
  <c r="N262"/>
  <c r="L262"/>
  <c r="Q262"/>
  <c r="O262"/>
  <c r="M262"/>
  <c r="B262" s="1"/>
  <c r="R274"/>
  <c r="G274" s="1"/>
  <c r="P274"/>
  <c r="N274"/>
  <c r="L274"/>
  <c r="F274"/>
  <c r="B274"/>
  <c r="Q274"/>
  <c r="O274"/>
  <c r="M274"/>
  <c r="C274"/>
  <c r="R280"/>
  <c r="P280"/>
  <c r="N280"/>
  <c r="L280"/>
  <c r="Q280"/>
  <c r="O280"/>
  <c r="M280"/>
  <c r="B280" s="1"/>
  <c r="C280"/>
  <c r="R284"/>
  <c r="P284"/>
  <c r="N284"/>
  <c r="L284"/>
  <c r="B284"/>
  <c r="Q284"/>
  <c r="O284"/>
  <c r="M284"/>
  <c r="G284"/>
  <c r="C284"/>
  <c r="D68"/>
  <c r="D76"/>
  <c r="D84"/>
  <c r="D170"/>
  <c r="D258"/>
  <c r="D274"/>
  <c r="D178"/>
  <c r="D208"/>
  <c r="D230"/>
  <c r="D248"/>
  <c r="D256"/>
  <c r="D272"/>
  <c r="D282"/>
  <c r="C289"/>
  <c r="Q291"/>
  <c r="O291"/>
  <c r="M291"/>
  <c r="B291" s="1"/>
  <c r="C291"/>
  <c r="R292"/>
  <c r="P292"/>
  <c r="N292"/>
  <c r="C292" s="1"/>
  <c r="L292"/>
  <c r="D292"/>
  <c r="B292"/>
  <c r="Q295"/>
  <c r="O295"/>
  <c r="M295"/>
  <c r="B295" s="1"/>
  <c r="C295"/>
  <c r="R296"/>
  <c r="P296"/>
  <c r="N296"/>
  <c r="C296" s="1"/>
  <c r="L296"/>
  <c r="F296"/>
  <c r="B296"/>
  <c r="R298"/>
  <c r="P298"/>
  <c r="N298"/>
  <c r="C298" s="1"/>
  <c r="L298"/>
  <c r="D298"/>
  <c r="B298"/>
  <c r="C301"/>
  <c r="C303"/>
  <c r="Q305"/>
  <c r="O305"/>
  <c r="M305"/>
  <c r="B305" s="1"/>
  <c r="R306"/>
  <c r="P306"/>
  <c r="N306"/>
  <c r="C306" s="1"/>
  <c r="L306"/>
  <c r="F306"/>
  <c r="B306"/>
  <c r="Q309"/>
  <c r="O309"/>
  <c r="M309"/>
  <c r="B309" s="1"/>
  <c r="C309"/>
  <c r="R310"/>
  <c r="P310"/>
  <c r="N310"/>
  <c r="C310" s="1"/>
  <c r="L310"/>
  <c r="B310"/>
  <c r="Q313"/>
  <c r="O313"/>
  <c r="M313"/>
  <c r="B313" s="1"/>
  <c r="C313"/>
  <c r="R314"/>
  <c r="P314"/>
  <c r="N314"/>
  <c r="L314"/>
  <c r="F314"/>
  <c r="B314"/>
  <c r="R316"/>
  <c r="P316"/>
  <c r="N316"/>
  <c r="C316" s="1"/>
  <c r="L316"/>
  <c r="D316"/>
  <c r="B316"/>
  <c r="R318"/>
  <c r="P318"/>
  <c r="N318"/>
  <c r="C318" s="1"/>
  <c r="L318"/>
  <c r="F318"/>
  <c r="B318"/>
  <c r="R320"/>
  <c r="P320"/>
  <c r="E320" s="1"/>
  <c r="N320"/>
  <c r="C320" s="1"/>
  <c r="L320"/>
  <c r="D320"/>
  <c r="B320"/>
  <c r="R322"/>
  <c r="P322"/>
  <c r="N322"/>
  <c r="C322" s="1"/>
  <c r="L322"/>
  <c r="F322"/>
  <c r="B322"/>
  <c r="R324"/>
  <c r="P324"/>
  <c r="N324"/>
  <c r="C324" s="1"/>
  <c r="L324"/>
  <c r="D324"/>
  <c r="B324"/>
  <c r="C327"/>
  <c r="C329"/>
  <c r="C331"/>
  <c r="C333"/>
  <c r="Q335"/>
  <c r="O335"/>
  <c r="M335"/>
  <c r="B335" s="1"/>
  <c r="C335"/>
  <c r="R336"/>
  <c r="P336"/>
  <c r="N336"/>
  <c r="L336"/>
  <c r="F336"/>
  <c r="B336"/>
  <c r="Q339"/>
  <c r="O339"/>
  <c r="M339"/>
  <c r="B339" s="1"/>
  <c r="C339"/>
  <c r="R340"/>
  <c r="P340"/>
  <c r="N340"/>
  <c r="C340" s="1"/>
  <c r="L340"/>
  <c r="D340"/>
  <c r="B340"/>
  <c r="Q343"/>
  <c r="O343"/>
  <c r="M343"/>
  <c r="B343" s="1"/>
  <c r="R344"/>
  <c r="P344"/>
  <c r="N344"/>
  <c r="C344" s="1"/>
  <c r="L344"/>
  <c r="F344"/>
  <c r="B344"/>
  <c r="Q347"/>
  <c r="O347"/>
  <c r="M347"/>
  <c r="B347" s="1"/>
  <c r="C347"/>
  <c r="R348"/>
  <c r="P348"/>
  <c r="N348"/>
  <c r="C348" s="1"/>
  <c r="L348"/>
  <c r="B348"/>
  <c r="Q351"/>
  <c r="O351"/>
  <c r="M351"/>
  <c r="B351" s="1"/>
  <c r="C351"/>
  <c r="R352"/>
  <c r="P352"/>
  <c r="N352"/>
  <c r="C352" s="1"/>
  <c r="L352"/>
  <c r="F352"/>
  <c r="B352"/>
  <c r="Q355"/>
  <c r="O355"/>
  <c r="M355"/>
  <c r="B355" s="1"/>
  <c r="C355"/>
  <c r="R356"/>
  <c r="P356"/>
  <c r="N356"/>
  <c r="C356" s="1"/>
  <c r="L356"/>
  <c r="B356"/>
  <c r="Q359"/>
  <c r="O359"/>
  <c r="M359"/>
  <c r="B359" s="1"/>
  <c r="C359"/>
  <c r="R360"/>
  <c r="P360"/>
  <c r="N360"/>
  <c r="C360" s="1"/>
  <c r="L360"/>
  <c r="F360"/>
  <c r="B360"/>
  <c r="Q363"/>
  <c r="O363"/>
  <c r="M363"/>
  <c r="B363" s="1"/>
  <c r="R364"/>
  <c r="P364"/>
  <c r="N364"/>
  <c r="L364"/>
  <c r="B364"/>
  <c r="Q367"/>
  <c r="O367"/>
  <c r="M367"/>
  <c r="B367" s="1"/>
  <c r="C367"/>
  <c r="R368"/>
  <c r="P368"/>
  <c r="N368"/>
  <c r="C368" s="1"/>
  <c r="L368"/>
  <c r="F368"/>
  <c r="B368"/>
  <c r="Q371"/>
  <c r="O371"/>
  <c r="M371"/>
  <c r="B371" s="1"/>
  <c r="C371"/>
  <c r="Q373"/>
  <c r="O373"/>
  <c r="M373"/>
  <c r="G373"/>
  <c r="R373"/>
  <c r="P373"/>
  <c r="N373"/>
  <c r="L373"/>
  <c r="D373"/>
  <c r="B373"/>
  <c r="R482"/>
  <c r="P482"/>
  <c r="N482"/>
  <c r="L482"/>
  <c r="F482"/>
  <c r="B482"/>
  <c r="Q482"/>
  <c r="O482"/>
  <c r="M482"/>
  <c r="C482"/>
  <c r="R486"/>
  <c r="P486"/>
  <c r="N486"/>
  <c r="L486"/>
  <c r="Q486"/>
  <c r="O486"/>
  <c r="M486"/>
  <c r="B486" s="1"/>
  <c r="R490"/>
  <c r="P490"/>
  <c r="N490"/>
  <c r="L490"/>
  <c r="B490"/>
  <c r="Q490"/>
  <c r="O490"/>
  <c r="M490"/>
  <c r="C490"/>
  <c r="R494"/>
  <c r="P494"/>
  <c r="N494"/>
  <c r="L494"/>
  <c r="Q494"/>
  <c r="O494"/>
  <c r="M494"/>
  <c r="B494" s="1"/>
  <c r="C494"/>
  <c r="R498"/>
  <c r="P498"/>
  <c r="N498"/>
  <c r="L498"/>
  <c r="B498"/>
  <c r="Q498"/>
  <c r="O498"/>
  <c r="M498"/>
  <c r="G498"/>
  <c r="R502"/>
  <c r="P502"/>
  <c r="N502"/>
  <c r="L502"/>
  <c r="D502"/>
  <c r="Q502"/>
  <c r="O502"/>
  <c r="M502"/>
  <c r="B502" s="1"/>
  <c r="E502"/>
  <c r="C502"/>
  <c r="R506"/>
  <c r="P506"/>
  <c r="N506"/>
  <c r="L506"/>
  <c r="B506"/>
  <c r="Q506"/>
  <c r="O506"/>
  <c r="M506"/>
  <c r="C506"/>
  <c r="R510"/>
  <c r="P510"/>
  <c r="N510"/>
  <c r="L510"/>
  <c r="Q510"/>
  <c r="O510"/>
  <c r="M510"/>
  <c r="B510" s="1"/>
  <c r="C510"/>
  <c r="R514"/>
  <c r="P514"/>
  <c r="N514"/>
  <c r="L514"/>
  <c r="B514"/>
  <c r="Q514"/>
  <c r="O514"/>
  <c r="M514"/>
  <c r="G514"/>
  <c r="C514"/>
  <c r="R518"/>
  <c r="P518"/>
  <c r="N518"/>
  <c r="L518"/>
  <c r="D518"/>
  <c r="Q518"/>
  <c r="O518"/>
  <c r="M518"/>
  <c r="B518" s="1"/>
  <c r="E518"/>
  <c r="C518"/>
  <c r="R522"/>
  <c r="P522"/>
  <c r="N522"/>
  <c r="L522"/>
  <c r="B522"/>
  <c r="Q522"/>
  <c r="O522"/>
  <c r="M522"/>
  <c r="R526"/>
  <c r="P526"/>
  <c r="N526"/>
  <c r="L526"/>
  <c r="Q526"/>
  <c r="O526"/>
  <c r="M526"/>
  <c r="B526" s="1"/>
  <c r="R530"/>
  <c r="P530"/>
  <c r="N530"/>
  <c r="L530"/>
  <c r="F530"/>
  <c r="B530"/>
  <c r="Q530"/>
  <c r="O530"/>
  <c r="M530"/>
  <c r="C530"/>
  <c r="R534"/>
  <c r="P534"/>
  <c r="N534"/>
  <c r="L534"/>
  <c r="Q534"/>
  <c r="O534"/>
  <c r="M534"/>
  <c r="B534" s="1"/>
  <c r="C534"/>
  <c r="R538"/>
  <c r="P538"/>
  <c r="N538"/>
  <c r="L538"/>
  <c r="B538"/>
  <c r="Q538"/>
  <c r="O538"/>
  <c r="M538"/>
  <c r="C538"/>
  <c r="R542"/>
  <c r="P542"/>
  <c r="N542"/>
  <c r="L542"/>
  <c r="D542"/>
  <c r="Q542"/>
  <c r="O542"/>
  <c r="M542"/>
  <c r="B542" s="1"/>
  <c r="E542"/>
  <c r="C542"/>
  <c r="O64"/>
  <c r="D64" s="1"/>
  <c r="Q64"/>
  <c r="B65"/>
  <c r="F65"/>
  <c r="L65"/>
  <c r="N65"/>
  <c r="C65" s="1"/>
  <c r="P65"/>
  <c r="R65"/>
  <c r="C66"/>
  <c r="M66"/>
  <c r="B66" s="1"/>
  <c r="O66"/>
  <c r="D66" s="1"/>
  <c r="F67"/>
  <c r="L67"/>
  <c r="N67"/>
  <c r="C67" s="1"/>
  <c r="P67"/>
  <c r="E67" s="1"/>
  <c r="R67"/>
  <c r="L69"/>
  <c r="N69"/>
  <c r="C69" s="1"/>
  <c r="P69"/>
  <c r="R69"/>
  <c r="F71"/>
  <c r="L71"/>
  <c r="N71"/>
  <c r="C71" s="1"/>
  <c r="P71"/>
  <c r="R71"/>
  <c r="D73"/>
  <c r="L73"/>
  <c r="N73"/>
  <c r="P73"/>
  <c r="R73"/>
  <c r="F75"/>
  <c r="L75"/>
  <c r="N75"/>
  <c r="C75" s="1"/>
  <c r="P75"/>
  <c r="R75"/>
  <c r="L77"/>
  <c r="N77"/>
  <c r="C77" s="1"/>
  <c r="P77"/>
  <c r="R77"/>
  <c r="F79"/>
  <c r="L79"/>
  <c r="N79"/>
  <c r="C79" s="1"/>
  <c r="P79"/>
  <c r="R79"/>
  <c r="D81"/>
  <c r="L81"/>
  <c r="N81"/>
  <c r="C81" s="1"/>
  <c r="P81"/>
  <c r="R81"/>
  <c r="F83"/>
  <c r="L83"/>
  <c r="N83"/>
  <c r="C83" s="1"/>
  <c r="P83"/>
  <c r="R83"/>
  <c r="L85"/>
  <c r="N85"/>
  <c r="C85" s="1"/>
  <c r="P85"/>
  <c r="R85"/>
  <c r="F87"/>
  <c r="L87"/>
  <c r="N87"/>
  <c r="C87" s="1"/>
  <c r="P87"/>
  <c r="R87"/>
  <c r="D89"/>
  <c r="L89"/>
  <c r="N89"/>
  <c r="C89" s="1"/>
  <c r="P89"/>
  <c r="R89"/>
  <c r="C90"/>
  <c r="M90"/>
  <c r="B90" s="1"/>
  <c r="O90"/>
  <c r="L91"/>
  <c r="N91"/>
  <c r="C91" s="1"/>
  <c r="P91"/>
  <c r="R91"/>
  <c r="C92"/>
  <c r="M92"/>
  <c r="B92" s="1"/>
  <c r="O92"/>
  <c r="D92" s="1"/>
  <c r="D93"/>
  <c r="L93"/>
  <c r="N93"/>
  <c r="C93" s="1"/>
  <c r="P93"/>
  <c r="R93"/>
  <c r="C94"/>
  <c r="M94"/>
  <c r="B94" s="1"/>
  <c r="O94"/>
  <c r="D94" s="1"/>
  <c r="L95"/>
  <c r="N95"/>
  <c r="C95" s="1"/>
  <c r="P95"/>
  <c r="R95"/>
  <c r="C96"/>
  <c r="M96"/>
  <c r="B96" s="1"/>
  <c r="O96"/>
  <c r="D96" s="1"/>
  <c r="D97"/>
  <c r="L97"/>
  <c r="N97"/>
  <c r="C97" s="1"/>
  <c r="P97"/>
  <c r="R97"/>
  <c r="C98"/>
  <c r="M98"/>
  <c r="B98" s="1"/>
  <c r="O98"/>
  <c r="L99"/>
  <c r="N99"/>
  <c r="C99" s="1"/>
  <c r="P99"/>
  <c r="R99"/>
  <c r="C100"/>
  <c r="M100"/>
  <c r="B100" s="1"/>
  <c r="O100"/>
  <c r="D101"/>
  <c r="L101"/>
  <c r="N101"/>
  <c r="C101" s="1"/>
  <c r="P101"/>
  <c r="R101"/>
  <c r="C102"/>
  <c r="M102"/>
  <c r="B102" s="1"/>
  <c r="O102"/>
  <c r="L103"/>
  <c r="N103"/>
  <c r="C103" s="1"/>
  <c r="P103"/>
  <c r="R103"/>
  <c r="C104"/>
  <c r="M104"/>
  <c r="B104" s="1"/>
  <c r="O104"/>
  <c r="D105"/>
  <c r="L105"/>
  <c r="N105"/>
  <c r="C105" s="1"/>
  <c r="P105"/>
  <c r="R105"/>
  <c r="C106"/>
  <c r="M106"/>
  <c r="B106" s="1"/>
  <c r="O106"/>
  <c r="L107"/>
  <c r="N107"/>
  <c r="C107" s="1"/>
  <c r="P107"/>
  <c r="R107"/>
  <c r="C108"/>
  <c r="M108"/>
  <c r="B108" s="1"/>
  <c r="O108"/>
  <c r="D109"/>
  <c r="L109"/>
  <c r="N109"/>
  <c r="C109" s="1"/>
  <c r="P109"/>
  <c r="R109"/>
  <c r="C110"/>
  <c r="M110"/>
  <c r="B110" s="1"/>
  <c r="O110"/>
  <c r="L111"/>
  <c r="N111"/>
  <c r="C111" s="1"/>
  <c r="P111"/>
  <c r="R111"/>
  <c r="C112"/>
  <c r="M112"/>
  <c r="B112" s="1"/>
  <c r="O112"/>
  <c r="D113"/>
  <c r="L113"/>
  <c r="N113"/>
  <c r="C113" s="1"/>
  <c r="P113"/>
  <c r="R113"/>
  <c r="C114"/>
  <c r="M114"/>
  <c r="B114" s="1"/>
  <c r="O114"/>
  <c r="L115"/>
  <c r="N115"/>
  <c r="C115" s="1"/>
  <c r="P115"/>
  <c r="R115"/>
  <c r="C116"/>
  <c r="M116"/>
  <c r="B116" s="1"/>
  <c r="O116"/>
  <c r="D117"/>
  <c r="L117"/>
  <c r="N117"/>
  <c r="C117" s="1"/>
  <c r="P117"/>
  <c r="R117"/>
  <c r="C118"/>
  <c r="M118"/>
  <c r="B118" s="1"/>
  <c r="O118"/>
  <c r="L119"/>
  <c r="N119"/>
  <c r="C119" s="1"/>
  <c r="P119"/>
  <c r="R119"/>
  <c r="C120"/>
  <c r="M120"/>
  <c r="B120" s="1"/>
  <c r="O120"/>
  <c r="D121"/>
  <c r="L121"/>
  <c r="N121"/>
  <c r="C121" s="1"/>
  <c r="P121"/>
  <c r="R121"/>
  <c r="C122"/>
  <c r="M122"/>
  <c r="B122" s="1"/>
  <c r="O122"/>
  <c r="L123"/>
  <c r="N123"/>
  <c r="C123" s="1"/>
  <c r="P123"/>
  <c r="R123"/>
  <c r="C124"/>
  <c r="M124"/>
  <c r="B124" s="1"/>
  <c r="O124"/>
  <c r="D125"/>
  <c r="L125"/>
  <c r="N125"/>
  <c r="C125" s="1"/>
  <c r="P125"/>
  <c r="R125"/>
  <c r="C126"/>
  <c r="M126"/>
  <c r="B126" s="1"/>
  <c r="O126"/>
  <c r="D126" s="1"/>
  <c r="L127"/>
  <c r="N127"/>
  <c r="C127" s="1"/>
  <c r="P127"/>
  <c r="R127"/>
  <c r="C128"/>
  <c r="M128"/>
  <c r="B128" s="1"/>
  <c r="O128"/>
  <c r="D128" s="1"/>
  <c r="D129"/>
  <c r="L129"/>
  <c r="N129"/>
  <c r="C129" s="1"/>
  <c r="P129"/>
  <c r="R129"/>
  <c r="C130"/>
  <c r="M130"/>
  <c r="B130" s="1"/>
  <c r="O130"/>
  <c r="D130" s="1"/>
  <c r="L131"/>
  <c r="N131"/>
  <c r="C131" s="1"/>
  <c r="P131"/>
  <c r="R131"/>
  <c r="C132"/>
  <c r="M132"/>
  <c r="B132" s="1"/>
  <c r="O132"/>
  <c r="D132" s="1"/>
  <c r="D133"/>
  <c r="L133"/>
  <c r="N133"/>
  <c r="C133" s="1"/>
  <c r="P133"/>
  <c r="R133"/>
  <c r="C134"/>
  <c r="M134"/>
  <c r="B134" s="1"/>
  <c r="O134"/>
  <c r="D134" s="1"/>
  <c r="L135"/>
  <c r="N135"/>
  <c r="C135" s="1"/>
  <c r="P135"/>
  <c r="R135"/>
  <c r="C136"/>
  <c r="M136"/>
  <c r="B136" s="1"/>
  <c r="O136"/>
  <c r="D136" s="1"/>
  <c r="D137"/>
  <c r="L137"/>
  <c r="N137"/>
  <c r="C137" s="1"/>
  <c r="P137"/>
  <c r="R137"/>
  <c r="F139"/>
  <c r="L139"/>
  <c r="N139"/>
  <c r="C139" s="1"/>
  <c r="P139"/>
  <c r="R139"/>
  <c r="C140"/>
  <c r="M140"/>
  <c r="B140" s="1"/>
  <c r="O140"/>
  <c r="B141"/>
  <c r="F141"/>
  <c r="L141"/>
  <c r="N141"/>
  <c r="C141" s="1"/>
  <c r="P141"/>
  <c r="R141"/>
  <c r="C142"/>
  <c r="M142"/>
  <c r="B142" s="1"/>
  <c r="O142"/>
  <c r="D142" s="1"/>
  <c r="F143"/>
  <c r="L143"/>
  <c r="N143"/>
  <c r="C143" s="1"/>
  <c r="P143"/>
  <c r="R143"/>
  <c r="C144"/>
  <c r="M144"/>
  <c r="B144" s="1"/>
  <c r="O144"/>
  <c r="B145"/>
  <c r="F145"/>
  <c r="L145"/>
  <c r="N145"/>
  <c r="C145" s="1"/>
  <c r="P145"/>
  <c r="R145"/>
  <c r="C146"/>
  <c r="M146"/>
  <c r="B146" s="1"/>
  <c r="O146"/>
  <c r="D146" s="1"/>
  <c r="F147"/>
  <c r="L147"/>
  <c r="N147"/>
  <c r="C147" s="1"/>
  <c r="P147"/>
  <c r="R147"/>
  <c r="C148"/>
  <c r="M148"/>
  <c r="B148" s="1"/>
  <c r="O148"/>
  <c r="D148" s="1"/>
  <c r="B149"/>
  <c r="F149"/>
  <c r="L149"/>
  <c r="N149"/>
  <c r="C149" s="1"/>
  <c r="P149"/>
  <c r="R149"/>
  <c r="C150"/>
  <c r="M150"/>
  <c r="B150" s="1"/>
  <c r="O150"/>
  <c r="D150" s="1"/>
  <c r="F151"/>
  <c r="L151"/>
  <c r="N151"/>
  <c r="C151" s="1"/>
  <c r="P151"/>
  <c r="R151"/>
  <c r="C152"/>
  <c r="M152"/>
  <c r="B152" s="1"/>
  <c r="O152"/>
  <c r="D152" s="1"/>
  <c r="B153"/>
  <c r="F153"/>
  <c r="L153"/>
  <c r="N153"/>
  <c r="C153" s="1"/>
  <c r="P153"/>
  <c r="R153"/>
  <c r="C154"/>
  <c r="M154"/>
  <c r="B154" s="1"/>
  <c r="O154"/>
  <c r="F155"/>
  <c r="L155"/>
  <c r="N155"/>
  <c r="C155" s="1"/>
  <c r="P155"/>
  <c r="R155"/>
  <c r="C156"/>
  <c r="M156"/>
  <c r="B156" s="1"/>
  <c r="O156"/>
  <c r="D156" s="1"/>
  <c r="B157"/>
  <c r="F157"/>
  <c r="L157"/>
  <c r="N157"/>
  <c r="C157" s="1"/>
  <c r="P157"/>
  <c r="R157"/>
  <c r="C158"/>
  <c r="M158"/>
  <c r="B158" s="1"/>
  <c r="O158"/>
  <c r="F159"/>
  <c r="L159"/>
  <c r="N159"/>
  <c r="C159" s="1"/>
  <c r="P159"/>
  <c r="R159"/>
  <c r="C160"/>
  <c r="M160"/>
  <c r="B160" s="1"/>
  <c r="O160"/>
  <c r="D160" s="1"/>
  <c r="B161"/>
  <c r="F161"/>
  <c r="L161"/>
  <c r="N161"/>
  <c r="C161" s="1"/>
  <c r="P161"/>
  <c r="R161"/>
  <c r="C162"/>
  <c r="M162"/>
  <c r="B162" s="1"/>
  <c r="O162"/>
  <c r="D162" s="1"/>
  <c r="F163"/>
  <c r="L163"/>
  <c r="N163"/>
  <c r="C163" s="1"/>
  <c r="P163"/>
  <c r="R163"/>
  <c r="C164"/>
  <c r="M164"/>
  <c r="B164" s="1"/>
  <c r="O164"/>
  <c r="D164" s="1"/>
  <c r="B165"/>
  <c r="F165"/>
  <c r="L165"/>
  <c r="N165"/>
  <c r="C165" s="1"/>
  <c r="P165"/>
  <c r="R165"/>
  <c r="C166"/>
  <c r="M166"/>
  <c r="B166" s="1"/>
  <c r="O166"/>
  <c r="D166" s="1"/>
  <c r="F167"/>
  <c r="L167"/>
  <c r="N167"/>
  <c r="C167" s="1"/>
  <c r="P167"/>
  <c r="R167"/>
  <c r="C168"/>
  <c r="M168"/>
  <c r="B168" s="1"/>
  <c r="O168"/>
  <c r="B169"/>
  <c r="F169"/>
  <c r="L169"/>
  <c r="N169"/>
  <c r="C169" s="1"/>
  <c r="P169"/>
  <c r="R169"/>
  <c r="L171"/>
  <c r="N171"/>
  <c r="C171" s="1"/>
  <c r="P171"/>
  <c r="R171"/>
  <c r="B173"/>
  <c r="F173"/>
  <c r="L173"/>
  <c r="N173"/>
  <c r="C173" s="1"/>
  <c r="P173"/>
  <c r="R173"/>
  <c r="L175"/>
  <c r="N175"/>
  <c r="C175" s="1"/>
  <c r="P175"/>
  <c r="R175"/>
  <c r="C176"/>
  <c r="M176"/>
  <c r="B176" s="1"/>
  <c r="O176"/>
  <c r="D176" s="1"/>
  <c r="L177"/>
  <c r="N177"/>
  <c r="C177" s="1"/>
  <c r="P177"/>
  <c r="R177"/>
  <c r="F179"/>
  <c r="L179"/>
  <c r="N179"/>
  <c r="C179" s="1"/>
  <c r="P179"/>
  <c r="R179"/>
  <c r="D181"/>
  <c r="L181"/>
  <c r="N181"/>
  <c r="C181" s="1"/>
  <c r="P181"/>
  <c r="R181"/>
  <c r="F183"/>
  <c r="L183"/>
  <c r="N183"/>
  <c r="C183" s="1"/>
  <c r="P183"/>
  <c r="R183"/>
  <c r="L185"/>
  <c r="N185"/>
  <c r="C185" s="1"/>
  <c r="P185"/>
  <c r="R185"/>
  <c r="C186"/>
  <c r="M186"/>
  <c r="B186" s="1"/>
  <c r="O186"/>
  <c r="L187"/>
  <c r="N187"/>
  <c r="C187" s="1"/>
  <c r="P187"/>
  <c r="R187"/>
  <c r="C188"/>
  <c r="M188"/>
  <c r="B188" s="1"/>
  <c r="O188"/>
  <c r="D189"/>
  <c r="L189"/>
  <c r="N189"/>
  <c r="C189" s="1"/>
  <c r="P189"/>
  <c r="R189"/>
  <c r="C190"/>
  <c r="M190"/>
  <c r="B190" s="1"/>
  <c r="O190"/>
  <c r="L191"/>
  <c r="N191"/>
  <c r="C191" s="1"/>
  <c r="P191"/>
  <c r="R191"/>
  <c r="C192"/>
  <c r="M192"/>
  <c r="B192" s="1"/>
  <c r="O192"/>
  <c r="L193"/>
  <c r="N193"/>
  <c r="C193" s="1"/>
  <c r="P193"/>
  <c r="R193"/>
  <c r="C194"/>
  <c r="M194"/>
  <c r="B194" s="1"/>
  <c r="O194"/>
  <c r="L195"/>
  <c r="N195"/>
  <c r="C195" s="1"/>
  <c r="P195"/>
  <c r="R195"/>
  <c r="C196"/>
  <c r="M196"/>
  <c r="B196" s="1"/>
  <c r="O196"/>
  <c r="D196" s="1"/>
  <c r="D197"/>
  <c r="L197"/>
  <c r="N197"/>
  <c r="C197" s="1"/>
  <c r="P197"/>
  <c r="R197"/>
  <c r="C198"/>
  <c r="M198"/>
  <c r="B198" s="1"/>
  <c r="O198"/>
  <c r="D198" s="1"/>
  <c r="L199"/>
  <c r="N199"/>
  <c r="C199" s="1"/>
  <c r="P199"/>
  <c r="R199"/>
  <c r="C200"/>
  <c r="M200"/>
  <c r="B200" s="1"/>
  <c r="O200"/>
  <c r="D201"/>
  <c r="L201"/>
  <c r="N201"/>
  <c r="C201" s="1"/>
  <c r="P201"/>
  <c r="R201"/>
  <c r="C202"/>
  <c r="M202"/>
  <c r="B202" s="1"/>
  <c r="O202"/>
  <c r="D202" s="1"/>
  <c r="L203"/>
  <c r="N203"/>
  <c r="C203" s="1"/>
  <c r="P203"/>
  <c r="R203"/>
  <c r="C204"/>
  <c r="M204"/>
  <c r="B204" s="1"/>
  <c r="O204"/>
  <c r="D204" s="1"/>
  <c r="D205"/>
  <c r="L205"/>
  <c r="N205"/>
  <c r="C205" s="1"/>
  <c r="P205"/>
  <c r="R205"/>
  <c r="C206"/>
  <c r="M206"/>
  <c r="B206" s="1"/>
  <c r="O206"/>
  <c r="D206" s="1"/>
  <c r="L207"/>
  <c r="N207"/>
  <c r="C207" s="1"/>
  <c r="P207"/>
  <c r="R207"/>
  <c r="B209"/>
  <c r="F209"/>
  <c r="L209"/>
  <c r="N209"/>
  <c r="C209" s="1"/>
  <c r="P209"/>
  <c r="R209"/>
  <c r="C210"/>
  <c r="M210"/>
  <c r="B210" s="1"/>
  <c r="O210"/>
  <c r="F211"/>
  <c r="L211"/>
  <c r="N211"/>
  <c r="C211" s="1"/>
  <c r="P211"/>
  <c r="R211"/>
  <c r="C212"/>
  <c r="M212"/>
  <c r="B212" s="1"/>
  <c r="O212"/>
  <c r="D212" s="1"/>
  <c r="B213"/>
  <c r="F213"/>
  <c r="L213"/>
  <c r="N213"/>
  <c r="C213" s="1"/>
  <c r="P213"/>
  <c r="R213"/>
  <c r="C214"/>
  <c r="M214"/>
  <c r="B214" s="1"/>
  <c r="O214"/>
  <c r="F215"/>
  <c r="L215"/>
  <c r="N215"/>
  <c r="C215" s="1"/>
  <c r="P215"/>
  <c r="R215"/>
  <c r="C216"/>
  <c r="M216"/>
  <c r="B216" s="1"/>
  <c r="O216"/>
  <c r="B217"/>
  <c r="F217"/>
  <c r="L217"/>
  <c r="N217"/>
  <c r="C217" s="1"/>
  <c r="P217"/>
  <c r="R217"/>
  <c r="C218"/>
  <c r="M218"/>
  <c r="B218" s="1"/>
  <c r="O218"/>
  <c r="D218" s="1"/>
  <c r="F219"/>
  <c r="L219"/>
  <c r="N219"/>
  <c r="C219" s="1"/>
  <c r="P219"/>
  <c r="R219"/>
  <c r="C220"/>
  <c r="M220"/>
  <c r="B220" s="1"/>
  <c r="O220"/>
  <c r="D220" s="1"/>
  <c r="B221"/>
  <c r="F221"/>
  <c r="L221"/>
  <c r="N221"/>
  <c r="C221" s="1"/>
  <c r="P221"/>
  <c r="R221"/>
  <c r="L223"/>
  <c r="N223"/>
  <c r="C223" s="1"/>
  <c r="P223"/>
  <c r="R223"/>
  <c r="B225"/>
  <c r="F225"/>
  <c r="L225"/>
  <c r="N225"/>
  <c r="C225" s="1"/>
  <c r="P225"/>
  <c r="R225"/>
  <c r="L227"/>
  <c r="N227"/>
  <c r="P227"/>
  <c r="R227"/>
  <c r="C228"/>
  <c r="M228"/>
  <c r="B228" s="1"/>
  <c r="O228"/>
  <c r="D228" s="1"/>
  <c r="L229"/>
  <c r="N229"/>
  <c r="C229" s="1"/>
  <c r="P229"/>
  <c r="R229"/>
  <c r="F231"/>
  <c r="L231"/>
  <c r="N231"/>
  <c r="C231" s="1"/>
  <c r="P231"/>
  <c r="R231"/>
  <c r="D233"/>
  <c r="L233"/>
  <c r="N233"/>
  <c r="C233" s="1"/>
  <c r="P233"/>
  <c r="R233"/>
  <c r="C234"/>
  <c r="M234"/>
  <c r="B234" s="1"/>
  <c r="O234"/>
  <c r="L235"/>
  <c r="N235"/>
  <c r="C235" s="1"/>
  <c r="P235"/>
  <c r="R235"/>
  <c r="C236"/>
  <c r="M236"/>
  <c r="B236" s="1"/>
  <c r="O236"/>
  <c r="D236" s="1"/>
  <c r="D237"/>
  <c r="L237"/>
  <c r="N237"/>
  <c r="C237" s="1"/>
  <c r="P237"/>
  <c r="R237"/>
  <c r="C238"/>
  <c r="M238"/>
  <c r="B238" s="1"/>
  <c r="O238"/>
  <c r="D238" s="1"/>
  <c r="L239"/>
  <c r="N239"/>
  <c r="C239" s="1"/>
  <c r="P239"/>
  <c r="R239"/>
  <c r="C240"/>
  <c r="M240"/>
  <c r="B240" s="1"/>
  <c r="O240"/>
  <c r="D240" s="1"/>
  <c r="D241"/>
  <c r="L241"/>
  <c r="N241"/>
  <c r="C241" s="1"/>
  <c r="P241"/>
  <c r="R241"/>
  <c r="C242"/>
  <c r="M242"/>
  <c r="B242" s="1"/>
  <c r="O242"/>
  <c r="D242" s="1"/>
  <c r="L243"/>
  <c r="N243"/>
  <c r="C243" s="1"/>
  <c r="P243"/>
  <c r="R243"/>
  <c r="B245"/>
  <c r="F245"/>
  <c r="L245"/>
  <c r="N245"/>
  <c r="C245" s="1"/>
  <c r="P245"/>
  <c r="R245"/>
  <c r="L247"/>
  <c r="N247"/>
  <c r="C247" s="1"/>
  <c r="P247"/>
  <c r="R247"/>
  <c r="B249"/>
  <c r="F249"/>
  <c r="L249"/>
  <c r="N249"/>
  <c r="C249" s="1"/>
  <c r="P249"/>
  <c r="R249"/>
  <c r="L251"/>
  <c r="N251"/>
  <c r="C251" s="1"/>
  <c r="P251"/>
  <c r="R251"/>
  <c r="B253"/>
  <c r="F253"/>
  <c r="L253"/>
  <c r="N253"/>
  <c r="C253" s="1"/>
  <c r="P253"/>
  <c r="R253"/>
  <c r="L255"/>
  <c r="N255"/>
  <c r="P255"/>
  <c r="R255"/>
  <c r="B257"/>
  <c r="F257"/>
  <c r="L257"/>
  <c r="N257"/>
  <c r="C257" s="1"/>
  <c r="P257"/>
  <c r="R257"/>
  <c r="L259"/>
  <c r="N259"/>
  <c r="C259" s="1"/>
  <c r="P259"/>
  <c r="R259"/>
  <c r="B261"/>
  <c r="F261"/>
  <c r="L261"/>
  <c r="N261"/>
  <c r="C261" s="1"/>
  <c r="P261"/>
  <c r="R261"/>
  <c r="L263"/>
  <c r="N263"/>
  <c r="C263" s="1"/>
  <c r="P263"/>
  <c r="R263"/>
  <c r="C264"/>
  <c r="M264"/>
  <c r="B264" s="1"/>
  <c r="O264"/>
  <c r="L265"/>
  <c r="N265"/>
  <c r="C265" s="1"/>
  <c r="P265"/>
  <c r="R265"/>
  <c r="C266"/>
  <c r="M266"/>
  <c r="B266" s="1"/>
  <c r="O266"/>
  <c r="L267"/>
  <c r="N267"/>
  <c r="C267" s="1"/>
  <c r="P267"/>
  <c r="R267"/>
  <c r="C268"/>
  <c r="M268"/>
  <c r="B268" s="1"/>
  <c r="O268"/>
  <c r="D268" s="1"/>
  <c r="D269"/>
  <c r="L269"/>
  <c r="N269"/>
  <c r="C269" s="1"/>
  <c r="P269"/>
  <c r="R269"/>
  <c r="C270"/>
  <c r="M270"/>
  <c r="B270" s="1"/>
  <c r="O270"/>
  <c r="D270" s="1"/>
  <c r="L271"/>
  <c r="N271"/>
  <c r="C271" s="1"/>
  <c r="P271"/>
  <c r="R271"/>
  <c r="B273"/>
  <c r="F273"/>
  <c r="L273"/>
  <c r="N273"/>
  <c r="C273" s="1"/>
  <c r="P273"/>
  <c r="R273"/>
  <c r="L275"/>
  <c r="N275"/>
  <c r="C275" s="1"/>
  <c r="P275"/>
  <c r="R275"/>
  <c r="C276"/>
  <c r="M276"/>
  <c r="B276" s="1"/>
  <c r="O276"/>
  <c r="D277"/>
  <c r="L277"/>
  <c r="N277"/>
  <c r="C277" s="1"/>
  <c r="P277"/>
  <c r="R277"/>
  <c r="F279"/>
  <c r="L279"/>
  <c r="N279"/>
  <c r="C279" s="1"/>
  <c r="P279"/>
  <c r="R279"/>
  <c r="L281"/>
  <c r="N281"/>
  <c r="C281" s="1"/>
  <c r="P281"/>
  <c r="R281"/>
  <c r="F283"/>
  <c r="L283"/>
  <c r="N283"/>
  <c r="C283" s="1"/>
  <c r="P283"/>
  <c r="R283"/>
  <c r="D285"/>
  <c r="L285"/>
  <c r="N285"/>
  <c r="P285"/>
  <c r="R285"/>
  <c r="F287"/>
  <c r="L287"/>
  <c r="N287"/>
  <c r="C287" s="1"/>
  <c r="M288"/>
  <c r="B288" s="1"/>
  <c r="M290"/>
  <c r="L291"/>
  <c r="P291"/>
  <c r="O292"/>
  <c r="B293"/>
  <c r="N293"/>
  <c r="M294"/>
  <c r="L295"/>
  <c r="P295"/>
  <c r="O296"/>
  <c r="D296" s="1"/>
  <c r="L297"/>
  <c r="O298"/>
  <c r="N299"/>
  <c r="C299" s="1"/>
  <c r="M300"/>
  <c r="B300" s="1"/>
  <c r="M302"/>
  <c r="B302" s="1"/>
  <c r="M304"/>
  <c r="L305"/>
  <c r="P305"/>
  <c r="O306"/>
  <c r="D306" s="1"/>
  <c r="B307"/>
  <c r="N307"/>
  <c r="M308"/>
  <c r="L309"/>
  <c r="P309"/>
  <c r="O310"/>
  <c r="N311"/>
  <c r="C311" s="1"/>
  <c r="M312"/>
  <c r="B312" s="1"/>
  <c r="L313"/>
  <c r="P313"/>
  <c r="O314"/>
  <c r="D314" s="1"/>
  <c r="L315"/>
  <c r="O316"/>
  <c r="L317"/>
  <c r="O318"/>
  <c r="D318" s="1"/>
  <c r="L319"/>
  <c r="O320"/>
  <c r="L321"/>
  <c r="O322"/>
  <c r="D322" s="1"/>
  <c r="L323"/>
  <c r="O324"/>
  <c r="B325"/>
  <c r="N325"/>
  <c r="M326"/>
  <c r="E328"/>
  <c r="M328"/>
  <c r="M330"/>
  <c r="E332"/>
  <c r="M332"/>
  <c r="M334"/>
  <c r="L335"/>
  <c r="P335"/>
  <c r="O336"/>
  <c r="D336" s="1"/>
  <c r="N337"/>
  <c r="C337" s="1"/>
  <c r="M338"/>
  <c r="B338" s="1"/>
  <c r="L339"/>
  <c r="P339"/>
  <c r="O340"/>
  <c r="B341"/>
  <c r="N341"/>
  <c r="M342"/>
  <c r="L343"/>
  <c r="P343"/>
  <c r="O344"/>
  <c r="D344" s="1"/>
  <c r="F345"/>
  <c r="N345"/>
  <c r="C345" s="1"/>
  <c r="M346"/>
  <c r="L347"/>
  <c r="P347"/>
  <c r="O348"/>
  <c r="B349"/>
  <c r="N349"/>
  <c r="M350"/>
  <c r="L351"/>
  <c r="P351"/>
  <c r="O352"/>
  <c r="D352" s="1"/>
  <c r="N353"/>
  <c r="C353" s="1"/>
  <c r="M354"/>
  <c r="B354" s="1"/>
  <c r="L355"/>
  <c r="P355"/>
  <c r="O356"/>
  <c r="B357"/>
  <c r="N357"/>
  <c r="M358"/>
  <c r="L359"/>
  <c r="P359"/>
  <c r="O360"/>
  <c r="D360" s="1"/>
  <c r="F361"/>
  <c r="N361"/>
  <c r="C361" s="1"/>
  <c r="M362"/>
  <c r="L363"/>
  <c r="P363"/>
  <c r="O364"/>
  <c r="B365"/>
  <c r="N365"/>
  <c r="M366"/>
  <c r="L367"/>
  <c r="P367"/>
  <c r="O368"/>
  <c r="D368" s="1"/>
  <c r="N369"/>
  <c r="C369" s="1"/>
  <c r="M370"/>
  <c r="B370" s="1"/>
  <c r="L371"/>
  <c r="P371"/>
  <c r="B571"/>
  <c r="B579"/>
  <c r="B587"/>
  <c r="B601"/>
  <c r="B621"/>
  <c r="B635"/>
  <c r="B645"/>
  <c r="Q287"/>
  <c r="O287"/>
  <c r="R288"/>
  <c r="P288"/>
  <c r="N288"/>
  <c r="C288" s="1"/>
  <c r="L288"/>
  <c r="R290"/>
  <c r="P290"/>
  <c r="N290"/>
  <c r="C290" s="1"/>
  <c r="L290"/>
  <c r="F290"/>
  <c r="B290"/>
  <c r="Q293"/>
  <c r="O293"/>
  <c r="M293"/>
  <c r="G293"/>
  <c r="C293"/>
  <c r="R294"/>
  <c r="P294"/>
  <c r="N294"/>
  <c r="C294" s="1"/>
  <c r="L294"/>
  <c r="D294"/>
  <c r="B294"/>
  <c r="C297"/>
  <c r="Q299"/>
  <c r="F299" s="1"/>
  <c r="O299"/>
  <c r="M299"/>
  <c r="B299" s="1"/>
  <c r="R300"/>
  <c r="P300"/>
  <c r="N300"/>
  <c r="C300" s="1"/>
  <c r="L300"/>
  <c r="F300"/>
  <c r="R302"/>
  <c r="P302"/>
  <c r="N302"/>
  <c r="C302" s="1"/>
  <c r="L302"/>
  <c r="R304"/>
  <c r="P304"/>
  <c r="N304"/>
  <c r="C304" s="1"/>
  <c r="L304"/>
  <c r="F304"/>
  <c r="B304"/>
  <c r="Q307"/>
  <c r="O307"/>
  <c r="M307"/>
  <c r="G307"/>
  <c r="C307"/>
  <c r="R308"/>
  <c r="P308"/>
  <c r="N308"/>
  <c r="C308" s="1"/>
  <c r="L308"/>
  <c r="D308"/>
  <c r="B308"/>
  <c r="Q311"/>
  <c r="F311" s="1"/>
  <c r="O311"/>
  <c r="M311"/>
  <c r="B311" s="1"/>
  <c r="R312"/>
  <c r="P312"/>
  <c r="E312" s="1"/>
  <c r="N312"/>
  <c r="C312" s="1"/>
  <c r="L312"/>
  <c r="F312"/>
  <c r="C315"/>
  <c r="C317"/>
  <c r="C319"/>
  <c r="C321"/>
  <c r="C323"/>
  <c r="Q325"/>
  <c r="O325"/>
  <c r="M325"/>
  <c r="G325"/>
  <c r="C325"/>
  <c r="R326"/>
  <c r="P326"/>
  <c r="N326"/>
  <c r="C326" s="1"/>
  <c r="L326"/>
  <c r="D326"/>
  <c r="B326"/>
  <c r="R328"/>
  <c r="P328"/>
  <c r="N328"/>
  <c r="C328" s="1"/>
  <c r="L328"/>
  <c r="F328"/>
  <c r="B328"/>
  <c r="R330"/>
  <c r="P330"/>
  <c r="N330"/>
  <c r="C330" s="1"/>
  <c r="L330"/>
  <c r="D330"/>
  <c r="B330"/>
  <c r="R332"/>
  <c r="P332"/>
  <c r="N332"/>
  <c r="C332" s="1"/>
  <c r="L332"/>
  <c r="F332"/>
  <c r="B332"/>
  <c r="R334"/>
  <c r="P334"/>
  <c r="N334"/>
  <c r="C334" s="1"/>
  <c r="L334"/>
  <c r="D334"/>
  <c r="B334"/>
  <c r="Q337"/>
  <c r="F337" s="1"/>
  <c r="O337"/>
  <c r="M337"/>
  <c r="B337" s="1"/>
  <c r="R338"/>
  <c r="P338"/>
  <c r="N338"/>
  <c r="L338"/>
  <c r="F338"/>
  <c r="Q341"/>
  <c r="O341"/>
  <c r="M341"/>
  <c r="G341"/>
  <c r="C341"/>
  <c r="R342"/>
  <c r="P342"/>
  <c r="N342"/>
  <c r="L342"/>
  <c r="B342"/>
  <c r="Q345"/>
  <c r="O345"/>
  <c r="M345"/>
  <c r="B345" s="1"/>
  <c r="R346"/>
  <c r="P346"/>
  <c r="N346"/>
  <c r="C346" s="1"/>
  <c r="L346"/>
  <c r="F346"/>
  <c r="B346"/>
  <c r="Q349"/>
  <c r="O349"/>
  <c r="M349"/>
  <c r="G349"/>
  <c r="C349"/>
  <c r="R350"/>
  <c r="P350"/>
  <c r="N350"/>
  <c r="C350" s="1"/>
  <c r="L350"/>
  <c r="D350"/>
  <c r="B350"/>
  <c r="Q353"/>
  <c r="F353" s="1"/>
  <c r="O353"/>
  <c r="M353"/>
  <c r="B353" s="1"/>
  <c r="R354"/>
  <c r="P354"/>
  <c r="N354"/>
  <c r="C354" s="1"/>
  <c r="L354"/>
  <c r="F354"/>
  <c r="Q357"/>
  <c r="O357"/>
  <c r="M357"/>
  <c r="G357"/>
  <c r="C357"/>
  <c r="R358"/>
  <c r="P358"/>
  <c r="N358"/>
  <c r="C358" s="1"/>
  <c r="L358"/>
  <c r="B358"/>
  <c r="Q361"/>
  <c r="O361"/>
  <c r="M361"/>
  <c r="B361" s="1"/>
  <c r="R362"/>
  <c r="P362"/>
  <c r="N362"/>
  <c r="C362" s="1"/>
  <c r="L362"/>
  <c r="F362"/>
  <c r="B362"/>
  <c r="Q365"/>
  <c r="O365"/>
  <c r="M365"/>
  <c r="G365"/>
  <c r="C365"/>
  <c r="R366"/>
  <c r="P366"/>
  <c r="N366"/>
  <c r="C366" s="1"/>
  <c r="L366"/>
  <c r="D366"/>
  <c r="B366"/>
  <c r="Q369"/>
  <c r="F369" s="1"/>
  <c r="O369"/>
  <c r="M369"/>
  <c r="B369" s="1"/>
  <c r="R370"/>
  <c r="P370"/>
  <c r="N370"/>
  <c r="C370" s="1"/>
  <c r="L370"/>
  <c r="F370"/>
  <c r="R484"/>
  <c r="P484"/>
  <c r="N484"/>
  <c r="L484"/>
  <c r="D484"/>
  <c r="Q484"/>
  <c r="O484"/>
  <c r="M484"/>
  <c r="B484" s="1"/>
  <c r="E484"/>
  <c r="R488"/>
  <c r="P488"/>
  <c r="N488"/>
  <c r="L488"/>
  <c r="B488"/>
  <c r="Q488"/>
  <c r="O488"/>
  <c r="M488"/>
  <c r="G488"/>
  <c r="C488"/>
  <c r="R492"/>
  <c r="P492"/>
  <c r="N492"/>
  <c r="L492"/>
  <c r="D492"/>
  <c r="Q492"/>
  <c r="O492"/>
  <c r="M492"/>
  <c r="B492" s="1"/>
  <c r="E492"/>
  <c r="C492"/>
  <c r="R496"/>
  <c r="G496" s="1"/>
  <c r="P496"/>
  <c r="N496"/>
  <c r="L496"/>
  <c r="F496"/>
  <c r="B496"/>
  <c r="Q496"/>
  <c r="O496"/>
  <c r="M496"/>
  <c r="C496"/>
  <c r="R500"/>
  <c r="P500"/>
  <c r="N500"/>
  <c r="L500"/>
  <c r="Q500"/>
  <c r="O500"/>
  <c r="M500"/>
  <c r="B500" s="1"/>
  <c r="C500"/>
  <c r="R504"/>
  <c r="P504"/>
  <c r="N504"/>
  <c r="L504"/>
  <c r="B504"/>
  <c r="Q504"/>
  <c r="O504"/>
  <c r="M504"/>
  <c r="G504"/>
  <c r="C504"/>
  <c r="R508"/>
  <c r="P508"/>
  <c r="N508"/>
  <c r="L508"/>
  <c r="D508"/>
  <c r="Q508"/>
  <c r="O508"/>
  <c r="M508"/>
  <c r="B508" s="1"/>
  <c r="E508"/>
  <c r="R512"/>
  <c r="P512"/>
  <c r="N512"/>
  <c r="L512"/>
  <c r="F512"/>
  <c r="B512"/>
  <c r="Q512"/>
  <c r="O512"/>
  <c r="M512"/>
  <c r="G512"/>
  <c r="C512"/>
  <c r="R516"/>
  <c r="P516"/>
  <c r="N516"/>
  <c r="L516"/>
  <c r="D516"/>
  <c r="Q516"/>
  <c r="O516"/>
  <c r="M516"/>
  <c r="B516" s="1"/>
  <c r="E516"/>
  <c r="C516"/>
  <c r="R520"/>
  <c r="P520"/>
  <c r="N520"/>
  <c r="L520"/>
  <c r="F520"/>
  <c r="B520"/>
  <c r="Q520"/>
  <c r="O520"/>
  <c r="M520"/>
  <c r="C520"/>
  <c r="R524"/>
  <c r="P524"/>
  <c r="N524"/>
  <c r="L524"/>
  <c r="Q524"/>
  <c r="O524"/>
  <c r="M524"/>
  <c r="B524" s="1"/>
  <c r="C524"/>
  <c r="R528"/>
  <c r="P528"/>
  <c r="N528"/>
  <c r="L528"/>
  <c r="F528"/>
  <c r="B528"/>
  <c r="Q528"/>
  <c r="O528"/>
  <c r="M528"/>
  <c r="G528"/>
  <c r="C528"/>
  <c r="R532"/>
  <c r="P532"/>
  <c r="N532"/>
  <c r="L532"/>
  <c r="D532"/>
  <c r="Q532"/>
  <c r="O532"/>
  <c r="M532"/>
  <c r="B532" s="1"/>
  <c r="E532"/>
  <c r="C532"/>
  <c r="R536"/>
  <c r="P536"/>
  <c r="N536"/>
  <c r="L536"/>
  <c r="F536"/>
  <c r="B536"/>
  <c r="Q536"/>
  <c r="O536"/>
  <c r="M536"/>
  <c r="C536"/>
  <c r="R540"/>
  <c r="P540"/>
  <c r="N540"/>
  <c r="L540"/>
  <c r="Q540"/>
  <c r="O540"/>
  <c r="M540"/>
  <c r="B540" s="1"/>
  <c r="C540"/>
  <c r="M20"/>
  <c r="O20"/>
  <c r="Q20"/>
  <c r="M22"/>
  <c r="O22"/>
  <c r="Q22"/>
  <c r="L23"/>
  <c r="M24"/>
  <c r="K8" s="1"/>
  <c r="O24"/>
  <c r="Q24"/>
  <c r="L25"/>
  <c r="M26"/>
  <c r="O26"/>
  <c r="Q26"/>
  <c r="L27"/>
  <c r="M28"/>
  <c r="O28"/>
  <c r="Q28"/>
  <c r="L29"/>
  <c r="M30"/>
  <c r="O30"/>
  <c r="D30" s="1"/>
  <c r="Q30"/>
  <c r="L31"/>
  <c r="M32"/>
  <c r="O32"/>
  <c r="Q32"/>
  <c r="L33"/>
  <c r="M34"/>
  <c r="O34"/>
  <c r="Q34"/>
  <c r="L35"/>
  <c r="M36"/>
  <c r="O36"/>
  <c r="Q36"/>
  <c r="L37"/>
  <c r="N37"/>
  <c r="M38"/>
  <c r="O38"/>
  <c r="Q38"/>
  <c r="L39"/>
  <c r="M40"/>
  <c r="B40" s="1"/>
  <c r="O40"/>
  <c r="Q40"/>
  <c r="L41"/>
  <c r="M42"/>
  <c r="O42"/>
  <c r="Q42"/>
  <c r="L43"/>
  <c r="M44"/>
  <c r="B44" s="1"/>
  <c r="O44"/>
  <c r="Q44"/>
  <c r="L45"/>
  <c r="M46"/>
  <c r="O46"/>
  <c r="Q46"/>
  <c r="L47"/>
  <c r="M48"/>
  <c r="B48" s="1"/>
  <c r="O48"/>
  <c r="Q48"/>
  <c r="L49"/>
  <c r="M50"/>
  <c r="O50"/>
  <c r="Q50"/>
  <c r="L51"/>
  <c r="M52"/>
  <c r="B52" s="1"/>
  <c r="O52"/>
  <c r="Q52"/>
  <c r="L53"/>
  <c r="M54"/>
  <c r="O54"/>
  <c r="Q54"/>
  <c r="L55"/>
  <c r="M56"/>
  <c r="B56" s="1"/>
  <c r="O56"/>
  <c r="Q56"/>
  <c r="L57"/>
  <c r="M58"/>
  <c r="O58"/>
  <c r="Q58"/>
  <c r="L59"/>
  <c r="M60"/>
  <c r="B60" s="1"/>
  <c r="O60"/>
  <c r="Q60"/>
  <c r="L61"/>
  <c r="M62"/>
  <c r="O62"/>
  <c r="Q62"/>
  <c r="L63"/>
  <c r="K11"/>
  <c r="K13"/>
  <c r="K15"/>
  <c r="K17"/>
  <c r="B20"/>
  <c r="F20"/>
  <c r="L20"/>
  <c r="N20"/>
  <c r="P20"/>
  <c r="B22"/>
  <c r="F22"/>
  <c r="L22"/>
  <c r="N22"/>
  <c r="C22" s="1"/>
  <c r="P22"/>
  <c r="C23"/>
  <c r="M23"/>
  <c r="B23" s="1"/>
  <c r="O23"/>
  <c r="D23" s="1"/>
  <c r="B24"/>
  <c r="L24"/>
  <c r="N24"/>
  <c r="P24"/>
  <c r="C25"/>
  <c r="M25"/>
  <c r="B25" s="1"/>
  <c r="O25"/>
  <c r="B26"/>
  <c r="F26"/>
  <c r="L26"/>
  <c r="N26"/>
  <c r="C26" s="1"/>
  <c r="P26"/>
  <c r="C27"/>
  <c r="M27"/>
  <c r="B27" s="1"/>
  <c r="O27"/>
  <c r="D27" s="1"/>
  <c r="B28"/>
  <c r="D28"/>
  <c r="L28"/>
  <c r="N28"/>
  <c r="C28" s="1"/>
  <c r="P28"/>
  <c r="C29"/>
  <c r="M29"/>
  <c r="B29" s="1"/>
  <c r="O29"/>
  <c r="D29" s="1"/>
  <c r="B30"/>
  <c r="F30"/>
  <c r="L30"/>
  <c r="N30"/>
  <c r="C30" s="1"/>
  <c r="P30"/>
  <c r="C31"/>
  <c r="M31"/>
  <c r="B31" s="1"/>
  <c r="O31"/>
  <c r="D31" s="1"/>
  <c r="B32"/>
  <c r="D32"/>
  <c r="L32"/>
  <c r="N32"/>
  <c r="C32" s="1"/>
  <c r="P32"/>
  <c r="C33"/>
  <c r="M33"/>
  <c r="B33" s="1"/>
  <c r="O33"/>
  <c r="D33" s="1"/>
  <c r="B34"/>
  <c r="F34"/>
  <c r="L34"/>
  <c r="N34"/>
  <c r="C34" s="1"/>
  <c r="P34"/>
  <c r="C35"/>
  <c r="M35"/>
  <c r="B35" s="1"/>
  <c r="O35"/>
  <c r="D35" s="1"/>
  <c r="B36"/>
  <c r="D36"/>
  <c r="L36"/>
  <c r="N36"/>
  <c r="C36" s="1"/>
  <c r="P36"/>
  <c r="C37"/>
  <c r="M37"/>
  <c r="B37" s="1"/>
  <c r="O37"/>
  <c r="B38"/>
  <c r="D38"/>
  <c r="F38"/>
  <c r="L38"/>
  <c r="N38"/>
  <c r="C38" s="1"/>
  <c r="P38"/>
  <c r="C39"/>
  <c r="M39"/>
  <c r="B39" s="1"/>
  <c r="O39"/>
  <c r="D39" s="1"/>
  <c r="D40"/>
  <c r="L40"/>
  <c r="N40"/>
  <c r="C40" s="1"/>
  <c r="P40"/>
  <c r="C41"/>
  <c r="M41"/>
  <c r="B41" s="1"/>
  <c r="O41"/>
  <c r="B42"/>
  <c r="D42"/>
  <c r="F42"/>
  <c r="L42"/>
  <c r="N42"/>
  <c r="C42" s="1"/>
  <c r="P42"/>
  <c r="C43"/>
  <c r="M43"/>
  <c r="B43" s="1"/>
  <c r="O43"/>
  <c r="D43" s="1"/>
  <c r="D44"/>
  <c r="L44"/>
  <c r="N44"/>
  <c r="C44" s="1"/>
  <c r="P44"/>
  <c r="C45"/>
  <c r="M45"/>
  <c r="B45" s="1"/>
  <c r="O45"/>
  <c r="D45" s="1"/>
  <c r="B46"/>
  <c r="F46"/>
  <c r="L46"/>
  <c r="N46"/>
  <c r="C46" s="1"/>
  <c r="P46"/>
  <c r="C47"/>
  <c r="M47"/>
  <c r="B47" s="1"/>
  <c r="O47"/>
  <c r="D48"/>
  <c r="L48"/>
  <c r="N48"/>
  <c r="C48" s="1"/>
  <c r="P48"/>
  <c r="C49"/>
  <c r="M49"/>
  <c r="B49" s="1"/>
  <c r="O49"/>
  <c r="D49" s="1"/>
  <c r="B50"/>
  <c r="F50"/>
  <c r="L50"/>
  <c r="N50"/>
  <c r="C50" s="1"/>
  <c r="P50"/>
  <c r="C51"/>
  <c r="M51"/>
  <c r="B51" s="1"/>
  <c r="O51"/>
  <c r="D52"/>
  <c r="L52"/>
  <c r="N52"/>
  <c r="C52" s="1"/>
  <c r="P52"/>
  <c r="C53"/>
  <c r="M53"/>
  <c r="B53" s="1"/>
  <c r="O53"/>
  <c r="D53" s="1"/>
  <c r="B54"/>
  <c r="D54"/>
  <c r="F54"/>
  <c r="L54"/>
  <c r="N54"/>
  <c r="C54" s="1"/>
  <c r="P54"/>
  <c r="C55"/>
  <c r="M55"/>
  <c r="B55" s="1"/>
  <c r="O55"/>
  <c r="D55" s="1"/>
  <c r="D56"/>
  <c r="L56"/>
  <c r="N56"/>
  <c r="C56" s="1"/>
  <c r="P56"/>
  <c r="C57"/>
  <c r="M57"/>
  <c r="B57" s="1"/>
  <c r="O57"/>
  <c r="D57" s="1"/>
  <c r="B58"/>
  <c r="D58"/>
  <c r="F58"/>
  <c r="L58"/>
  <c r="N58"/>
  <c r="C58" s="1"/>
  <c r="P58"/>
  <c r="C59"/>
  <c r="M59"/>
  <c r="B59" s="1"/>
  <c r="O59"/>
  <c r="D59" s="1"/>
  <c r="D60"/>
  <c r="L60"/>
  <c r="N60"/>
  <c r="C60" s="1"/>
  <c r="P60"/>
  <c r="C61"/>
  <c r="M61"/>
  <c r="B61" s="1"/>
  <c r="O61"/>
  <c r="D61" s="1"/>
  <c r="B62"/>
  <c r="D62"/>
  <c r="F62"/>
  <c r="L62"/>
  <c r="N62"/>
  <c r="C62" s="1"/>
  <c r="P62"/>
  <c r="C63"/>
  <c r="M63"/>
  <c r="B63" s="1"/>
  <c r="O63"/>
  <c r="D63" s="1"/>
  <c r="B64"/>
  <c r="L64"/>
  <c r="N64"/>
  <c r="C64" s="1"/>
  <c r="P64"/>
  <c r="M65"/>
  <c r="O65"/>
  <c r="D65" s="1"/>
  <c r="L66"/>
  <c r="M67"/>
  <c r="B67" s="1"/>
  <c r="O67"/>
  <c r="D67" s="1"/>
  <c r="M69"/>
  <c r="B69" s="1"/>
  <c r="O69"/>
  <c r="M71"/>
  <c r="B71" s="1"/>
  <c r="O71"/>
  <c r="M73"/>
  <c r="B73" s="1"/>
  <c r="O73"/>
  <c r="M75"/>
  <c r="B75" s="1"/>
  <c r="O75"/>
  <c r="M77"/>
  <c r="B77" s="1"/>
  <c r="O77"/>
  <c r="M79"/>
  <c r="B79" s="1"/>
  <c r="O79"/>
  <c r="M81"/>
  <c r="B81" s="1"/>
  <c r="O81"/>
  <c r="M83"/>
  <c r="B83" s="1"/>
  <c r="O83"/>
  <c r="M85"/>
  <c r="B85" s="1"/>
  <c r="O85"/>
  <c r="M87"/>
  <c r="B87" s="1"/>
  <c r="O87"/>
  <c r="M89"/>
  <c r="B89" s="1"/>
  <c r="O89"/>
  <c r="L90"/>
  <c r="M91"/>
  <c r="B91" s="1"/>
  <c r="O91"/>
  <c r="D91" s="1"/>
  <c r="L92"/>
  <c r="M93"/>
  <c r="B93" s="1"/>
  <c r="O93"/>
  <c r="L94"/>
  <c r="M95"/>
  <c r="B95" s="1"/>
  <c r="O95"/>
  <c r="D95" s="1"/>
  <c r="L96"/>
  <c r="M97"/>
  <c r="B97" s="1"/>
  <c r="O97"/>
  <c r="L98"/>
  <c r="M99"/>
  <c r="B99" s="1"/>
  <c r="O99"/>
  <c r="D99" s="1"/>
  <c r="L100"/>
  <c r="M101"/>
  <c r="B101" s="1"/>
  <c r="O101"/>
  <c r="L102"/>
  <c r="M103"/>
  <c r="B103" s="1"/>
  <c r="O103"/>
  <c r="D103" s="1"/>
  <c r="L104"/>
  <c r="M105"/>
  <c r="B105" s="1"/>
  <c r="O105"/>
  <c r="L106"/>
  <c r="M107"/>
  <c r="B107" s="1"/>
  <c r="O107"/>
  <c r="D107" s="1"/>
  <c r="L108"/>
  <c r="M109"/>
  <c r="B109" s="1"/>
  <c r="O109"/>
  <c r="L110"/>
  <c r="M111"/>
  <c r="B111" s="1"/>
  <c r="O111"/>
  <c r="D111" s="1"/>
  <c r="L112"/>
  <c r="M113"/>
  <c r="B113" s="1"/>
  <c r="O113"/>
  <c r="L114"/>
  <c r="M115"/>
  <c r="B115" s="1"/>
  <c r="O115"/>
  <c r="D115" s="1"/>
  <c r="L116"/>
  <c r="M117"/>
  <c r="B117" s="1"/>
  <c r="O117"/>
  <c r="L118"/>
  <c r="M119"/>
  <c r="B119" s="1"/>
  <c r="O119"/>
  <c r="D119" s="1"/>
  <c r="L120"/>
  <c r="M121"/>
  <c r="B121" s="1"/>
  <c r="O121"/>
  <c r="L122"/>
  <c r="M123"/>
  <c r="B123" s="1"/>
  <c r="O123"/>
  <c r="D123" s="1"/>
  <c r="L124"/>
  <c r="M125"/>
  <c r="B125" s="1"/>
  <c r="O125"/>
  <c r="L126"/>
  <c r="M127"/>
  <c r="B127" s="1"/>
  <c r="O127"/>
  <c r="D127" s="1"/>
  <c r="L128"/>
  <c r="M129"/>
  <c r="B129" s="1"/>
  <c r="O129"/>
  <c r="L130"/>
  <c r="M131"/>
  <c r="B131" s="1"/>
  <c r="O131"/>
  <c r="D131" s="1"/>
  <c r="L132"/>
  <c r="M133"/>
  <c r="B133" s="1"/>
  <c r="O133"/>
  <c r="L134"/>
  <c r="M135"/>
  <c r="B135" s="1"/>
  <c r="O135"/>
  <c r="D135" s="1"/>
  <c r="L136"/>
  <c r="M137"/>
  <c r="B137" s="1"/>
  <c r="O137"/>
  <c r="M139"/>
  <c r="B139" s="1"/>
  <c r="O139"/>
  <c r="L140"/>
  <c r="M141"/>
  <c r="O141"/>
  <c r="D141" s="1"/>
  <c r="L142"/>
  <c r="M143"/>
  <c r="B143" s="1"/>
  <c r="O143"/>
  <c r="L144"/>
  <c r="M145"/>
  <c r="O145"/>
  <c r="D145" s="1"/>
  <c r="L146"/>
  <c r="M147"/>
  <c r="B147" s="1"/>
  <c r="O147"/>
  <c r="D147" s="1"/>
  <c r="L148"/>
  <c r="M149"/>
  <c r="O149"/>
  <c r="D149" s="1"/>
  <c r="L150"/>
  <c r="M151"/>
  <c r="B151" s="1"/>
  <c r="O151"/>
  <c r="D151" s="1"/>
  <c r="L152"/>
  <c r="M153"/>
  <c r="O153"/>
  <c r="D153" s="1"/>
  <c r="L154"/>
  <c r="M155"/>
  <c r="B155" s="1"/>
  <c r="O155"/>
  <c r="D155" s="1"/>
  <c r="L156"/>
  <c r="M157"/>
  <c r="O157"/>
  <c r="D157" s="1"/>
  <c r="L158"/>
  <c r="M159"/>
  <c r="B159" s="1"/>
  <c r="O159"/>
  <c r="D159" s="1"/>
  <c r="L160"/>
  <c r="M161"/>
  <c r="O161"/>
  <c r="D161" s="1"/>
  <c r="L162"/>
  <c r="M163"/>
  <c r="B163" s="1"/>
  <c r="O163"/>
  <c r="D163" s="1"/>
  <c r="L164"/>
  <c r="M165"/>
  <c r="O165"/>
  <c r="L166"/>
  <c r="M167"/>
  <c r="B167" s="1"/>
  <c r="O167"/>
  <c r="D167" s="1"/>
  <c r="L168"/>
  <c r="M169"/>
  <c r="O169"/>
  <c r="D169" s="1"/>
  <c r="M171"/>
  <c r="B171" s="1"/>
  <c r="O171"/>
  <c r="D171" s="1"/>
  <c r="M173"/>
  <c r="O173"/>
  <c r="M175"/>
  <c r="B175" s="1"/>
  <c r="O175"/>
  <c r="L176"/>
  <c r="M177"/>
  <c r="B177" s="1"/>
  <c r="O177"/>
  <c r="M179"/>
  <c r="B179" s="1"/>
  <c r="O179"/>
  <c r="M181"/>
  <c r="B181" s="1"/>
  <c r="O181"/>
  <c r="M183"/>
  <c r="B183" s="1"/>
  <c r="O183"/>
  <c r="D183" s="1"/>
  <c r="M185"/>
  <c r="B185" s="1"/>
  <c r="O185"/>
  <c r="L186"/>
  <c r="M187"/>
  <c r="B187" s="1"/>
  <c r="O187"/>
  <c r="L188"/>
  <c r="M189"/>
  <c r="B189" s="1"/>
  <c r="O189"/>
  <c r="L190"/>
  <c r="M191"/>
  <c r="B191" s="1"/>
  <c r="O191"/>
  <c r="L192"/>
  <c r="M193"/>
  <c r="B193" s="1"/>
  <c r="O193"/>
  <c r="L194"/>
  <c r="M195"/>
  <c r="B195" s="1"/>
  <c r="O195"/>
  <c r="D195" s="1"/>
  <c r="L196"/>
  <c r="M197"/>
  <c r="B197" s="1"/>
  <c r="O197"/>
  <c r="L198"/>
  <c r="M199"/>
  <c r="B199" s="1"/>
  <c r="O199"/>
  <c r="L200"/>
  <c r="M201"/>
  <c r="B201" s="1"/>
  <c r="O201"/>
  <c r="L202"/>
  <c r="M203"/>
  <c r="B203" s="1"/>
  <c r="O203"/>
  <c r="L204"/>
  <c r="M205"/>
  <c r="B205" s="1"/>
  <c r="O205"/>
  <c r="L206"/>
  <c r="M207"/>
  <c r="B207" s="1"/>
  <c r="O207"/>
  <c r="M209"/>
  <c r="O209"/>
  <c r="L210"/>
  <c r="M211"/>
  <c r="B211" s="1"/>
  <c r="O211"/>
  <c r="L212"/>
  <c r="M213"/>
  <c r="O213"/>
  <c r="L214"/>
  <c r="M215"/>
  <c r="B215" s="1"/>
  <c r="O215"/>
  <c r="D215" s="1"/>
  <c r="L216"/>
  <c r="M217"/>
  <c r="O217"/>
  <c r="L218"/>
  <c r="M219"/>
  <c r="B219" s="1"/>
  <c r="O219"/>
  <c r="D219" s="1"/>
  <c r="L220"/>
  <c r="M221"/>
  <c r="O221"/>
  <c r="D221" s="1"/>
  <c r="M223"/>
  <c r="B223" s="1"/>
  <c r="O223"/>
  <c r="D223" s="1"/>
  <c r="M225"/>
  <c r="O225"/>
  <c r="M227"/>
  <c r="B227" s="1"/>
  <c r="O227"/>
  <c r="L228"/>
  <c r="M229"/>
  <c r="B229" s="1"/>
  <c r="O229"/>
  <c r="M231"/>
  <c r="B231" s="1"/>
  <c r="O231"/>
  <c r="D231" s="1"/>
  <c r="M233"/>
  <c r="B233" s="1"/>
  <c r="O233"/>
  <c r="L234"/>
  <c r="M235"/>
  <c r="B235" s="1"/>
  <c r="O235"/>
  <c r="D235" s="1"/>
  <c r="L236"/>
  <c r="M237"/>
  <c r="B237" s="1"/>
  <c r="O237"/>
  <c r="L238"/>
  <c r="M239"/>
  <c r="B239" s="1"/>
  <c r="O239"/>
  <c r="D239" s="1"/>
  <c r="L240"/>
  <c r="M241"/>
  <c r="B241" s="1"/>
  <c r="O241"/>
  <c r="L242"/>
  <c r="M243"/>
  <c r="B243" s="1"/>
  <c r="O243"/>
  <c r="D243" s="1"/>
  <c r="M245"/>
  <c r="O245"/>
  <c r="M247"/>
  <c r="B247" s="1"/>
  <c r="O247"/>
  <c r="M249"/>
  <c r="O249"/>
  <c r="M251"/>
  <c r="B251" s="1"/>
  <c r="O251"/>
  <c r="D251" s="1"/>
  <c r="M253"/>
  <c r="O253"/>
  <c r="M255"/>
  <c r="B255" s="1"/>
  <c r="O255"/>
  <c r="M257"/>
  <c r="O257"/>
  <c r="M259"/>
  <c r="B259" s="1"/>
  <c r="O259"/>
  <c r="D259" s="1"/>
  <c r="M261"/>
  <c r="O261"/>
  <c r="M263"/>
  <c r="B263" s="1"/>
  <c r="O263"/>
  <c r="L264"/>
  <c r="M265"/>
  <c r="B265" s="1"/>
  <c r="O265"/>
  <c r="L266"/>
  <c r="M267"/>
  <c r="B267" s="1"/>
  <c r="O267"/>
  <c r="D267" s="1"/>
  <c r="L268"/>
  <c r="M269"/>
  <c r="B269" s="1"/>
  <c r="O269"/>
  <c r="L270"/>
  <c r="M271"/>
  <c r="B271" s="1"/>
  <c r="O271"/>
  <c r="D271" s="1"/>
  <c r="M273"/>
  <c r="O273"/>
  <c r="M275"/>
  <c r="B275" s="1"/>
  <c r="O275"/>
  <c r="D275" s="1"/>
  <c r="L276"/>
  <c r="M277"/>
  <c r="B277" s="1"/>
  <c r="O277"/>
  <c r="M279"/>
  <c r="B279" s="1"/>
  <c r="O279"/>
  <c r="M281"/>
  <c r="B281" s="1"/>
  <c r="O281"/>
  <c r="M283"/>
  <c r="B283" s="1"/>
  <c r="O283"/>
  <c r="D283" s="1"/>
  <c r="M285"/>
  <c r="B285" s="1"/>
  <c r="O285"/>
  <c r="M287"/>
  <c r="B287" s="1"/>
  <c r="P287"/>
  <c r="O288"/>
  <c r="D288" s="1"/>
  <c r="O290"/>
  <c r="D290" s="1"/>
  <c r="L293"/>
  <c r="P293"/>
  <c r="O294"/>
  <c r="L299"/>
  <c r="P299"/>
  <c r="O300"/>
  <c r="D300" s="1"/>
  <c r="O302"/>
  <c r="D302" s="1"/>
  <c r="O304"/>
  <c r="D304" s="1"/>
  <c r="L307"/>
  <c r="P307"/>
  <c r="O308"/>
  <c r="L311"/>
  <c r="P311"/>
  <c r="O312"/>
  <c r="D312" s="1"/>
  <c r="L325"/>
  <c r="P325"/>
  <c r="O326"/>
  <c r="O328"/>
  <c r="D328" s="1"/>
  <c r="O330"/>
  <c r="O332"/>
  <c r="D332" s="1"/>
  <c r="O334"/>
  <c r="L337"/>
  <c r="P337"/>
  <c r="O338"/>
  <c r="D338" s="1"/>
  <c r="L341"/>
  <c r="P341"/>
  <c r="O342"/>
  <c r="L345"/>
  <c r="P345"/>
  <c r="E345" s="1"/>
  <c r="O346"/>
  <c r="D346" s="1"/>
  <c r="L349"/>
  <c r="P349"/>
  <c r="O350"/>
  <c r="L353"/>
  <c r="P353"/>
  <c r="O354"/>
  <c r="D354" s="1"/>
  <c r="L357"/>
  <c r="P357"/>
  <c r="O358"/>
  <c r="L361"/>
  <c r="P361"/>
  <c r="E361" s="1"/>
  <c r="O362"/>
  <c r="D362" s="1"/>
  <c r="L365"/>
  <c r="P365"/>
  <c r="O366"/>
  <c r="L369"/>
  <c r="P369"/>
  <c r="O370"/>
  <c r="D370" s="1"/>
  <c r="B599"/>
  <c r="B611"/>
  <c r="B625"/>
  <c r="R568"/>
  <c r="P568"/>
  <c r="R570"/>
  <c r="P570"/>
  <c r="N570"/>
  <c r="C570" s="1"/>
  <c r="L570"/>
  <c r="F570"/>
  <c r="B570"/>
  <c r="R572"/>
  <c r="P572"/>
  <c r="N572"/>
  <c r="C572" s="1"/>
  <c r="L572"/>
  <c r="D572"/>
  <c r="B572"/>
  <c r="R574"/>
  <c r="P574"/>
  <c r="N574"/>
  <c r="C574" s="1"/>
  <c r="L574"/>
  <c r="F574"/>
  <c r="B574"/>
  <c r="R576"/>
  <c r="P576"/>
  <c r="N576"/>
  <c r="C576" s="1"/>
  <c r="L576"/>
  <c r="D576"/>
  <c r="B576"/>
  <c r="R578"/>
  <c r="P578"/>
  <c r="E578" s="1"/>
  <c r="N578"/>
  <c r="C578" s="1"/>
  <c r="L578"/>
  <c r="F578"/>
  <c r="B578"/>
  <c r="R580"/>
  <c r="P580"/>
  <c r="N580"/>
  <c r="C580" s="1"/>
  <c r="L580"/>
  <c r="D580"/>
  <c r="B580"/>
  <c r="R582"/>
  <c r="P582"/>
  <c r="N582"/>
  <c r="C582" s="1"/>
  <c r="L582"/>
  <c r="F582"/>
  <c r="B582"/>
  <c r="R584"/>
  <c r="P584"/>
  <c r="N584"/>
  <c r="C584" s="1"/>
  <c r="L584"/>
  <c r="D584"/>
  <c r="B584"/>
  <c r="R586"/>
  <c r="P586"/>
  <c r="N586"/>
  <c r="C586" s="1"/>
  <c r="L586"/>
  <c r="F586"/>
  <c r="B586"/>
  <c r="R588"/>
  <c r="P588"/>
  <c r="N588"/>
  <c r="C588" s="1"/>
  <c r="L588"/>
  <c r="D588"/>
  <c r="B588"/>
  <c r="R590"/>
  <c r="P590"/>
  <c r="N590"/>
  <c r="C590" s="1"/>
  <c r="L590"/>
  <c r="F590"/>
  <c r="B590"/>
  <c r="R592"/>
  <c r="P592"/>
  <c r="N592"/>
  <c r="C592" s="1"/>
  <c r="L592"/>
  <c r="D592"/>
  <c r="B592"/>
  <c r="R594"/>
  <c r="P594"/>
  <c r="N594"/>
  <c r="C594" s="1"/>
  <c r="L594"/>
  <c r="F594"/>
  <c r="B594"/>
  <c r="R596"/>
  <c r="P596"/>
  <c r="E596" s="1"/>
  <c r="N596"/>
  <c r="C596" s="1"/>
  <c r="L596"/>
  <c r="B596"/>
  <c r="R598"/>
  <c r="P598"/>
  <c r="N598"/>
  <c r="C598" s="1"/>
  <c r="L598"/>
  <c r="F598"/>
  <c r="B598"/>
  <c r="R600"/>
  <c r="P600"/>
  <c r="E600" s="1"/>
  <c r="N600"/>
  <c r="C600" s="1"/>
  <c r="L600"/>
  <c r="D600"/>
  <c r="B600"/>
  <c r="R602"/>
  <c r="P602"/>
  <c r="E602" s="1"/>
  <c r="N602"/>
  <c r="C602" s="1"/>
  <c r="L602"/>
  <c r="F602"/>
  <c r="B602"/>
  <c r="R604"/>
  <c r="P604"/>
  <c r="N604"/>
  <c r="C604" s="1"/>
  <c r="L604"/>
  <c r="B604"/>
  <c r="R606"/>
  <c r="P606"/>
  <c r="N606"/>
  <c r="C606" s="1"/>
  <c r="L606"/>
  <c r="F606"/>
  <c r="B606"/>
  <c r="R608"/>
  <c r="P608"/>
  <c r="N608"/>
  <c r="L608"/>
  <c r="B608"/>
  <c r="R610"/>
  <c r="P610"/>
  <c r="N610"/>
  <c r="C610" s="1"/>
  <c r="L610"/>
  <c r="F610"/>
  <c r="B610"/>
  <c r="R612"/>
  <c r="P612"/>
  <c r="N612"/>
  <c r="C612" s="1"/>
  <c r="L612"/>
  <c r="B612"/>
  <c r="R614"/>
  <c r="P614"/>
  <c r="N614"/>
  <c r="C614" s="1"/>
  <c r="L614"/>
  <c r="F614"/>
  <c r="B614"/>
  <c r="R616"/>
  <c r="P616"/>
  <c r="N616"/>
  <c r="C616" s="1"/>
  <c r="L616"/>
  <c r="D616"/>
  <c r="B616"/>
  <c r="R618"/>
  <c r="P618"/>
  <c r="N618"/>
  <c r="C618" s="1"/>
  <c r="L618"/>
  <c r="F618"/>
  <c r="B618"/>
  <c r="R620"/>
  <c r="P620"/>
  <c r="N620"/>
  <c r="C620" s="1"/>
  <c r="L620"/>
  <c r="D620"/>
  <c r="B620"/>
  <c r="R622"/>
  <c r="P622"/>
  <c r="N622"/>
  <c r="C622" s="1"/>
  <c r="L622"/>
  <c r="F622"/>
  <c r="B622"/>
  <c r="R624"/>
  <c r="P624"/>
  <c r="N624"/>
  <c r="C624" s="1"/>
  <c r="L624"/>
  <c r="B624"/>
  <c r="R626"/>
  <c r="P626"/>
  <c r="E626" s="1"/>
  <c r="N626"/>
  <c r="C626" s="1"/>
  <c r="L626"/>
  <c r="F626"/>
  <c r="B626"/>
  <c r="R628"/>
  <c r="P628"/>
  <c r="E628" s="1"/>
  <c r="N628"/>
  <c r="C628" s="1"/>
  <c r="L628"/>
  <c r="D628"/>
  <c r="B628"/>
  <c r="R630"/>
  <c r="P630"/>
  <c r="N630"/>
  <c r="C630" s="1"/>
  <c r="L630"/>
  <c r="F630"/>
  <c r="B630"/>
  <c r="R632"/>
  <c r="P632"/>
  <c r="N632"/>
  <c r="C632" s="1"/>
  <c r="L632"/>
  <c r="D632"/>
  <c r="B632"/>
  <c r="R634"/>
  <c r="P634"/>
  <c r="E634" s="1"/>
  <c r="N634"/>
  <c r="C634" s="1"/>
  <c r="L634"/>
  <c r="F634"/>
  <c r="B634"/>
  <c r="R636"/>
  <c r="P636"/>
  <c r="N636"/>
  <c r="C636" s="1"/>
  <c r="L636"/>
  <c r="D636"/>
  <c r="B636"/>
  <c r="R638"/>
  <c r="P638"/>
  <c r="N638"/>
  <c r="C638" s="1"/>
  <c r="L638"/>
  <c r="F638"/>
  <c r="B638"/>
  <c r="R640"/>
  <c r="P640"/>
  <c r="N640"/>
  <c r="C640" s="1"/>
  <c r="L640"/>
  <c r="D640"/>
  <c r="B640"/>
  <c r="R642"/>
  <c r="P642"/>
  <c r="E642" s="1"/>
  <c r="N642"/>
  <c r="C642" s="1"/>
  <c r="L642"/>
  <c r="F642"/>
  <c r="B642"/>
  <c r="R644"/>
  <c r="P644"/>
  <c r="E644" s="1"/>
  <c r="N644"/>
  <c r="C644" s="1"/>
  <c r="L644"/>
  <c r="D644"/>
  <c r="B644"/>
  <c r="R646"/>
  <c r="P646"/>
  <c r="E646" s="1"/>
  <c r="N646"/>
  <c r="C646" s="1"/>
  <c r="L646"/>
  <c r="F646"/>
  <c r="B646"/>
  <c r="R648"/>
  <c r="P648"/>
  <c r="N648"/>
  <c r="C648" s="1"/>
  <c r="L648"/>
  <c r="D648"/>
  <c r="B648"/>
  <c r="R650"/>
  <c r="P650"/>
  <c r="E650" s="1"/>
  <c r="N650"/>
  <c r="C650" s="1"/>
  <c r="L650"/>
  <c r="F650"/>
  <c r="B650"/>
  <c r="R652"/>
  <c r="P652"/>
  <c r="E652" s="1"/>
  <c r="N652"/>
  <c r="C652" s="1"/>
  <c r="L652"/>
  <c r="B652"/>
  <c r="R669"/>
  <c r="P669"/>
  <c r="N669"/>
  <c r="L669"/>
  <c r="F669"/>
  <c r="B669"/>
  <c r="Q669"/>
  <c r="O669"/>
  <c r="M669"/>
  <c r="C669"/>
  <c r="R673"/>
  <c r="P673"/>
  <c r="N673"/>
  <c r="L673"/>
  <c r="Q673"/>
  <c r="O673"/>
  <c r="M673"/>
  <c r="B673" s="1"/>
  <c r="C673"/>
  <c r="R677"/>
  <c r="P677"/>
  <c r="N677"/>
  <c r="L677"/>
  <c r="B677"/>
  <c r="Q677"/>
  <c r="O677"/>
  <c r="M677"/>
  <c r="C677"/>
  <c r="R681"/>
  <c r="P681"/>
  <c r="N681"/>
  <c r="L681"/>
  <c r="D681"/>
  <c r="Q681"/>
  <c r="O681"/>
  <c r="M681"/>
  <c r="B681" s="1"/>
  <c r="E681"/>
  <c r="C681"/>
  <c r="R685"/>
  <c r="P685"/>
  <c r="N685"/>
  <c r="L685"/>
  <c r="F685"/>
  <c r="B685"/>
  <c r="Q685"/>
  <c r="O685"/>
  <c r="M685"/>
  <c r="C685"/>
  <c r="R689"/>
  <c r="P689"/>
  <c r="N689"/>
  <c r="L689"/>
  <c r="Q689"/>
  <c r="O689"/>
  <c r="M689"/>
  <c r="B689" s="1"/>
  <c r="C689"/>
  <c r="R729"/>
  <c r="P729"/>
  <c r="N729"/>
  <c r="L729"/>
  <c r="B729"/>
  <c r="Q729"/>
  <c r="O729"/>
  <c r="M729"/>
  <c r="C729"/>
  <c r="R733"/>
  <c r="P733"/>
  <c r="N733"/>
  <c r="L733"/>
  <c r="D733"/>
  <c r="Q733"/>
  <c r="O733"/>
  <c r="M733"/>
  <c r="B733" s="1"/>
  <c r="E733"/>
  <c r="C733"/>
  <c r="R737"/>
  <c r="P737"/>
  <c r="N737"/>
  <c r="L737"/>
  <c r="F737"/>
  <c r="B737"/>
  <c r="Q737"/>
  <c r="O737"/>
  <c r="M737"/>
  <c r="C737"/>
  <c r="R743"/>
  <c r="P743"/>
  <c r="N743"/>
  <c r="L743"/>
  <c r="Q743"/>
  <c r="O743"/>
  <c r="M743"/>
  <c r="B743" s="1"/>
  <c r="C743"/>
  <c r="R749"/>
  <c r="P749"/>
  <c r="N749"/>
  <c r="L749"/>
  <c r="F749"/>
  <c r="B749"/>
  <c r="Q749"/>
  <c r="O749"/>
  <c r="M749"/>
  <c r="G749"/>
  <c r="C749"/>
  <c r="R753"/>
  <c r="P753"/>
  <c r="N753"/>
  <c r="L753"/>
  <c r="Q753"/>
  <c r="O753"/>
  <c r="M753"/>
  <c r="B753" s="1"/>
  <c r="C753"/>
  <c r="R757"/>
  <c r="G757" s="1"/>
  <c r="P757"/>
  <c r="N757"/>
  <c r="L757"/>
  <c r="F757"/>
  <c r="B757"/>
  <c r="Q757"/>
  <c r="O757"/>
  <c r="M757"/>
  <c r="C757"/>
  <c r="R761"/>
  <c r="P761"/>
  <c r="N761"/>
  <c r="L761"/>
  <c r="Q761"/>
  <c r="O761"/>
  <c r="M761"/>
  <c r="B761" s="1"/>
  <c r="C761"/>
  <c r="R819"/>
  <c r="P819"/>
  <c r="N819"/>
  <c r="L819"/>
  <c r="B819"/>
  <c r="Q819"/>
  <c r="O819"/>
  <c r="M819"/>
  <c r="C819"/>
  <c r="R823"/>
  <c r="P823"/>
  <c r="N823"/>
  <c r="L823"/>
  <c r="D823"/>
  <c r="Q823"/>
  <c r="O823"/>
  <c r="M823"/>
  <c r="B823" s="1"/>
  <c r="E823"/>
  <c r="C823"/>
  <c r="M372"/>
  <c r="O372"/>
  <c r="Q372"/>
  <c r="F372" s="1"/>
  <c r="M374"/>
  <c r="O374"/>
  <c r="Q374"/>
  <c r="L375"/>
  <c r="M376"/>
  <c r="O376"/>
  <c r="Q376"/>
  <c r="L377"/>
  <c r="M378"/>
  <c r="O378"/>
  <c r="Q378"/>
  <c r="L379"/>
  <c r="M380"/>
  <c r="O380"/>
  <c r="Q380"/>
  <c r="L381"/>
  <c r="M382"/>
  <c r="O382"/>
  <c r="Q382"/>
  <c r="L383"/>
  <c r="M384"/>
  <c r="O384"/>
  <c r="Q384"/>
  <c r="L385"/>
  <c r="C386"/>
  <c r="M386"/>
  <c r="B386" s="1"/>
  <c r="O386"/>
  <c r="B387"/>
  <c r="F387"/>
  <c r="L387"/>
  <c r="N387"/>
  <c r="C387" s="1"/>
  <c r="P387"/>
  <c r="R387"/>
  <c r="C388"/>
  <c r="M388"/>
  <c r="B388" s="1"/>
  <c r="O388"/>
  <c r="F389"/>
  <c r="L389"/>
  <c r="N389"/>
  <c r="C389" s="1"/>
  <c r="P389"/>
  <c r="R389"/>
  <c r="C390"/>
  <c r="M390"/>
  <c r="B390" s="1"/>
  <c r="O390"/>
  <c r="B391"/>
  <c r="F391"/>
  <c r="L391"/>
  <c r="N391"/>
  <c r="C391" s="1"/>
  <c r="P391"/>
  <c r="R391"/>
  <c r="C392"/>
  <c r="M392"/>
  <c r="B392" s="1"/>
  <c r="O392"/>
  <c r="D392" s="1"/>
  <c r="F393"/>
  <c r="L393"/>
  <c r="N393"/>
  <c r="C393" s="1"/>
  <c r="P393"/>
  <c r="R393"/>
  <c r="C394"/>
  <c r="M394"/>
  <c r="B394" s="1"/>
  <c r="O394"/>
  <c r="D394" s="1"/>
  <c r="B395"/>
  <c r="F395"/>
  <c r="L395"/>
  <c r="N395"/>
  <c r="C395" s="1"/>
  <c r="P395"/>
  <c r="R395"/>
  <c r="C396"/>
  <c r="M396"/>
  <c r="B396" s="1"/>
  <c r="O396"/>
  <c r="D396" s="1"/>
  <c r="F397"/>
  <c r="L397"/>
  <c r="N397"/>
  <c r="C397" s="1"/>
  <c r="P397"/>
  <c r="R397"/>
  <c r="C398"/>
  <c r="M398"/>
  <c r="B398" s="1"/>
  <c r="O398"/>
  <c r="D398" s="1"/>
  <c r="B399"/>
  <c r="F399"/>
  <c r="L399"/>
  <c r="N399"/>
  <c r="C399" s="1"/>
  <c r="P399"/>
  <c r="R399"/>
  <c r="C400"/>
  <c r="M400"/>
  <c r="B400" s="1"/>
  <c r="O400"/>
  <c r="D400" s="1"/>
  <c r="F401"/>
  <c r="L401"/>
  <c r="N401"/>
  <c r="C401" s="1"/>
  <c r="P401"/>
  <c r="R401"/>
  <c r="C402"/>
  <c r="M402"/>
  <c r="B402" s="1"/>
  <c r="O402"/>
  <c r="D402" s="1"/>
  <c r="B403"/>
  <c r="F403"/>
  <c r="L403"/>
  <c r="N403"/>
  <c r="C403" s="1"/>
  <c r="P403"/>
  <c r="R403"/>
  <c r="C404"/>
  <c r="M404"/>
  <c r="B404" s="1"/>
  <c r="O404"/>
  <c r="D404" s="1"/>
  <c r="F405"/>
  <c r="L405"/>
  <c r="N405"/>
  <c r="C405" s="1"/>
  <c r="P405"/>
  <c r="R405"/>
  <c r="C406"/>
  <c r="M406"/>
  <c r="B406" s="1"/>
  <c r="O406"/>
  <c r="D406" s="1"/>
  <c r="B407"/>
  <c r="F407"/>
  <c r="L407"/>
  <c r="N407"/>
  <c r="C407" s="1"/>
  <c r="P407"/>
  <c r="R407"/>
  <c r="C408"/>
  <c r="M408"/>
  <c r="B408" s="1"/>
  <c r="O408"/>
  <c r="D408" s="1"/>
  <c r="F409"/>
  <c r="L409"/>
  <c r="N409"/>
  <c r="C409" s="1"/>
  <c r="P409"/>
  <c r="R409"/>
  <c r="C410"/>
  <c r="M410"/>
  <c r="B410" s="1"/>
  <c r="O410"/>
  <c r="D410" s="1"/>
  <c r="B411"/>
  <c r="F411"/>
  <c r="L411"/>
  <c r="N411"/>
  <c r="C411" s="1"/>
  <c r="P411"/>
  <c r="R411"/>
  <c r="C412"/>
  <c r="M412"/>
  <c r="B412" s="1"/>
  <c r="O412"/>
  <c r="D412" s="1"/>
  <c r="F413"/>
  <c r="L413"/>
  <c r="N413"/>
  <c r="C413" s="1"/>
  <c r="P413"/>
  <c r="R413"/>
  <c r="C414"/>
  <c r="M414"/>
  <c r="B414" s="1"/>
  <c r="O414"/>
  <c r="D414" s="1"/>
  <c r="B415"/>
  <c r="F415"/>
  <c r="L415"/>
  <c r="N415"/>
  <c r="C415" s="1"/>
  <c r="P415"/>
  <c r="R415"/>
  <c r="C416"/>
  <c r="M416"/>
  <c r="B416" s="1"/>
  <c r="O416"/>
  <c r="D416" s="1"/>
  <c r="F417"/>
  <c r="L417"/>
  <c r="N417"/>
  <c r="C417" s="1"/>
  <c r="P417"/>
  <c r="R417"/>
  <c r="C418"/>
  <c r="M418"/>
  <c r="B418" s="1"/>
  <c r="O418"/>
  <c r="B419"/>
  <c r="F419"/>
  <c r="L419"/>
  <c r="N419"/>
  <c r="C419" s="1"/>
  <c r="P419"/>
  <c r="R419"/>
  <c r="C420"/>
  <c r="M420"/>
  <c r="B420" s="1"/>
  <c r="O420"/>
  <c r="F421"/>
  <c r="L421"/>
  <c r="N421"/>
  <c r="C421" s="1"/>
  <c r="P421"/>
  <c r="R421"/>
  <c r="C422"/>
  <c r="M422"/>
  <c r="B422" s="1"/>
  <c r="O422"/>
  <c r="B423"/>
  <c r="F423"/>
  <c r="L423"/>
  <c r="N423"/>
  <c r="C423" s="1"/>
  <c r="P423"/>
  <c r="R423"/>
  <c r="C424"/>
  <c r="M424"/>
  <c r="B424" s="1"/>
  <c r="O424"/>
  <c r="F425"/>
  <c r="L425"/>
  <c r="N425"/>
  <c r="C425" s="1"/>
  <c r="P425"/>
  <c r="R425"/>
  <c r="C426"/>
  <c r="M426"/>
  <c r="B426" s="1"/>
  <c r="O426"/>
  <c r="D426" s="1"/>
  <c r="B427"/>
  <c r="F427"/>
  <c r="L427"/>
  <c r="N427"/>
  <c r="C427" s="1"/>
  <c r="P427"/>
  <c r="R427"/>
  <c r="C428"/>
  <c r="M428"/>
  <c r="B428" s="1"/>
  <c r="O428"/>
  <c r="F429"/>
  <c r="L429"/>
  <c r="N429"/>
  <c r="C429" s="1"/>
  <c r="P429"/>
  <c r="R429"/>
  <c r="C430"/>
  <c r="M430"/>
  <c r="B430" s="1"/>
  <c r="O430"/>
  <c r="B431"/>
  <c r="F431"/>
  <c r="L431"/>
  <c r="N431"/>
  <c r="C431" s="1"/>
  <c r="P431"/>
  <c r="E431" s="1"/>
  <c r="R431"/>
  <c r="C432"/>
  <c r="M432"/>
  <c r="B432" s="1"/>
  <c r="O432"/>
  <c r="D432" s="1"/>
  <c r="F433"/>
  <c r="L433"/>
  <c r="N433"/>
  <c r="C433" s="1"/>
  <c r="P433"/>
  <c r="R433"/>
  <c r="C434"/>
  <c r="M434"/>
  <c r="B434" s="1"/>
  <c r="O434"/>
  <c r="B435"/>
  <c r="F435"/>
  <c r="L435"/>
  <c r="N435"/>
  <c r="C435" s="1"/>
  <c r="P435"/>
  <c r="R435"/>
  <c r="C436"/>
  <c r="M436"/>
  <c r="B436" s="1"/>
  <c r="O436"/>
  <c r="D436" s="1"/>
  <c r="F437"/>
  <c r="L437"/>
  <c r="N437"/>
  <c r="C437" s="1"/>
  <c r="P437"/>
  <c r="E437" s="1"/>
  <c r="R437"/>
  <c r="C438"/>
  <c r="M438"/>
  <c r="B438" s="1"/>
  <c r="O438"/>
  <c r="D438" s="1"/>
  <c r="B439"/>
  <c r="F439"/>
  <c r="L439"/>
  <c r="N439"/>
  <c r="C439" s="1"/>
  <c r="P439"/>
  <c r="R439"/>
  <c r="C440"/>
  <c r="M440"/>
  <c r="B440" s="1"/>
  <c r="O440"/>
  <c r="F441"/>
  <c r="L441"/>
  <c r="N441"/>
  <c r="C441" s="1"/>
  <c r="P441"/>
  <c r="R441"/>
  <c r="C442"/>
  <c r="M442"/>
  <c r="B442" s="1"/>
  <c r="O442"/>
  <c r="D442" s="1"/>
  <c r="B443"/>
  <c r="F443"/>
  <c r="L443"/>
  <c r="N443"/>
  <c r="C443" s="1"/>
  <c r="P443"/>
  <c r="E443" s="1"/>
  <c r="R443"/>
  <c r="E444"/>
  <c r="M444"/>
  <c r="B444" s="1"/>
  <c r="O444"/>
  <c r="D444" s="1"/>
  <c r="L445"/>
  <c r="N445"/>
  <c r="C445" s="1"/>
  <c r="P445"/>
  <c r="R445"/>
  <c r="C446"/>
  <c r="M446"/>
  <c r="B446" s="1"/>
  <c r="O446"/>
  <c r="L447"/>
  <c r="N447"/>
  <c r="C447" s="1"/>
  <c r="P447"/>
  <c r="R447"/>
  <c r="C448"/>
  <c r="M448"/>
  <c r="B448" s="1"/>
  <c r="O448"/>
  <c r="D448" s="1"/>
  <c r="L449"/>
  <c r="N449"/>
  <c r="C449" s="1"/>
  <c r="P449"/>
  <c r="R449"/>
  <c r="C450"/>
  <c r="M450"/>
  <c r="B450" s="1"/>
  <c r="O450"/>
  <c r="L451"/>
  <c r="N451"/>
  <c r="C451" s="1"/>
  <c r="P451"/>
  <c r="R451"/>
  <c r="C452"/>
  <c r="M452"/>
  <c r="B452" s="1"/>
  <c r="O452"/>
  <c r="D452" s="1"/>
  <c r="L453"/>
  <c r="N453"/>
  <c r="C453" s="1"/>
  <c r="P453"/>
  <c r="R453"/>
  <c r="C454"/>
  <c r="M454"/>
  <c r="B454" s="1"/>
  <c r="O454"/>
  <c r="D454" s="1"/>
  <c r="D455"/>
  <c r="L455"/>
  <c r="N455"/>
  <c r="C455" s="1"/>
  <c r="P455"/>
  <c r="R455"/>
  <c r="C456"/>
  <c r="M456"/>
  <c r="B456" s="1"/>
  <c r="O456"/>
  <c r="L457"/>
  <c r="N457"/>
  <c r="C457" s="1"/>
  <c r="P457"/>
  <c r="R457"/>
  <c r="C458"/>
  <c r="M458"/>
  <c r="B458" s="1"/>
  <c r="O458"/>
  <c r="D459"/>
  <c r="L459"/>
  <c r="N459"/>
  <c r="C459" s="1"/>
  <c r="P459"/>
  <c r="R459"/>
  <c r="C460"/>
  <c r="M460"/>
  <c r="B460" s="1"/>
  <c r="O460"/>
  <c r="D460" s="1"/>
  <c r="L461"/>
  <c r="N461"/>
  <c r="C461" s="1"/>
  <c r="P461"/>
  <c r="R461"/>
  <c r="C462"/>
  <c r="M462"/>
  <c r="B462" s="1"/>
  <c r="O462"/>
  <c r="D462" s="1"/>
  <c r="L463"/>
  <c r="N463"/>
  <c r="C463" s="1"/>
  <c r="P463"/>
  <c r="R463"/>
  <c r="C464"/>
  <c r="M464"/>
  <c r="B464" s="1"/>
  <c r="O464"/>
  <c r="D464" s="1"/>
  <c r="L465"/>
  <c r="N465"/>
  <c r="C465" s="1"/>
  <c r="P465"/>
  <c r="R465"/>
  <c r="C466"/>
  <c r="M466"/>
  <c r="B466" s="1"/>
  <c r="O466"/>
  <c r="D466" s="1"/>
  <c r="L467"/>
  <c r="N467"/>
  <c r="C467" s="1"/>
  <c r="P467"/>
  <c r="R467"/>
  <c r="C468"/>
  <c r="M468"/>
  <c r="B468" s="1"/>
  <c r="O468"/>
  <c r="L469"/>
  <c r="N469"/>
  <c r="C469" s="1"/>
  <c r="P469"/>
  <c r="R469"/>
  <c r="C470"/>
  <c r="E470"/>
  <c r="M470"/>
  <c r="B470" s="1"/>
  <c r="O470"/>
  <c r="D470" s="1"/>
  <c r="B471"/>
  <c r="F471"/>
  <c r="L471"/>
  <c r="N471"/>
  <c r="C471" s="1"/>
  <c r="P471"/>
  <c r="E471" s="1"/>
  <c r="R471"/>
  <c r="C472"/>
  <c r="M472"/>
  <c r="B472" s="1"/>
  <c r="O472"/>
  <c r="D472" s="1"/>
  <c r="F473"/>
  <c r="L473"/>
  <c r="N473"/>
  <c r="C473" s="1"/>
  <c r="P473"/>
  <c r="E473" s="1"/>
  <c r="R473"/>
  <c r="C474"/>
  <c r="M474"/>
  <c r="B474" s="1"/>
  <c r="O474"/>
  <c r="D474" s="1"/>
  <c r="B475"/>
  <c r="F475"/>
  <c r="L475"/>
  <c r="N475"/>
  <c r="C475" s="1"/>
  <c r="P475"/>
  <c r="R475"/>
  <c r="E476"/>
  <c r="M476"/>
  <c r="B476" s="1"/>
  <c r="O476"/>
  <c r="D476" s="1"/>
  <c r="L477"/>
  <c r="N477"/>
  <c r="C477" s="1"/>
  <c r="P477"/>
  <c r="E477" s="1"/>
  <c r="R477"/>
  <c r="C478"/>
  <c r="E478"/>
  <c r="M478"/>
  <c r="B478" s="1"/>
  <c r="O478"/>
  <c r="D478" s="1"/>
  <c r="B479"/>
  <c r="F479"/>
  <c r="L479"/>
  <c r="N479"/>
  <c r="C479" s="1"/>
  <c r="P479"/>
  <c r="R479"/>
  <c r="C480"/>
  <c r="M480"/>
  <c r="B480" s="1"/>
  <c r="O480"/>
  <c r="D480" s="1"/>
  <c r="F481"/>
  <c r="L481"/>
  <c r="N481"/>
  <c r="C481" s="1"/>
  <c r="P481"/>
  <c r="R481"/>
  <c r="L483"/>
  <c r="N483"/>
  <c r="C483" s="1"/>
  <c r="P483"/>
  <c r="R483"/>
  <c r="B485"/>
  <c r="F485"/>
  <c r="L485"/>
  <c r="N485"/>
  <c r="P485"/>
  <c r="R485"/>
  <c r="D487"/>
  <c r="L487"/>
  <c r="N487"/>
  <c r="C487" s="1"/>
  <c r="P487"/>
  <c r="R487"/>
  <c r="F489"/>
  <c r="L489"/>
  <c r="N489"/>
  <c r="P489"/>
  <c r="R489"/>
  <c r="L491"/>
  <c r="N491"/>
  <c r="C491" s="1"/>
  <c r="P491"/>
  <c r="R491"/>
  <c r="B493"/>
  <c r="F493"/>
  <c r="L493"/>
  <c r="N493"/>
  <c r="C493" s="1"/>
  <c r="P493"/>
  <c r="R493"/>
  <c r="D495"/>
  <c r="L495"/>
  <c r="N495"/>
  <c r="C495" s="1"/>
  <c r="P495"/>
  <c r="R495"/>
  <c r="F497"/>
  <c r="L497"/>
  <c r="N497"/>
  <c r="P497"/>
  <c r="R497"/>
  <c r="L499"/>
  <c r="N499"/>
  <c r="C499" s="1"/>
  <c r="P499"/>
  <c r="R499"/>
  <c r="B501"/>
  <c r="F501"/>
  <c r="L501"/>
  <c r="N501"/>
  <c r="C501" s="1"/>
  <c r="P501"/>
  <c r="R501"/>
  <c r="D503"/>
  <c r="L503"/>
  <c r="N503"/>
  <c r="C503" s="1"/>
  <c r="P503"/>
  <c r="R503"/>
  <c r="F505"/>
  <c r="L505"/>
  <c r="N505"/>
  <c r="C505" s="1"/>
  <c r="P505"/>
  <c r="R505"/>
  <c r="L507"/>
  <c r="N507"/>
  <c r="C507" s="1"/>
  <c r="P507"/>
  <c r="R507"/>
  <c r="B509"/>
  <c r="F509"/>
  <c r="L509"/>
  <c r="N509"/>
  <c r="C509" s="1"/>
  <c r="P509"/>
  <c r="R509"/>
  <c r="D511"/>
  <c r="L511"/>
  <c r="N511"/>
  <c r="P511"/>
  <c r="R511"/>
  <c r="F513"/>
  <c r="L513"/>
  <c r="N513"/>
  <c r="C513" s="1"/>
  <c r="P513"/>
  <c r="R513"/>
  <c r="L515"/>
  <c r="N515"/>
  <c r="C515" s="1"/>
  <c r="P515"/>
  <c r="R515"/>
  <c r="B517"/>
  <c r="F517"/>
  <c r="L517"/>
  <c r="N517"/>
  <c r="C517" s="1"/>
  <c r="P517"/>
  <c r="R517"/>
  <c r="D519"/>
  <c r="L519"/>
  <c r="N519"/>
  <c r="P519"/>
  <c r="R519"/>
  <c r="F521"/>
  <c r="L521"/>
  <c r="N521"/>
  <c r="C521" s="1"/>
  <c r="P521"/>
  <c r="R521"/>
  <c r="L523"/>
  <c r="N523"/>
  <c r="C523" s="1"/>
  <c r="P523"/>
  <c r="R523"/>
  <c r="B525"/>
  <c r="F525"/>
  <c r="L525"/>
  <c r="N525"/>
  <c r="C525" s="1"/>
  <c r="P525"/>
  <c r="R525"/>
  <c r="D527"/>
  <c r="L527"/>
  <c r="N527"/>
  <c r="P527"/>
  <c r="R527"/>
  <c r="F529"/>
  <c r="L529"/>
  <c r="N529"/>
  <c r="C529" s="1"/>
  <c r="P529"/>
  <c r="R529"/>
  <c r="L531"/>
  <c r="N531"/>
  <c r="C531" s="1"/>
  <c r="P531"/>
  <c r="R531"/>
  <c r="B533"/>
  <c r="F533"/>
  <c r="L533"/>
  <c r="N533"/>
  <c r="P533"/>
  <c r="R533"/>
  <c r="D535"/>
  <c r="L535"/>
  <c r="N535"/>
  <c r="P535"/>
  <c r="R535"/>
  <c r="F537"/>
  <c r="L537"/>
  <c r="N537"/>
  <c r="C537" s="1"/>
  <c r="P537"/>
  <c r="R537"/>
  <c r="L539"/>
  <c r="N539"/>
  <c r="C539" s="1"/>
  <c r="P539"/>
  <c r="R539"/>
  <c r="B541"/>
  <c r="F541"/>
  <c r="L541"/>
  <c r="N541"/>
  <c r="C541" s="1"/>
  <c r="P541"/>
  <c r="R541"/>
  <c r="D543"/>
  <c r="L543"/>
  <c r="N543"/>
  <c r="C543" s="1"/>
  <c r="P543"/>
  <c r="R543"/>
  <c r="C544"/>
  <c r="M544"/>
  <c r="B544" s="1"/>
  <c r="O544"/>
  <c r="D545"/>
  <c r="L545"/>
  <c r="N545"/>
  <c r="C545" s="1"/>
  <c r="P545"/>
  <c r="R545"/>
  <c r="C546"/>
  <c r="M546"/>
  <c r="B546" s="1"/>
  <c r="O546"/>
  <c r="D546" s="1"/>
  <c r="D547"/>
  <c r="L547"/>
  <c r="N547"/>
  <c r="C547" s="1"/>
  <c r="P547"/>
  <c r="E547" s="1"/>
  <c r="R547"/>
  <c r="C548"/>
  <c r="M548"/>
  <c r="B548" s="1"/>
  <c r="O548"/>
  <c r="D549"/>
  <c r="L549"/>
  <c r="N549"/>
  <c r="C549" s="1"/>
  <c r="P549"/>
  <c r="R549"/>
  <c r="C550"/>
  <c r="M550"/>
  <c r="B550" s="1"/>
  <c r="O550"/>
  <c r="D551"/>
  <c r="L551"/>
  <c r="N551"/>
  <c r="C551" s="1"/>
  <c r="P551"/>
  <c r="R551"/>
  <c r="C552"/>
  <c r="M552"/>
  <c r="B552" s="1"/>
  <c r="O552"/>
  <c r="D553"/>
  <c r="L553"/>
  <c r="N553"/>
  <c r="C553" s="1"/>
  <c r="P553"/>
  <c r="R553"/>
  <c r="C554"/>
  <c r="M554"/>
  <c r="B554" s="1"/>
  <c r="O554"/>
  <c r="D554" s="1"/>
  <c r="D555"/>
  <c r="L555"/>
  <c r="N555"/>
  <c r="C555" s="1"/>
  <c r="P555"/>
  <c r="R555"/>
  <c r="C556"/>
  <c r="M556"/>
  <c r="B556" s="1"/>
  <c r="O556"/>
  <c r="D556" s="1"/>
  <c r="D557"/>
  <c r="L557"/>
  <c r="N557"/>
  <c r="C557" s="1"/>
  <c r="P557"/>
  <c r="R557"/>
  <c r="C558"/>
  <c r="M558"/>
  <c r="B558" s="1"/>
  <c r="O558"/>
  <c r="D558" s="1"/>
  <c r="D559"/>
  <c r="L559"/>
  <c r="N559"/>
  <c r="C559" s="1"/>
  <c r="P559"/>
  <c r="R559"/>
  <c r="C560"/>
  <c r="M560"/>
  <c r="B560" s="1"/>
  <c r="O560"/>
  <c r="D560" s="1"/>
  <c r="D561"/>
  <c r="L561"/>
  <c r="N561"/>
  <c r="C561" s="1"/>
  <c r="P561"/>
  <c r="R561"/>
  <c r="C562"/>
  <c r="M562"/>
  <c r="B562" s="1"/>
  <c r="O562"/>
  <c r="D563"/>
  <c r="L563"/>
  <c r="N563"/>
  <c r="C563" s="1"/>
  <c r="P563"/>
  <c r="E563" s="1"/>
  <c r="R563"/>
  <c r="C564"/>
  <c r="M564"/>
  <c r="B564" s="1"/>
  <c r="O564"/>
  <c r="D564" s="1"/>
  <c r="D565"/>
  <c r="L565"/>
  <c r="N565"/>
  <c r="C565" s="1"/>
  <c r="P565"/>
  <c r="R565"/>
  <c r="E566"/>
  <c r="M566"/>
  <c r="B566" s="1"/>
  <c r="O566"/>
  <c r="D566" s="1"/>
  <c r="B567"/>
  <c r="F567"/>
  <c r="L567"/>
  <c r="N567"/>
  <c r="C567" s="1"/>
  <c r="P567"/>
  <c r="R567"/>
  <c r="C568"/>
  <c r="M568"/>
  <c r="B568" s="1"/>
  <c r="O568"/>
  <c r="D568" s="1"/>
  <c r="L569"/>
  <c r="O570"/>
  <c r="D570" s="1"/>
  <c r="L571"/>
  <c r="O572"/>
  <c r="L573"/>
  <c r="O574"/>
  <c r="D574" s="1"/>
  <c r="L575"/>
  <c r="O576"/>
  <c r="L577"/>
  <c r="O578"/>
  <c r="D578" s="1"/>
  <c r="L579"/>
  <c r="O580"/>
  <c r="L581"/>
  <c r="O582"/>
  <c r="D582" s="1"/>
  <c r="L583"/>
  <c r="O584"/>
  <c r="L585"/>
  <c r="O586"/>
  <c r="D586" s="1"/>
  <c r="L587"/>
  <c r="O588"/>
  <c r="L589"/>
  <c r="O590"/>
  <c r="D590" s="1"/>
  <c r="L591"/>
  <c r="O592"/>
  <c r="L593"/>
  <c r="P593"/>
  <c r="O594"/>
  <c r="D594" s="1"/>
  <c r="L595"/>
  <c r="O596"/>
  <c r="D596" s="1"/>
  <c r="L597"/>
  <c r="O598"/>
  <c r="D598" s="1"/>
  <c r="L599"/>
  <c r="P599"/>
  <c r="O600"/>
  <c r="L601"/>
  <c r="O602"/>
  <c r="D602" s="1"/>
  <c r="L603"/>
  <c r="P603"/>
  <c r="O604"/>
  <c r="D604" s="1"/>
  <c r="L605"/>
  <c r="O606"/>
  <c r="D606" s="1"/>
  <c r="L607"/>
  <c r="O608"/>
  <c r="D608" s="1"/>
  <c r="L609"/>
  <c r="O610"/>
  <c r="D610" s="1"/>
  <c r="L611"/>
  <c r="O612"/>
  <c r="D612" s="1"/>
  <c r="L613"/>
  <c r="O614"/>
  <c r="D614" s="1"/>
  <c r="O616"/>
  <c r="L617"/>
  <c r="O618"/>
  <c r="D618" s="1"/>
  <c r="L619"/>
  <c r="O620"/>
  <c r="L621"/>
  <c r="P621"/>
  <c r="O622"/>
  <c r="D622" s="1"/>
  <c r="L623"/>
  <c r="O624"/>
  <c r="D624" s="1"/>
  <c r="L625"/>
  <c r="O626"/>
  <c r="D626" s="1"/>
  <c r="L627"/>
  <c r="P627"/>
  <c r="E627" s="1"/>
  <c r="O628"/>
  <c r="L629"/>
  <c r="O630"/>
  <c r="D630" s="1"/>
  <c r="L631"/>
  <c r="O632"/>
  <c r="L633"/>
  <c r="O634"/>
  <c r="D634" s="1"/>
  <c r="L635"/>
  <c r="O636"/>
  <c r="L637"/>
  <c r="O638"/>
  <c r="D638" s="1"/>
  <c r="L639"/>
  <c r="O640"/>
  <c r="L641"/>
  <c r="P641"/>
  <c r="O642"/>
  <c r="D642" s="1"/>
  <c r="L643"/>
  <c r="P643"/>
  <c r="E643" s="1"/>
  <c r="O644"/>
  <c r="L645"/>
  <c r="P645"/>
  <c r="O646"/>
  <c r="D646" s="1"/>
  <c r="L647"/>
  <c r="P647"/>
  <c r="E647" s="1"/>
  <c r="O648"/>
  <c r="L649"/>
  <c r="O650"/>
  <c r="D650" s="1"/>
  <c r="L651"/>
  <c r="P651"/>
  <c r="O652"/>
  <c r="D652" s="1"/>
  <c r="C569"/>
  <c r="C571"/>
  <c r="C573"/>
  <c r="C575"/>
  <c r="C577"/>
  <c r="C579"/>
  <c r="C581"/>
  <c r="C583"/>
  <c r="C585"/>
  <c r="C587"/>
  <c r="C589"/>
  <c r="C591"/>
  <c r="E593"/>
  <c r="C593"/>
  <c r="C595"/>
  <c r="C597"/>
  <c r="E599"/>
  <c r="C599"/>
  <c r="C601"/>
  <c r="E603"/>
  <c r="C603"/>
  <c r="C605"/>
  <c r="C607"/>
  <c r="C609"/>
  <c r="C611"/>
  <c r="C613"/>
  <c r="C617"/>
  <c r="C619"/>
  <c r="E621"/>
  <c r="C621"/>
  <c r="C623"/>
  <c r="C625"/>
  <c r="C627"/>
  <c r="C629"/>
  <c r="C631"/>
  <c r="C633"/>
  <c r="C635"/>
  <c r="C637"/>
  <c r="C639"/>
  <c r="E641"/>
  <c r="C641"/>
  <c r="C643"/>
  <c r="E645"/>
  <c r="C645"/>
  <c r="C647"/>
  <c r="C649"/>
  <c r="E651"/>
  <c r="C651"/>
  <c r="R667"/>
  <c r="G667" s="1"/>
  <c r="P667"/>
  <c r="N667"/>
  <c r="L667"/>
  <c r="F667"/>
  <c r="B667"/>
  <c r="Q667"/>
  <c r="O667"/>
  <c r="M667"/>
  <c r="C667"/>
  <c r="R671"/>
  <c r="P671"/>
  <c r="N671"/>
  <c r="L671"/>
  <c r="Q671"/>
  <c r="O671"/>
  <c r="M671"/>
  <c r="B671" s="1"/>
  <c r="R675"/>
  <c r="G675" s="1"/>
  <c r="P675"/>
  <c r="N675"/>
  <c r="L675"/>
  <c r="F675"/>
  <c r="B675"/>
  <c r="Q675"/>
  <c r="O675"/>
  <c r="M675"/>
  <c r="C675"/>
  <c r="R679"/>
  <c r="P679"/>
  <c r="N679"/>
  <c r="L679"/>
  <c r="Q679"/>
  <c r="O679"/>
  <c r="M679"/>
  <c r="B679" s="1"/>
  <c r="R683"/>
  <c r="G683" s="1"/>
  <c r="P683"/>
  <c r="N683"/>
  <c r="L683"/>
  <c r="F683"/>
  <c r="B683"/>
  <c r="Q683"/>
  <c r="O683"/>
  <c r="M683"/>
  <c r="C683"/>
  <c r="R687"/>
  <c r="P687"/>
  <c r="N687"/>
  <c r="L687"/>
  <c r="Q687"/>
  <c r="O687"/>
  <c r="M687"/>
  <c r="B687" s="1"/>
  <c r="C687"/>
  <c r="R691"/>
  <c r="P691"/>
  <c r="N691"/>
  <c r="L691"/>
  <c r="B691"/>
  <c r="Q691"/>
  <c r="O691"/>
  <c r="M691"/>
  <c r="G691"/>
  <c r="C691"/>
  <c r="R727"/>
  <c r="P727"/>
  <c r="N727"/>
  <c r="L727"/>
  <c r="D727"/>
  <c r="Q727"/>
  <c r="O727"/>
  <c r="M727"/>
  <c r="B727" s="1"/>
  <c r="E727"/>
  <c r="C727"/>
  <c r="R731"/>
  <c r="G731" s="1"/>
  <c r="P731"/>
  <c r="N731"/>
  <c r="L731"/>
  <c r="F731"/>
  <c r="B731"/>
  <c r="Q731"/>
  <c r="O731"/>
  <c r="M731"/>
  <c r="C731"/>
  <c r="R735"/>
  <c r="P735"/>
  <c r="N735"/>
  <c r="L735"/>
  <c r="Q735"/>
  <c r="O735"/>
  <c r="M735"/>
  <c r="B735" s="1"/>
  <c r="C735"/>
  <c r="R739"/>
  <c r="P739"/>
  <c r="N739"/>
  <c r="L739"/>
  <c r="B739"/>
  <c r="Q739"/>
  <c r="O739"/>
  <c r="M739"/>
  <c r="G739"/>
  <c r="C739"/>
  <c r="R747"/>
  <c r="P747"/>
  <c r="N747"/>
  <c r="L747"/>
  <c r="Q747"/>
  <c r="O747"/>
  <c r="M747"/>
  <c r="B747" s="1"/>
  <c r="C747"/>
  <c r="R751"/>
  <c r="G751" s="1"/>
  <c r="P751"/>
  <c r="N751"/>
  <c r="L751"/>
  <c r="E751" s="1"/>
  <c r="F751"/>
  <c r="B751"/>
  <c r="Q751"/>
  <c r="O751"/>
  <c r="D751" s="1"/>
  <c r="M751"/>
  <c r="C751"/>
  <c r="R755"/>
  <c r="P755"/>
  <c r="N755"/>
  <c r="L755"/>
  <c r="Q755"/>
  <c r="O755"/>
  <c r="M755"/>
  <c r="B755" s="1"/>
  <c r="C755"/>
  <c r="R759"/>
  <c r="P759"/>
  <c r="N759"/>
  <c r="L759"/>
  <c r="B759"/>
  <c r="Q759"/>
  <c r="O759"/>
  <c r="M759"/>
  <c r="G759"/>
  <c r="R763"/>
  <c r="P763"/>
  <c r="N763"/>
  <c r="L763"/>
  <c r="Q763"/>
  <c r="O763"/>
  <c r="M763"/>
  <c r="B763" s="1"/>
  <c r="C763"/>
  <c r="R821"/>
  <c r="G821" s="1"/>
  <c r="P821"/>
  <c r="N821"/>
  <c r="L821"/>
  <c r="F821"/>
  <c r="B821"/>
  <c r="Q821"/>
  <c r="O821"/>
  <c r="M821"/>
  <c r="C821"/>
  <c r="Q825"/>
  <c r="O825"/>
  <c r="M825"/>
  <c r="R825"/>
  <c r="N825"/>
  <c r="F825"/>
  <c r="B825"/>
  <c r="P825"/>
  <c r="L825"/>
  <c r="E825"/>
  <c r="C825"/>
  <c r="M289"/>
  <c r="B289" s="1"/>
  <c r="O289"/>
  <c r="M297"/>
  <c r="B297" s="1"/>
  <c r="O297"/>
  <c r="D297" s="1"/>
  <c r="M301"/>
  <c r="B301" s="1"/>
  <c r="O301"/>
  <c r="D301" s="1"/>
  <c r="M303"/>
  <c r="B303" s="1"/>
  <c r="O303"/>
  <c r="M315"/>
  <c r="B315" s="1"/>
  <c r="O315"/>
  <c r="M317"/>
  <c r="B317" s="1"/>
  <c r="O317"/>
  <c r="D317" s="1"/>
  <c r="M319"/>
  <c r="B319" s="1"/>
  <c r="O319"/>
  <c r="D319" s="1"/>
  <c r="M321"/>
  <c r="B321" s="1"/>
  <c r="O321"/>
  <c r="D321" s="1"/>
  <c r="M323"/>
  <c r="B323" s="1"/>
  <c r="O323"/>
  <c r="D323" s="1"/>
  <c r="M327"/>
  <c r="B327" s="1"/>
  <c r="O327"/>
  <c r="D327" s="1"/>
  <c r="M329"/>
  <c r="B329" s="1"/>
  <c r="O329"/>
  <c r="D329" s="1"/>
  <c r="M331"/>
  <c r="B331" s="1"/>
  <c r="O331"/>
  <c r="M333"/>
  <c r="B333" s="1"/>
  <c r="O333"/>
  <c r="B372"/>
  <c r="L372"/>
  <c r="N372"/>
  <c r="P372"/>
  <c r="B374"/>
  <c r="F374"/>
  <c r="L374"/>
  <c r="N374"/>
  <c r="C374" s="1"/>
  <c r="P374"/>
  <c r="C375"/>
  <c r="M375"/>
  <c r="B375" s="1"/>
  <c r="O375"/>
  <c r="B376"/>
  <c r="D376"/>
  <c r="L376"/>
  <c r="N376"/>
  <c r="C376" s="1"/>
  <c r="P376"/>
  <c r="C377"/>
  <c r="M377"/>
  <c r="B377" s="1"/>
  <c r="O377"/>
  <c r="B378"/>
  <c r="F378"/>
  <c r="L378"/>
  <c r="N378"/>
  <c r="C378" s="1"/>
  <c r="P378"/>
  <c r="C379"/>
  <c r="M379"/>
  <c r="B379" s="1"/>
  <c r="O379"/>
  <c r="B380"/>
  <c r="D380"/>
  <c r="L380"/>
  <c r="N380"/>
  <c r="C380" s="1"/>
  <c r="P380"/>
  <c r="C381"/>
  <c r="M381"/>
  <c r="B381" s="1"/>
  <c r="O381"/>
  <c r="B382"/>
  <c r="F382"/>
  <c r="L382"/>
  <c r="N382"/>
  <c r="C382" s="1"/>
  <c r="P382"/>
  <c r="C383"/>
  <c r="M383"/>
  <c r="B383" s="1"/>
  <c r="O383"/>
  <c r="B384"/>
  <c r="D384"/>
  <c r="L384"/>
  <c r="N384"/>
  <c r="C384" s="1"/>
  <c r="P384"/>
  <c r="C385"/>
  <c r="M385"/>
  <c r="B385" s="1"/>
  <c r="O385"/>
  <c r="L386"/>
  <c r="M387"/>
  <c r="O387"/>
  <c r="L388"/>
  <c r="M389"/>
  <c r="B389" s="1"/>
  <c r="O389"/>
  <c r="L390"/>
  <c r="M391"/>
  <c r="O391"/>
  <c r="D391" s="1"/>
  <c r="L392"/>
  <c r="M393"/>
  <c r="B393" s="1"/>
  <c r="O393"/>
  <c r="D393" s="1"/>
  <c r="L394"/>
  <c r="M395"/>
  <c r="O395"/>
  <c r="D395" s="1"/>
  <c r="L396"/>
  <c r="M397"/>
  <c r="B397" s="1"/>
  <c r="O397"/>
  <c r="L398"/>
  <c r="M399"/>
  <c r="O399"/>
  <c r="D399" s="1"/>
  <c r="L400"/>
  <c r="M401"/>
  <c r="B401" s="1"/>
  <c r="O401"/>
  <c r="D401" s="1"/>
  <c r="L402"/>
  <c r="M403"/>
  <c r="O403"/>
  <c r="D403" s="1"/>
  <c r="L404"/>
  <c r="M405"/>
  <c r="B405" s="1"/>
  <c r="O405"/>
  <c r="D405" s="1"/>
  <c r="L406"/>
  <c r="M407"/>
  <c r="O407"/>
  <c r="D407" s="1"/>
  <c r="L408"/>
  <c r="M409"/>
  <c r="B409" s="1"/>
  <c r="O409"/>
  <c r="D409" s="1"/>
  <c r="L410"/>
  <c r="M411"/>
  <c r="O411"/>
  <c r="D411" s="1"/>
  <c r="L412"/>
  <c r="M413"/>
  <c r="B413" s="1"/>
  <c r="O413"/>
  <c r="D413" s="1"/>
  <c r="L414"/>
  <c r="M415"/>
  <c r="O415"/>
  <c r="D415" s="1"/>
  <c r="L416"/>
  <c r="M417"/>
  <c r="B417" s="1"/>
  <c r="O417"/>
  <c r="L418"/>
  <c r="M419"/>
  <c r="O419"/>
  <c r="L420"/>
  <c r="M421"/>
  <c r="B421" s="1"/>
  <c r="O421"/>
  <c r="L422"/>
  <c r="M423"/>
  <c r="O423"/>
  <c r="L424"/>
  <c r="M425"/>
  <c r="B425" s="1"/>
  <c r="O425"/>
  <c r="L426"/>
  <c r="M427"/>
  <c r="O427"/>
  <c r="L428"/>
  <c r="M429"/>
  <c r="B429" s="1"/>
  <c r="O429"/>
  <c r="L430"/>
  <c r="M431"/>
  <c r="O431"/>
  <c r="D431" s="1"/>
  <c r="L432"/>
  <c r="M433"/>
  <c r="B433" s="1"/>
  <c r="O433"/>
  <c r="L434"/>
  <c r="M435"/>
  <c r="O435"/>
  <c r="L436"/>
  <c r="M437"/>
  <c r="B437" s="1"/>
  <c r="O437"/>
  <c r="D437" s="1"/>
  <c r="L438"/>
  <c r="M439"/>
  <c r="O439"/>
  <c r="D439" s="1"/>
  <c r="L440"/>
  <c r="M441"/>
  <c r="B441" s="1"/>
  <c r="O441"/>
  <c r="L442"/>
  <c r="M443"/>
  <c r="O443"/>
  <c r="D443" s="1"/>
  <c r="L444"/>
  <c r="N444"/>
  <c r="C444" s="1"/>
  <c r="M445"/>
  <c r="B445" s="1"/>
  <c r="O445"/>
  <c r="L446"/>
  <c r="M447"/>
  <c r="B447" s="1"/>
  <c r="O447"/>
  <c r="L448"/>
  <c r="M449"/>
  <c r="B449" s="1"/>
  <c r="O449"/>
  <c r="L450"/>
  <c r="M451"/>
  <c r="B451" s="1"/>
  <c r="O451"/>
  <c r="L452"/>
  <c r="M453"/>
  <c r="B453" s="1"/>
  <c r="O453"/>
  <c r="D453" s="1"/>
  <c r="L454"/>
  <c r="M455"/>
  <c r="B455" s="1"/>
  <c r="O455"/>
  <c r="L456"/>
  <c r="M457"/>
  <c r="B457" s="1"/>
  <c r="O457"/>
  <c r="D457" s="1"/>
  <c r="L458"/>
  <c r="M459"/>
  <c r="B459" s="1"/>
  <c r="O459"/>
  <c r="L460"/>
  <c r="M461"/>
  <c r="B461" s="1"/>
  <c r="O461"/>
  <c r="D461" s="1"/>
  <c r="L462"/>
  <c r="M463"/>
  <c r="B463" s="1"/>
  <c r="O463"/>
  <c r="L464"/>
  <c r="M465"/>
  <c r="B465" s="1"/>
  <c r="O465"/>
  <c r="D465" s="1"/>
  <c r="L466"/>
  <c r="M467"/>
  <c r="B467" s="1"/>
  <c r="O467"/>
  <c r="L468"/>
  <c r="M469"/>
  <c r="B469" s="1"/>
  <c r="O469"/>
  <c r="L470"/>
  <c r="N470"/>
  <c r="M471"/>
  <c r="O471"/>
  <c r="D471" s="1"/>
  <c r="L472"/>
  <c r="M473"/>
  <c r="B473" s="1"/>
  <c r="O473"/>
  <c r="D473" s="1"/>
  <c r="L474"/>
  <c r="M475"/>
  <c r="O475"/>
  <c r="D475" s="1"/>
  <c r="L476"/>
  <c r="N476"/>
  <c r="C476" s="1"/>
  <c r="M477"/>
  <c r="B477" s="1"/>
  <c r="O477"/>
  <c r="D477" s="1"/>
  <c r="L478"/>
  <c r="N478"/>
  <c r="M479"/>
  <c r="O479"/>
  <c r="D479" s="1"/>
  <c r="L480"/>
  <c r="M481"/>
  <c r="B481" s="1"/>
  <c r="O481"/>
  <c r="M483"/>
  <c r="B483" s="1"/>
  <c r="O483"/>
  <c r="M485"/>
  <c r="O485"/>
  <c r="M487"/>
  <c r="B487" s="1"/>
  <c r="O487"/>
  <c r="M489"/>
  <c r="B489" s="1"/>
  <c r="O489"/>
  <c r="M491"/>
  <c r="B491" s="1"/>
  <c r="O491"/>
  <c r="M493"/>
  <c r="O493"/>
  <c r="M495"/>
  <c r="B495" s="1"/>
  <c r="O495"/>
  <c r="M497"/>
  <c r="B497" s="1"/>
  <c r="O497"/>
  <c r="M499"/>
  <c r="B499" s="1"/>
  <c r="O499"/>
  <c r="M501"/>
  <c r="O501"/>
  <c r="M503"/>
  <c r="B503" s="1"/>
  <c r="O503"/>
  <c r="M505"/>
  <c r="B505" s="1"/>
  <c r="O505"/>
  <c r="M507"/>
  <c r="B507" s="1"/>
  <c r="O507"/>
  <c r="M509"/>
  <c r="O509"/>
  <c r="M511"/>
  <c r="B511" s="1"/>
  <c r="O511"/>
  <c r="M513"/>
  <c r="B513" s="1"/>
  <c r="O513"/>
  <c r="M515"/>
  <c r="B515" s="1"/>
  <c r="O515"/>
  <c r="M517"/>
  <c r="O517"/>
  <c r="M519"/>
  <c r="B519" s="1"/>
  <c r="O519"/>
  <c r="M521"/>
  <c r="B521" s="1"/>
  <c r="O521"/>
  <c r="M523"/>
  <c r="B523" s="1"/>
  <c r="O523"/>
  <c r="M525"/>
  <c r="O525"/>
  <c r="M527"/>
  <c r="B527" s="1"/>
  <c r="O527"/>
  <c r="M529"/>
  <c r="B529" s="1"/>
  <c r="O529"/>
  <c r="M531"/>
  <c r="B531" s="1"/>
  <c r="O531"/>
  <c r="M533"/>
  <c r="O533"/>
  <c r="M535"/>
  <c r="B535" s="1"/>
  <c r="O535"/>
  <c r="M537"/>
  <c r="B537" s="1"/>
  <c r="O537"/>
  <c r="M539"/>
  <c r="B539" s="1"/>
  <c r="O539"/>
  <c r="M541"/>
  <c r="O541"/>
  <c r="M543"/>
  <c r="B543" s="1"/>
  <c r="O543"/>
  <c r="L544"/>
  <c r="M545"/>
  <c r="B545" s="1"/>
  <c r="O545"/>
  <c r="L546"/>
  <c r="M547"/>
  <c r="B547" s="1"/>
  <c r="O547"/>
  <c r="L548"/>
  <c r="M549"/>
  <c r="B549" s="1"/>
  <c r="O549"/>
  <c r="L550"/>
  <c r="M551"/>
  <c r="B551" s="1"/>
  <c r="O551"/>
  <c r="L552"/>
  <c r="M553"/>
  <c r="B553" s="1"/>
  <c r="O553"/>
  <c r="L554"/>
  <c r="M555"/>
  <c r="B555" s="1"/>
  <c r="O555"/>
  <c r="L556"/>
  <c r="M557"/>
  <c r="B557" s="1"/>
  <c r="O557"/>
  <c r="L558"/>
  <c r="M559"/>
  <c r="B559" s="1"/>
  <c r="O559"/>
  <c r="L560"/>
  <c r="M561"/>
  <c r="B561" s="1"/>
  <c r="O561"/>
  <c r="L562"/>
  <c r="M563"/>
  <c r="B563" s="1"/>
  <c r="O563"/>
  <c r="L564"/>
  <c r="M565"/>
  <c r="B565" s="1"/>
  <c r="O565"/>
  <c r="L566"/>
  <c r="N566"/>
  <c r="C566" s="1"/>
  <c r="M567"/>
  <c r="O567"/>
  <c r="D567" s="1"/>
  <c r="L568"/>
  <c r="D757"/>
  <c r="R826"/>
  <c r="P826"/>
  <c r="N826"/>
  <c r="C826" s="1"/>
  <c r="L826"/>
  <c r="F826"/>
  <c r="B826"/>
  <c r="C829"/>
  <c r="C831"/>
  <c r="C833"/>
  <c r="C835"/>
  <c r="C837"/>
  <c r="C839"/>
  <c r="C841"/>
  <c r="C843"/>
  <c r="C845"/>
  <c r="C847"/>
  <c r="C849"/>
  <c r="C851"/>
  <c r="C853"/>
  <c r="C855"/>
  <c r="E857"/>
  <c r="C857"/>
  <c r="Q859"/>
  <c r="O859"/>
  <c r="M859"/>
  <c r="B859" s="1"/>
  <c r="C859"/>
  <c r="R860"/>
  <c r="P860"/>
  <c r="N860"/>
  <c r="C860" s="1"/>
  <c r="L860"/>
  <c r="F860"/>
  <c r="B860"/>
  <c r="Q863"/>
  <c r="O863"/>
  <c r="M863"/>
  <c r="B863" s="1"/>
  <c r="C863"/>
  <c r="R864"/>
  <c r="P864"/>
  <c r="E864" s="1"/>
  <c r="N864"/>
  <c r="C864" s="1"/>
  <c r="L864"/>
  <c r="B864"/>
  <c r="R866"/>
  <c r="P866"/>
  <c r="N866"/>
  <c r="C866" s="1"/>
  <c r="L866"/>
  <c r="F866"/>
  <c r="B866"/>
  <c r="R868"/>
  <c r="P868"/>
  <c r="N868"/>
  <c r="C868" s="1"/>
  <c r="L868"/>
  <c r="D868"/>
  <c r="B868"/>
  <c r="R870"/>
  <c r="P870"/>
  <c r="N870"/>
  <c r="C870" s="1"/>
  <c r="L870"/>
  <c r="F870"/>
  <c r="B870"/>
  <c r="R872"/>
  <c r="P872"/>
  <c r="N872"/>
  <c r="C872" s="1"/>
  <c r="L872"/>
  <c r="B872"/>
  <c r="R874"/>
  <c r="P874"/>
  <c r="N874"/>
  <c r="C874" s="1"/>
  <c r="L874"/>
  <c r="F874"/>
  <c r="B874"/>
  <c r="R876"/>
  <c r="P876"/>
  <c r="E876" s="1"/>
  <c r="N876"/>
  <c r="C876" s="1"/>
  <c r="L876"/>
  <c r="B876"/>
  <c r="R878"/>
  <c r="P878"/>
  <c r="N878"/>
  <c r="C878" s="1"/>
  <c r="L878"/>
  <c r="F878"/>
  <c r="B878"/>
  <c r="Q881"/>
  <c r="O881"/>
  <c r="M881"/>
  <c r="B881" s="1"/>
  <c r="C881"/>
  <c r="R882"/>
  <c r="P882"/>
  <c r="N882"/>
  <c r="C882" s="1"/>
  <c r="L882"/>
  <c r="B882"/>
  <c r="Q885"/>
  <c r="O885"/>
  <c r="M885"/>
  <c r="B885" s="1"/>
  <c r="R886"/>
  <c r="P886"/>
  <c r="N886"/>
  <c r="C886" s="1"/>
  <c r="L886"/>
  <c r="F886"/>
  <c r="B886"/>
  <c r="R897"/>
  <c r="P897"/>
  <c r="N897"/>
  <c r="L897"/>
  <c r="Q897"/>
  <c r="O897"/>
  <c r="M897"/>
  <c r="B897" s="1"/>
  <c r="C897"/>
  <c r="R901"/>
  <c r="P901"/>
  <c r="N901"/>
  <c r="L901"/>
  <c r="F901"/>
  <c r="B901"/>
  <c r="Q901"/>
  <c r="O901"/>
  <c r="M901"/>
  <c r="G901"/>
  <c r="C901"/>
  <c r="R905"/>
  <c r="P905"/>
  <c r="N905"/>
  <c r="L905"/>
  <c r="D905"/>
  <c r="Q905"/>
  <c r="O905"/>
  <c r="M905"/>
  <c r="B905" s="1"/>
  <c r="E905"/>
  <c r="R913"/>
  <c r="P913"/>
  <c r="N913"/>
  <c r="L913"/>
  <c r="B913"/>
  <c r="Q913"/>
  <c r="O913"/>
  <c r="M913"/>
  <c r="G913"/>
  <c r="C913"/>
  <c r="R917"/>
  <c r="P917"/>
  <c r="N917"/>
  <c r="L917"/>
  <c r="D917"/>
  <c r="Q917"/>
  <c r="O917"/>
  <c r="M917"/>
  <c r="B917" s="1"/>
  <c r="E917"/>
  <c r="C917"/>
  <c r="R927"/>
  <c r="G927" s="1"/>
  <c r="P927"/>
  <c r="N927"/>
  <c r="L927"/>
  <c r="F927"/>
  <c r="B927"/>
  <c r="Q927"/>
  <c r="O927"/>
  <c r="M927"/>
  <c r="C927"/>
  <c r="R935"/>
  <c r="P935"/>
  <c r="N935"/>
  <c r="L935"/>
  <c r="Q935"/>
  <c r="O935"/>
  <c r="M935"/>
  <c r="B935" s="1"/>
  <c r="C935"/>
  <c r="R939"/>
  <c r="P939"/>
  <c r="N939"/>
  <c r="L939"/>
  <c r="B939"/>
  <c r="Q939"/>
  <c r="O939"/>
  <c r="M939"/>
  <c r="C939"/>
  <c r="R943"/>
  <c r="P943"/>
  <c r="N943"/>
  <c r="L943"/>
  <c r="D943"/>
  <c r="Q943"/>
  <c r="O943"/>
  <c r="M943"/>
  <c r="B943" s="1"/>
  <c r="E943"/>
  <c r="C943"/>
  <c r="R947"/>
  <c r="P947"/>
  <c r="N947"/>
  <c r="L947"/>
  <c r="F947"/>
  <c r="B947"/>
  <c r="Q947"/>
  <c r="O947"/>
  <c r="M947"/>
  <c r="C947"/>
  <c r="R951"/>
  <c r="P951"/>
  <c r="N951"/>
  <c r="L951"/>
  <c r="Q951"/>
  <c r="O951"/>
  <c r="M951"/>
  <c r="B951" s="1"/>
  <c r="C951"/>
  <c r="M569"/>
  <c r="B569" s="1"/>
  <c r="O569"/>
  <c r="D569" s="1"/>
  <c r="M571"/>
  <c r="O571"/>
  <c r="D571" s="1"/>
  <c r="M573"/>
  <c r="B573" s="1"/>
  <c r="O573"/>
  <c r="D573" s="1"/>
  <c r="M575"/>
  <c r="B575" s="1"/>
  <c r="O575"/>
  <c r="D575" s="1"/>
  <c r="M577"/>
  <c r="B577" s="1"/>
  <c r="O577"/>
  <c r="D577" s="1"/>
  <c r="M579"/>
  <c r="O579"/>
  <c r="D579" s="1"/>
  <c r="M581"/>
  <c r="B581" s="1"/>
  <c r="O581"/>
  <c r="M583"/>
  <c r="B583" s="1"/>
  <c r="O583"/>
  <c r="D583" s="1"/>
  <c r="M585"/>
  <c r="B585" s="1"/>
  <c r="O585"/>
  <c r="D585" s="1"/>
  <c r="M587"/>
  <c r="O587"/>
  <c r="M589"/>
  <c r="B589" s="1"/>
  <c r="O589"/>
  <c r="D589" s="1"/>
  <c r="M591"/>
  <c r="B591" s="1"/>
  <c r="O591"/>
  <c r="M593"/>
  <c r="B593" s="1"/>
  <c r="O593"/>
  <c r="D593" s="1"/>
  <c r="M595"/>
  <c r="B595" s="1"/>
  <c r="O595"/>
  <c r="M597"/>
  <c r="B597" s="1"/>
  <c r="O597"/>
  <c r="D597" s="1"/>
  <c r="M599"/>
  <c r="O599"/>
  <c r="D599" s="1"/>
  <c r="M601"/>
  <c r="O601"/>
  <c r="D601" s="1"/>
  <c r="M603"/>
  <c r="B603" s="1"/>
  <c r="O603"/>
  <c r="D603" s="1"/>
  <c r="M605"/>
  <c r="B605" s="1"/>
  <c r="O605"/>
  <c r="D605" s="1"/>
  <c r="M607"/>
  <c r="B607" s="1"/>
  <c r="O607"/>
  <c r="M609"/>
  <c r="B609" s="1"/>
  <c r="O609"/>
  <c r="M611"/>
  <c r="O611"/>
  <c r="M613"/>
  <c r="B613" s="1"/>
  <c r="O613"/>
  <c r="D613" s="1"/>
  <c r="M615"/>
  <c r="B615" s="1"/>
  <c r="O615"/>
  <c r="M617"/>
  <c r="B617" s="1"/>
  <c r="O617"/>
  <c r="M619"/>
  <c r="B619" s="1"/>
  <c r="O619"/>
  <c r="M621"/>
  <c r="O621"/>
  <c r="D621" s="1"/>
  <c r="M623"/>
  <c r="B623" s="1"/>
  <c r="O623"/>
  <c r="D623" s="1"/>
  <c r="M625"/>
  <c r="O625"/>
  <c r="M627"/>
  <c r="B627" s="1"/>
  <c r="O627"/>
  <c r="D627" s="1"/>
  <c r="M629"/>
  <c r="B629" s="1"/>
  <c r="O629"/>
  <c r="D629" s="1"/>
  <c r="M631"/>
  <c r="B631" s="1"/>
  <c r="O631"/>
  <c r="D631" s="1"/>
  <c r="M633"/>
  <c r="B633" s="1"/>
  <c r="O633"/>
  <c r="D633" s="1"/>
  <c r="M635"/>
  <c r="O635"/>
  <c r="D635" s="1"/>
  <c r="M637"/>
  <c r="B637" s="1"/>
  <c r="O637"/>
  <c r="D637" s="1"/>
  <c r="M639"/>
  <c r="B639" s="1"/>
  <c r="O639"/>
  <c r="D639" s="1"/>
  <c r="M641"/>
  <c r="B641" s="1"/>
  <c r="O641"/>
  <c r="D641" s="1"/>
  <c r="M643"/>
  <c r="B643" s="1"/>
  <c r="O643"/>
  <c r="D643" s="1"/>
  <c r="M645"/>
  <c r="O645"/>
  <c r="D645" s="1"/>
  <c r="M647"/>
  <c r="B647" s="1"/>
  <c r="O647"/>
  <c r="D647" s="1"/>
  <c r="M649"/>
  <c r="B649" s="1"/>
  <c r="O649"/>
  <c r="D649" s="1"/>
  <c r="M651"/>
  <c r="B651" s="1"/>
  <c r="O651"/>
  <c r="D651" s="1"/>
  <c r="C653"/>
  <c r="M653"/>
  <c r="B653" s="1"/>
  <c r="O653"/>
  <c r="D653" s="1"/>
  <c r="D654"/>
  <c r="L654"/>
  <c r="N654"/>
  <c r="C654" s="1"/>
  <c r="P654"/>
  <c r="R654"/>
  <c r="E655"/>
  <c r="M655"/>
  <c r="B655" s="1"/>
  <c r="O655"/>
  <c r="D655" s="1"/>
  <c r="B656"/>
  <c r="F656"/>
  <c r="L656"/>
  <c r="N656"/>
  <c r="C656" s="1"/>
  <c r="P656"/>
  <c r="R656"/>
  <c r="E657"/>
  <c r="M657"/>
  <c r="B657" s="1"/>
  <c r="O657"/>
  <c r="D657" s="1"/>
  <c r="D658"/>
  <c r="L658"/>
  <c r="N658"/>
  <c r="C658" s="1"/>
  <c r="P658"/>
  <c r="R658"/>
  <c r="E659"/>
  <c r="M659"/>
  <c r="B659" s="1"/>
  <c r="O659"/>
  <c r="D659" s="1"/>
  <c r="B660"/>
  <c r="F660"/>
  <c r="L660"/>
  <c r="N660"/>
  <c r="C660" s="1"/>
  <c r="P660"/>
  <c r="E660" s="1"/>
  <c r="R660"/>
  <c r="C661"/>
  <c r="M661"/>
  <c r="B661" s="1"/>
  <c r="O661"/>
  <c r="D661" s="1"/>
  <c r="B662"/>
  <c r="F662"/>
  <c r="L662"/>
  <c r="N662"/>
  <c r="C662" s="1"/>
  <c r="P662"/>
  <c r="E662" s="1"/>
  <c r="R662"/>
  <c r="C663"/>
  <c r="M663"/>
  <c r="B663" s="1"/>
  <c r="O663"/>
  <c r="D663" s="1"/>
  <c r="B664"/>
  <c r="F664"/>
  <c r="L664"/>
  <c r="N664"/>
  <c r="C664" s="1"/>
  <c r="P664"/>
  <c r="R664"/>
  <c r="E665"/>
  <c r="M665"/>
  <c r="B665" s="1"/>
  <c r="O665"/>
  <c r="D665" s="1"/>
  <c r="D666"/>
  <c r="L666"/>
  <c r="N666"/>
  <c r="C666" s="1"/>
  <c r="P666"/>
  <c r="E666" s="1"/>
  <c r="R666"/>
  <c r="B668"/>
  <c r="F668"/>
  <c r="L668"/>
  <c r="N668"/>
  <c r="C668" s="1"/>
  <c r="P668"/>
  <c r="R668"/>
  <c r="F670"/>
  <c r="L670"/>
  <c r="G670" s="1"/>
  <c r="N670"/>
  <c r="C670" s="1"/>
  <c r="P670"/>
  <c r="E670" s="1"/>
  <c r="R670"/>
  <c r="B672"/>
  <c r="F672"/>
  <c r="L672"/>
  <c r="N672"/>
  <c r="P672"/>
  <c r="R672"/>
  <c r="L674"/>
  <c r="N674"/>
  <c r="C674" s="1"/>
  <c r="P674"/>
  <c r="R674"/>
  <c r="B676"/>
  <c r="F676"/>
  <c r="L676"/>
  <c r="N676"/>
  <c r="C676" s="1"/>
  <c r="P676"/>
  <c r="R676"/>
  <c r="D678"/>
  <c r="L678"/>
  <c r="N678"/>
  <c r="C678" s="1"/>
  <c r="P678"/>
  <c r="R678"/>
  <c r="B680"/>
  <c r="F680"/>
  <c r="L680"/>
  <c r="N680"/>
  <c r="C680" s="1"/>
  <c r="P680"/>
  <c r="R680"/>
  <c r="L682"/>
  <c r="N682"/>
  <c r="C682" s="1"/>
  <c r="P682"/>
  <c r="R682"/>
  <c r="B684"/>
  <c r="F684"/>
  <c r="L684"/>
  <c r="N684"/>
  <c r="C684" s="1"/>
  <c r="P684"/>
  <c r="R684"/>
  <c r="D686"/>
  <c r="L686"/>
  <c r="N686"/>
  <c r="C686" s="1"/>
  <c r="P686"/>
  <c r="R686"/>
  <c r="B688"/>
  <c r="F688"/>
  <c r="L688"/>
  <c r="N688"/>
  <c r="C688" s="1"/>
  <c r="P688"/>
  <c r="R688"/>
  <c r="L690"/>
  <c r="N690"/>
  <c r="C690" s="1"/>
  <c r="P690"/>
  <c r="R690"/>
  <c r="B692"/>
  <c r="F692"/>
  <c r="L692"/>
  <c r="N692"/>
  <c r="C692" s="1"/>
  <c r="P692"/>
  <c r="R692"/>
  <c r="C693"/>
  <c r="M693"/>
  <c r="B693" s="1"/>
  <c r="O693"/>
  <c r="F694"/>
  <c r="L694"/>
  <c r="N694"/>
  <c r="C694" s="1"/>
  <c r="P694"/>
  <c r="R694"/>
  <c r="C695"/>
  <c r="M695"/>
  <c r="B695" s="1"/>
  <c r="O695"/>
  <c r="D695" s="1"/>
  <c r="B696"/>
  <c r="F696"/>
  <c r="L696"/>
  <c r="N696"/>
  <c r="C696" s="1"/>
  <c r="P696"/>
  <c r="R696"/>
  <c r="C697"/>
  <c r="M697"/>
  <c r="B697" s="1"/>
  <c r="O697"/>
  <c r="D697" s="1"/>
  <c r="F698"/>
  <c r="L698"/>
  <c r="N698"/>
  <c r="C698" s="1"/>
  <c r="P698"/>
  <c r="R698"/>
  <c r="C699"/>
  <c r="M699"/>
  <c r="B699" s="1"/>
  <c r="O699"/>
  <c r="B700"/>
  <c r="F700"/>
  <c r="L700"/>
  <c r="N700"/>
  <c r="C700" s="1"/>
  <c r="P700"/>
  <c r="R700"/>
  <c r="C701"/>
  <c r="M701"/>
  <c r="B701" s="1"/>
  <c r="O701"/>
  <c r="D701" s="1"/>
  <c r="F702"/>
  <c r="L702"/>
  <c r="N702"/>
  <c r="C702" s="1"/>
  <c r="P702"/>
  <c r="E702" s="1"/>
  <c r="R702"/>
  <c r="C703"/>
  <c r="M703"/>
  <c r="B703" s="1"/>
  <c r="O703"/>
  <c r="D703" s="1"/>
  <c r="B704"/>
  <c r="F704"/>
  <c r="L704"/>
  <c r="N704"/>
  <c r="C704" s="1"/>
  <c r="P704"/>
  <c r="R704"/>
  <c r="C705"/>
  <c r="M705"/>
  <c r="B705" s="1"/>
  <c r="O705"/>
  <c r="D705" s="1"/>
  <c r="F706"/>
  <c r="L706"/>
  <c r="N706"/>
  <c r="C706" s="1"/>
  <c r="P706"/>
  <c r="R706"/>
  <c r="C707"/>
  <c r="M707"/>
  <c r="B707" s="1"/>
  <c r="O707"/>
  <c r="D707" s="1"/>
  <c r="B708"/>
  <c r="F708"/>
  <c r="L708"/>
  <c r="N708"/>
  <c r="C708" s="1"/>
  <c r="P708"/>
  <c r="R708"/>
  <c r="C709"/>
  <c r="M709"/>
  <c r="B709" s="1"/>
  <c r="O709"/>
  <c r="F710"/>
  <c r="L710"/>
  <c r="N710"/>
  <c r="C710" s="1"/>
  <c r="P710"/>
  <c r="R710"/>
  <c r="E711"/>
  <c r="M711"/>
  <c r="B711" s="1"/>
  <c r="O711"/>
  <c r="D711" s="1"/>
  <c r="D712"/>
  <c r="L712"/>
  <c r="N712"/>
  <c r="C712" s="1"/>
  <c r="P712"/>
  <c r="E712" s="1"/>
  <c r="R712"/>
  <c r="C713"/>
  <c r="M713"/>
  <c r="B713" s="1"/>
  <c r="O713"/>
  <c r="D713" s="1"/>
  <c r="D714"/>
  <c r="L714"/>
  <c r="N714"/>
  <c r="C714" s="1"/>
  <c r="P714"/>
  <c r="R714"/>
  <c r="E715"/>
  <c r="M715"/>
  <c r="B715" s="1"/>
  <c r="O715"/>
  <c r="D715" s="1"/>
  <c r="B716"/>
  <c r="F716"/>
  <c r="L716"/>
  <c r="N716"/>
  <c r="C716" s="1"/>
  <c r="P716"/>
  <c r="E716" s="1"/>
  <c r="R716"/>
  <c r="E717"/>
  <c r="M717"/>
  <c r="B717" s="1"/>
  <c r="O717"/>
  <c r="D717" s="1"/>
  <c r="D718"/>
  <c r="L718"/>
  <c r="N718"/>
  <c r="C718" s="1"/>
  <c r="P718"/>
  <c r="E718" s="1"/>
  <c r="R718"/>
  <c r="E719"/>
  <c r="M719"/>
  <c r="B719" s="1"/>
  <c r="O719"/>
  <c r="D719" s="1"/>
  <c r="B720"/>
  <c r="F720"/>
  <c r="L720"/>
  <c r="N720"/>
  <c r="C720" s="1"/>
  <c r="P720"/>
  <c r="E720" s="1"/>
  <c r="R720"/>
  <c r="E721"/>
  <c r="M721"/>
  <c r="B721" s="1"/>
  <c r="O721"/>
  <c r="D721" s="1"/>
  <c r="D722"/>
  <c r="L722"/>
  <c r="N722"/>
  <c r="C722" s="1"/>
  <c r="P722"/>
  <c r="E722" s="1"/>
  <c r="R722"/>
  <c r="E723"/>
  <c r="M723"/>
  <c r="B723" s="1"/>
  <c r="O723"/>
  <c r="D723" s="1"/>
  <c r="B724"/>
  <c r="F724"/>
  <c r="L724"/>
  <c r="N724"/>
  <c r="C724" s="1"/>
  <c r="P724"/>
  <c r="E724" s="1"/>
  <c r="R724"/>
  <c r="E725"/>
  <c r="M725"/>
  <c r="B725" s="1"/>
  <c r="O725"/>
  <c r="D725" s="1"/>
  <c r="D726"/>
  <c r="L726"/>
  <c r="N726"/>
  <c r="C726" s="1"/>
  <c r="P726"/>
  <c r="R726"/>
  <c r="B728"/>
  <c r="F728"/>
  <c r="L728"/>
  <c r="N728"/>
  <c r="C728" s="1"/>
  <c r="P728"/>
  <c r="R728"/>
  <c r="L730"/>
  <c r="N730"/>
  <c r="C730" s="1"/>
  <c r="P730"/>
  <c r="R730"/>
  <c r="B732"/>
  <c r="F732"/>
  <c r="L732"/>
  <c r="N732"/>
  <c r="C732" s="1"/>
  <c r="P732"/>
  <c r="R732"/>
  <c r="D734"/>
  <c r="L734"/>
  <c r="N734"/>
  <c r="C734" s="1"/>
  <c r="P734"/>
  <c r="R734"/>
  <c r="B736"/>
  <c r="F736"/>
  <c r="L736"/>
  <c r="N736"/>
  <c r="C736" s="1"/>
  <c r="P736"/>
  <c r="R736"/>
  <c r="L738"/>
  <c r="N738"/>
  <c r="C738" s="1"/>
  <c r="P738"/>
  <c r="R738"/>
  <c r="B740"/>
  <c r="F740"/>
  <c r="L740"/>
  <c r="N740"/>
  <c r="C740" s="1"/>
  <c r="P740"/>
  <c r="R740"/>
  <c r="C741"/>
  <c r="M741"/>
  <c r="B741" s="1"/>
  <c r="O741"/>
  <c r="D741" s="1"/>
  <c r="F742"/>
  <c r="L742"/>
  <c r="N742"/>
  <c r="C742" s="1"/>
  <c r="P742"/>
  <c r="R742"/>
  <c r="L744"/>
  <c r="N744"/>
  <c r="C744" s="1"/>
  <c r="P744"/>
  <c r="R744"/>
  <c r="C745"/>
  <c r="M745"/>
  <c r="B745" s="1"/>
  <c r="O745"/>
  <c r="D745" s="1"/>
  <c r="L746"/>
  <c r="N746"/>
  <c r="C746" s="1"/>
  <c r="P746"/>
  <c r="R746"/>
  <c r="B748"/>
  <c r="F748"/>
  <c r="L748"/>
  <c r="N748"/>
  <c r="C748" s="1"/>
  <c r="P748"/>
  <c r="R748"/>
  <c r="D750"/>
  <c r="L750"/>
  <c r="N750"/>
  <c r="C750" s="1"/>
  <c r="P750"/>
  <c r="R750"/>
  <c r="B752"/>
  <c r="F752"/>
  <c r="L752"/>
  <c r="N752"/>
  <c r="C752" s="1"/>
  <c r="P752"/>
  <c r="R752"/>
  <c r="L754"/>
  <c r="N754"/>
  <c r="C754" s="1"/>
  <c r="P754"/>
  <c r="R754"/>
  <c r="B756"/>
  <c r="F756"/>
  <c r="L756"/>
  <c r="N756"/>
  <c r="C756" s="1"/>
  <c r="P756"/>
  <c r="R756"/>
  <c r="D758"/>
  <c r="L758"/>
  <c r="N758"/>
  <c r="C758" s="1"/>
  <c r="P758"/>
  <c r="R758"/>
  <c r="B760"/>
  <c r="F760"/>
  <c r="L760"/>
  <c r="N760"/>
  <c r="C760" s="1"/>
  <c r="P760"/>
  <c r="R760"/>
  <c r="L762"/>
  <c r="N762"/>
  <c r="C762" s="1"/>
  <c r="P762"/>
  <c r="R762"/>
  <c r="B764"/>
  <c r="F764"/>
  <c r="L764"/>
  <c r="N764"/>
  <c r="C764" s="1"/>
  <c r="P764"/>
  <c r="R764"/>
  <c r="C765"/>
  <c r="M765"/>
  <c r="B765" s="1"/>
  <c r="O765"/>
  <c r="D765" s="1"/>
  <c r="F766"/>
  <c r="L766"/>
  <c r="N766"/>
  <c r="C766" s="1"/>
  <c r="P766"/>
  <c r="R766"/>
  <c r="E767"/>
  <c r="M767"/>
  <c r="B767" s="1"/>
  <c r="O767"/>
  <c r="D767" s="1"/>
  <c r="D768"/>
  <c r="L768"/>
  <c r="N768"/>
  <c r="C768" s="1"/>
  <c r="P768"/>
  <c r="E768" s="1"/>
  <c r="R768"/>
  <c r="C769"/>
  <c r="E769"/>
  <c r="M769"/>
  <c r="B769" s="1"/>
  <c r="O769"/>
  <c r="D769" s="1"/>
  <c r="F770"/>
  <c r="L770"/>
  <c r="N770"/>
  <c r="C770" s="1"/>
  <c r="P770"/>
  <c r="R770"/>
  <c r="C771"/>
  <c r="M771"/>
  <c r="B771" s="1"/>
  <c r="O771"/>
  <c r="D771" s="1"/>
  <c r="B772"/>
  <c r="F772"/>
  <c r="L772"/>
  <c r="N772"/>
  <c r="C772" s="1"/>
  <c r="P772"/>
  <c r="R772"/>
  <c r="C773"/>
  <c r="M773"/>
  <c r="B773" s="1"/>
  <c r="O773"/>
  <c r="D773" s="1"/>
  <c r="F774"/>
  <c r="L774"/>
  <c r="N774"/>
  <c r="C774" s="1"/>
  <c r="P774"/>
  <c r="R774"/>
  <c r="C775"/>
  <c r="M775"/>
  <c r="B775" s="1"/>
  <c r="O775"/>
  <c r="D775" s="1"/>
  <c r="B776"/>
  <c r="F776"/>
  <c r="L776"/>
  <c r="N776"/>
  <c r="C776" s="1"/>
  <c r="P776"/>
  <c r="R776"/>
  <c r="C777"/>
  <c r="M777"/>
  <c r="B777" s="1"/>
  <c r="O777"/>
  <c r="D777" s="1"/>
  <c r="F778"/>
  <c r="L778"/>
  <c r="N778"/>
  <c r="C778" s="1"/>
  <c r="P778"/>
  <c r="R778"/>
  <c r="C779"/>
  <c r="M779"/>
  <c r="B779" s="1"/>
  <c r="O779"/>
  <c r="B780"/>
  <c r="F780"/>
  <c r="L780"/>
  <c r="N780"/>
  <c r="C780" s="1"/>
  <c r="P780"/>
  <c r="R780"/>
  <c r="C781"/>
  <c r="M781"/>
  <c r="B781" s="1"/>
  <c r="O781"/>
  <c r="F782"/>
  <c r="L782"/>
  <c r="N782"/>
  <c r="C782" s="1"/>
  <c r="P782"/>
  <c r="R782"/>
  <c r="C783"/>
  <c r="M783"/>
  <c r="B783" s="1"/>
  <c r="O783"/>
  <c r="D783" s="1"/>
  <c r="B784"/>
  <c r="F784"/>
  <c r="L784"/>
  <c r="N784"/>
  <c r="C784" s="1"/>
  <c r="P784"/>
  <c r="R784"/>
  <c r="E785"/>
  <c r="M785"/>
  <c r="B785" s="1"/>
  <c r="O785"/>
  <c r="D785" s="1"/>
  <c r="L786"/>
  <c r="N786"/>
  <c r="C786" s="1"/>
  <c r="P786"/>
  <c r="R786"/>
  <c r="M787"/>
  <c r="B787" s="1"/>
  <c r="O787"/>
  <c r="D787" s="1"/>
  <c r="B788"/>
  <c r="F788"/>
  <c r="L788"/>
  <c r="N788"/>
  <c r="C788" s="1"/>
  <c r="P788"/>
  <c r="E788" s="1"/>
  <c r="R788"/>
  <c r="E789"/>
  <c r="M789"/>
  <c r="B789" s="1"/>
  <c r="O789"/>
  <c r="D789" s="1"/>
  <c r="L790"/>
  <c r="N790"/>
  <c r="C790" s="1"/>
  <c r="P790"/>
  <c r="R790"/>
  <c r="C791"/>
  <c r="M791"/>
  <c r="B791" s="1"/>
  <c r="O791"/>
  <c r="D792"/>
  <c r="L792"/>
  <c r="N792"/>
  <c r="C792" s="1"/>
  <c r="P792"/>
  <c r="R792"/>
  <c r="C793"/>
  <c r="M793"/>
  <c r="B793" s="1"/>
  <c r="O793"/>
  <c r="D793" s="1"/>
  <c r="L794"/>
  <c r="N794"/>
  <c r="C794" s="1"/>
  <c r="P794"/>
  <c r="R794"/>
  <c r="C795"/>
  <c r="M795"/>
  <c r="B795" s="1"/>
  <c r="O795"/>
  <c r="D795" s="1"/>
  <c r="D796"/>
  <c r="L796"/>
  <c r="N796"/>
  <c r="C796" s="1"/>
  <c r="P796"/>
  <c r="R796"/>
  <c r="C797"/>
  <c r="M797"/>
  <c r="B797" s="1"/>
  <c r="O797"/>
  <c r="D797" s="1"/>
  <c r="L798"/>
  <c r="N798"/>
  <c r="C798" s="1"/>
  <c r="P798"/>
  <c r="R798"/>
  <c r="C799"/>
  <c r="E799"/>
  <c r="M799"/>
  <c r="B799" s="1"/>
  <c r="O799"/>
  <c r="D799" s="1"/>
  <c r="B800"/>
  <c r="F800"/>
  <c r="L800"/>
  <c r="N800"/>
  <c r="C800" s="1"/>
  <c r="P800"/>
  <c r="E800" s="1"/>
  <c r="R800"/>
  <c r="E801"/>
  <c r="M801"/>
  <c r="B801" s="1"/>
  <c r="O801"/>
  <c r="D801" s="1"/>
  <c r="L802"/>
  <c r="N802"/>
  <c r="C802" s="1"/>
  <c r="P802"/>
  <c r="E802" s="1"/>
  <c r="R802"/>
  <c r="C803"/>
  <c r="E803"/>
  <c r="M803"/>
  <c r="B803" s="1"/>
  <c r="O803"/>
  <c r="D803" s="1"/>
  <c r="B804"/>
  <c r="F804"/>
  <c r="L804"/>
  <c r="N804"/>
  <c r="C804" s="1"/>
  <c r="P804"/>
  <c r="E804" s="1"/>
  <c r="R804"/>
  <c r="E805"/>
  <c r="M805"/>
  <c r="B805" s="1"/>
  <c r="O805"/>
  <c r="D805" s="1"/>
  <c r="L806"/>
  <c r="N806"/>
  <c r="C806" s="1"/>
  <c r="P806"/>
  <c r="E806" s="1"/>
  <c r="R806"/>
  <c r="C807"/>
  <c r="E807"/>
  <c r="M807"/>
  <c r="B807" s="1"/>
  <c r="O807"/>
  <c r="D807" s="1"/>
  <c r="B808"/>
  <c r="F808"/>
  <c r="L808"/>
  <c r="N808"/>
  <c r="C808" s="1"/>
  <c r="P808"/>
  <c r="E808" s="1"/>
  <c r="R808"/>
  <c r="E809"/>
  <c r="M809"/>
  <c r="B809" s="1"/>
  <c r="O809"/>
  <c r="D809" s="1"/>
  <c r="L810"/>
  <c r="N810"/>
  <c r="C810" s="1"/>
  <c r="P810"/>
  <c r="E810" s="1"/>
  <c r="R810"/>
  <c r="C811"/>
  <c r="E811"/>
  <c r="M811"/>
  <c r="B811" s="1"/>
  <c r="O811"/>
  <c r="D811" s="1"/>
  <c r="B812"/>
  <c r="F812"/>
  <c r="L812"/>
  <c r="N812"/>
  <c r="C812" s="1"/>
  <c r="P812"/>
  <c r="E812" s="1"/>
  <c r="R812"/>
  <c r="E813"/>
  <c r="M813"/>
  <c r="B813" s="1"/>
  <c r="O813"/>
  <c r="D813" s="1"/>
  <c r="L814"/>
  <c r="N814"/>
  <c r="C814" s="1"/>
  <c r="P814"/>
  <c r="E814" s="1"/>
  <c r="R814"/>
  <c r="C815"/>
  <c r="E815"/>
  <c r="M815"/>
  <c r="B815" s="1"/>
  <c r="O815"/>
  <c r="D815" s="1"/>
  <c r="B816"/>
  <c r="F816"/>
  <c r="L816"/>
  <c r="N816"/>
  <c r="C816" s="1"/>
  <c r="P816"/>
  <c r="R816"/>
  <c r="C817"/>
  <c r="M817"/>
  <c r="B817" s="1"/>
  <c r="O817"/>
  <c r="D817" s="1"/>
  <c r="F818"/>
  <c r="L818"/>
  <c r="N818"/>
  <c r="C818" s="1"/>
  <c r="P818"/>
  <c r="R818"/>
  <c r="L820"/>
  <c r="N820"/>
  <c r="C820" s="1"/>
  <c r="P820"/>
  <c r="R820"/>
  <c r="B822"/>
  <c r="F822"/>
  <c r="L822"/>
  <c r="N822"/>
  <c r="C822" s="1"/>
  <c r="P822"/>
  <c r="R822"/>
  <c r="D824"/>
  <c r="L824"/>
  <c r="N824"/>
  <c r="C824" s="1"/>
  <c r="P824"/>
  <c r="R824"/>
  <c r="O826"/>
  <c r="D826" s="1"/>
  <c r="N827"/>
  <c r="M828"/>
  <c r="B828" s="1"/>
  <c r="M830"/>
  <c r="M832"/>
  <c r="B832" s="1"/>
  <c r="M834"/>
  <c r="M836"/>
  <c r="B836" s="1"/>
  <c r="M838"/>
  <c r="M840"/>
  <c r="B840" s="1"/>
  <c r="M842"/>
  <c r="M844"/>
  <c r="B844" s="1"/>
  <c r="M846"/>
  <c r="M848"/>
  <c r="B848" s="1"/>
  <c r="M850"/>
  <c r="M852"/>
  <c r="B852" s="1"/>
  <c r="M854"/>
  <c r="M856"/>
  <c r="B856" s="1"/>
  <c r="M858"/>
  <c r="L859"/>
  <c r="P859"/>
  <c r="E859" s="1"/>
  <c r="O860"/>
  <c r="D860" s="1"/>
  <c r="B861"/>
  <c r="N861"/>
  <c r="E862"/>
  <c r="M862"/>
  <c r="L863"/>
  <c r="P863"/>
  <c r="O864"/>
  <c r="D864" s="1"/>
  <c r="L865"/>
  <c r="P865"/>
  <c r="E865" s="1"/>
  <c r="O866"/>
  <c r="D866" s="1"/>
  <c r="L867"/>
  <c r="O868"/>
  <c r="L869"/>
  <c r="O870"/>
  <c r="D870" s="1"/>
  <c r="L871"/>
  <c r="P871"/>
  <c r="O872"/>
  <c r="D872" s="1"/>
  <c r="L873"/>
  <c r="O874"/>
  <c r="D874" s="1"/>
  <c r="L875"/>
  <c r="O876"/>
  <c r="D876" s="1"/>
  <c r="L877"/>
  <c r="P877"/>
  <c r="E877" s="1"/>
  <c r="O878"/>
  <c r="D878" s="1"/>
  <c r="B879"/>
  <c r="N879"/>
  <c r="M880"/>
  <c r="L881"/>
  <c r="P881"/>
  <c r="O882"/>
  <c r="F883"/>
  <c r="N883"/>
  <c r="C883" s="1"/>
  <c r="M884"/>
  <c r="L885"/>
  <c r="P885"/>
  <c r="E885" s="1"/>
  <c r="O886"/>
  <c r="D886" s="1"/>
  <c r="Q827"/>
  <c r="O827"/>
  <c r="M827"/>
  <c r="B827" s="1"/>
  <c r="C827"/>
  <c r="R828"/>
  <c r="P828"/>
  <c r="N828"/>
  <c r="C828" s="1"/>
  <c r="L828"/>
  <c r="D828"/>
  <c r="R830"/>
  <c r="P830"/>
  <c r="N830"/>
  <c r="C830" s="1"/>
  <c r="L830"/>
  <c r="F830"/>
  <c r="B830"/>
  <c r="R832"/>
  <c r="P832"/>
  <c r="N832"/>
  <c r="C832" s="1"/>
  <c r="L832"/>
  <c r="D832"/>
  <c r="R834"/>
  <c r="P834"/>
  <c r="N834"/>
  <c r="C834" s="1"/>
  <c r="L834"/>
  <c r="F834"/>
  <c r="B834"/>
  <c r="R836"/>
  <c r="P836"/>
  <c r="N836"/>
  <c r="C836" s="1"/>
  <c r="L836"/>
  <c r="R838"/>
  <c r="P838"/>
  <c r="N838"/>
  <c r="C838" s="1"/>
  <c r="L838"/>
  <c r="F838"/>
  <c r="B838"/>
  <c r="R840"/>
  <c r="P840"/>
  <c r="N840"/>
  <c r="C840" s="1"/>
  <c r="L840"/>
  <c r="D840"/>
  <c r="R842"/>
  <c r="P842"/>
  <c r="N842"/>
  <c r="C842" s="1"/>
  <c r="L842"/>
  <c r="F842"/>
  <c r="B842"/>
  <c r="R844"/>
  <c r="P844"/>
  <c r="N844"/>
  <c r="C844" s="1"/>
  <c r="L844"/>
  <c r="R846"/>
  <c r="P846"/>
  <c r="N846"/>
  <c r="C846" s="1"/>
  <c r="L846"/>
  <c r="F846"/>
  <c r="B846"/>
  <c r="R848"/>
  <c r="P848"/>
  <c r="N848"/>
  <c r="C848" s="1"/>
  <c r="L848"/>
  <c r="D848"/>
  <c r="R850"/>
  <c r="P850"/>
  <c r="N850"/>
  <c r="C850" s="1"/>
  <c r="L850"/>
  <c r="F850"/>
  <c r="B850"/>
  <c r="R852"/>
  <c r="P852"/>
  <c r="N852"/>
  <c r="C852" s="1"/>
  <c r="L852"/>
  <c r="D852"/>
  <c r="R854"/>
  <c r="P854"/>
  <c r="N854"/>
  <c r="C854" s="1"/>
  <c r="L854"/>
  <c r="F854"/>
  <c r="B854"/>
  <c r="R856"/>
  <c r="P856"/>
  <c r="E856" s="1"/>
  <c r="N856"/>
  <c r="C856" s="1"/>
  <c r="L856"/>
  <c r="D856"/>
  <c r="R858"/>
  <c r="P858"/>
  <c r="E858" s="1"/>
  <c r="N858"/>
  <c r="C858" s="1"/>
  <c r="L858"/>
  <c r="F858"/>
  <c r="B858"/>
  <c r="Q861"/>
  <c r="O861"/>
  <c r="M861"/>
  <c r="G861"/>
  <c r="R862"/>
  <c r="P862"/>
  <c r="N862"/>
  <c r="L862"/>
  <c r="D862"/>
  <c r="B862"/>
  <c r="C865"/>
  <c r="C867"/>
  <c r="C869"/>
  <c r="E871"/>
  <c r="C871"/>
  <c r="C873"/>
  <c r="C875"/>
  <c r="C877"/>
  <c r="Q879"/>
  <c r="O879"/>
  <c r="M879"/>
  <c r="C879"/>
  <c r="R880"/>
  <c r="P880"/>
  <c r="N880"/>
  <c r="C880" s="1"/>
  <c r="L880"/>
  <c r="B880"/>
  <c r="Q883"/>
  <c r="O883"/>
  <c r="M883"/>
  <c r="B883" s="1"/>
  <c r="E883"/>
  <c r="R884"/>
  <c r="P884"/>
  <c r="N884"/>
  <c r="C884" s="1"/>
  <c r="L884"/>
  <c r="F884"/>
  <c r="B884"/>
  <c r="R887"/>
  <c r="P887"/>
  <c r="N887"/>
  <c r="Q887"/>
  <c r="O887"/>
  <c r="M887"/>
  <c r="B887" s="1"/>
  <c r="C887"/>
  <c r="R895"/>
  <c r="P895"/>
  <c r="N895"/>
  <c r="L895"/>
  <c r="F895"/>
  <c r="B895"/>
  <c r="Q895"/>
  <c r="O895"/>
  <c r="M895"/>
  <c r="G895"/>
  <c r="C895"/>
  <c r="R899"/>
  <c r="P899"/>
  <c r="N899"/>
  <c r="L899"/>
  <c r="D899"/>
  <c r="Q899"/>
  <c r="O899"/>
  <c r="M899"/>
  <c r="B899" s="1"/>
  <c r="E899"/>
  <c r="C899"/>
  <c r="R903"/>
  <c r="P903"/>
  <c r="N903"/>
  <c r="C903" s="1"/>
  <c r="L903"/>
  <c r="F903"/>
  <c r="B903"/>
  <c r="Q903"/>
  <c r="O903"/>
  <c r="M903"/>
  <c r="R915"/>
  <c r="P915"/>
  <c r="N915"/>
  <c r="L915"/>
  <c r="Q915"/>
  <c r="O915"/>
  <c r="M915"/>
  <c r="B915" s="1"/>
  <c r="C915"/>
  <c r="R921"/>
  <c r="P921"/>
  <c r="N921"/>
  <c r="L921"/>
  <c r="F921"/>
  <c r="B921"/>
  <c r="Q921"/>
  <c r="O921"/>
  <c r="M921"/>
  <c r="G921"/>
  <c r="C921"/>
  <c r="R933"/>
  <c r="P933"/>
  <c r="N933"/>
  <c r="L933"/>
  <c r="D933"/>
  <c r="Q933"/>
  <c r="O933"/>
  <c r="M933"/>
  <c r="B933" s="1"/>
  <c r="E933"/>
  <c r="R941"/>
  <c r="P941"/>
  <c r="N941"/>
  <c r="L941"/>
  <c r="F941"/>
  <c r="B941"/>
  <c r="Q941"/>
  <c r="O941"/>
  <c r="M941"/>
  <c r="G941"/>
  <c r="C941"/>
  <c r="R945"/>
  <c r="P945"/>
  <c r="N945"/>
  <c r="L945"/>
  <c r="D945"/>
  <c r="Q945"/>
  <c r="O945"/>
  <c r="M945"/>
  <c r="B945" s="1"/>
  <c r="E945"/>
  <c r="C945"/>
  <c r="R949"/>
  <c r="P949"/>
  <c r="N949"/>
  <c r="L949"/>
  <c r="F949"/>
  <c r="B949"/>
  <c r="Q949"/>
  <c r="O949"/>
  <c r="M949"/>
  <c r="C949"/>
  <c r="R1025"/>
  <c r="P1025"/>
  <c r="N1025"/>
  <c r="L1025"/>
  <c r="Q1025"/>
  <c r="O1025"/>
  <c r="M1025"/>
  <c r="B1025" s="1"/>
  <c r="C1025"/>
  <c r="L653"/>
  <c r="M654"/>
  <c r="B654" s="1"/>
  <c r="O654"/>
  <c r="L655"/>
  <c r="N655"/>
  <c r="C655" s="1"/>
  <c r="M656"/>
  <c r="O656"/>
  <c r="D656" s="1"/>
  <c r="L657"/>
  <c r="N657"/>
  <c r="C657" s="1"/>
  <c r="M658"/>
  <c r="B658" s="1"/>
  <c r="O658"/>
  <c r="L659"/>
  <c r="N659"/>
  <c r="C659" s="1"/>
  <c r="M660"/>
  <c r="O660"/>
  <c r="D660" s="1"/>
  <c r="L661"/>
  <c r="M662"/>
  <c r="O662"/>
  <c r="D662" s="1"/>
  <c r="L663"/>
  <c r="M664"/>
  <c r="O664"/>
  <c r="D664" s="1"/>
  <c r="L665"/>
  <c r="N665"/>
  <c r="C665" s="1"/>
  <c r="M666"/>
  <c r="B666" s="1"/>
  <c r="O666"/>
  <c r="M668"/>
  <c r="O668"/>
  <c r="M670"/>
  <c r="B670" s="1"/>
  <c r="O670"/>
  <c r="D670" s="1"/>
  <c r="M672"/>
  <c r="O672"/>
  <c r="M674"/>
  <c r="B674" s="1"/>
  <c r="O674"/>
  <c r="M676"/>
  <c r="O676"/>
  <c r="M678"/>
  <c r="B678" s="1"/>
  <c r="O678"/>
  <c r="M680"/>
  <c r="O680"/>
  <c r="M682"/>
  <c r="B682" s="1"/>
  <c r="O682"/>
  <c r="M684"/>
  <c r="O684"/>
  <c r="M686"/>
  <c r="B686" s="1"/>
  <c r="O686"/>
  <c r="M688"/>
  <c r="O688"/>
  <c r="M690"/>
  <c r="B690" s="1"/>
  <c r="O690"/>
  <c r="M692"/>
  <c r="O692"/>
  <c r="L693"/>
  <c r="M694"/>
  <c r="B694" s="1"/>
  <c r="O694"/>
  <c r="D694" s="1"/>
  <c r="L695"/>
  <c r="M696"/>
  <c r="O696"/>
  <c r="D696" s="1"/>
  <c r="L697"/>
  <c r="M698"/>
  <c r="B698" s="1"/>
  <c r="O698"/>
  <c r="D698" s="1"/>
  <c r="L699"/>
  <c r="M700"/>
  <c r="O700"/>
  <c r="D700" s="1"/>
  <c r="L701"/>
  <c r="M702"/>
  <c r="B702" s="1"/>
  <c r="O702"/>
  <c r="D702" s="1"/>
  <c r="L703"/>
  <c r="M704"/>
  <c r="O704"/>
  <c r="D704" s="1"/>
  <c r="L705"/>
  <c r="M706"/>
  <c r="B706" s="1"/>
  <c r="O706"/>
  <c r="L707"/>
  <c r="M708"/>
  <c r="O708"/>
  <c r="D708" s="1"/>
  <c r="L709"/>
  <c r="M710"/>
  <c r="B710" s="1"/>
  <c r="O710"/>
  <c r="D710" s="1"/>
  <c r="L711"/>
  <c r="N711"/>
  <c r="C711" s="1"/>
  <c r="M712"/>
  <c r="B712" s="1"/>
  <c r="O712"/>
  <c r="L713"/>
  <c r="M714"/>
  <c r="B714" s="1"/>
  <c r="O714"/>
  <c r="L715"/>
  <c r="N715"/>
  <c r="C715" s="1"/>
  <c r="M716"/>
  <c r="O716"/>
  <c r="D716" s="1"/>
  <c r="L717"/>
  <c r="N717"/>
  <c r="C717" s="1"/>
  <c r="M718"/>
  <c r="B718" s="1"/>
  <c r="O718"/>
  <c r="L719"/>
  <c r="N719"/>
  <c r="C719" s="1"/>
  <c r="M720"/>
  <c r="O720"/>
  <c r="D720" s="1"/>
  <c r="L721"/>
  <c r="N721"/>
  <c r="C721" s="1"/>
  <c r="M722"/>
  <c r="B722" s="1"/>
  <c r="O722"/>
  <c r="L723"/>
  <c r="N723"/>
  <c r="C723" s="1"/>
  <c r="M724"/>
  <c r="O724"/>
  <c r="D724" s="1"/>
  <c r="L725"/>
  <c r="N725"/>
  <c r="C725" s="1"/>
  <c r="M726"/>
  <c r="B726" s="1"/>
  <c r="O726"/>
  <c r="M728"/>
  <c r="O728"/>
  <c r="M730"/>
  <c r="B730" s="1"/>
  <c r="O730"/>
  <c r="M732"/>
  <c r="O732"/>
  <c r="M734"/>
  <c r="B734" s="1"/>
  <c r="O734"/>
  <c r="M736"/>
  <c r="O736"/>
  <c r="M738"/>
  <c r="B738" s="1"/>
  <c r="O738"/>
  <c r="M740"/>
  <c r="O740"/>
  <c r="L741"/>
  <c r="M742"/>
  <c r="B742" s="1"/>
  <c r="O742"/>
  <c r="D742" s="1"/>
  <c r="M744"/>
  <c r="B744" s="1"/>
  <c r="O744"/>
  <c r="L745"/>
  <c r="M746"/>
  <c r="B746" s="1"/>
  <c r="O746"/>
  <c r="M748"/>
  <c r="O748"/>
  <c r="M750"/>
  <c r="B750" s="1"/>
  <c r="O750"/>
  <c r="M752"/>
  <c r="O752"/>
  <c r="M754"/>
  <c r="B754" s="1"/>
  <c r="O754"/>
  <c r="M756"/>
  <c r="O756"/>
  <c r="M758"/>
  <c r="B758" s="1"/>
  <c r="O758"/>
  <c r="M760"/>
  <c r="O760"/>
  <c r="M762"/>
  <c r="B762" s="1"/>
  <c r="O762"/>
  <c r="M764"/>
  <c r="O764"/>
  <c r="L765"/>
  <c r="M766"/>
  <c r="B766" s="1"/>
  <c r="O766"/>
  <c r="D766" s="1"/>
  <c r="L767"/>
  <c r="N767"/>
  <c r="C767" s="1"/>
  <c r="M768"/>
  <c r="B768" s="1"/>
  <c r="O768"/>
  <c r="L769"/>
  <c r="N769"/>
  <c r="M770"/>
  <c r="B770" s="1"/>
  <c r="O770"/>
  <c r="D770" s="1"/>
  <c r="L771"/>
  <c r="M772"/>
  <c r="O772"/>
  <c r="D772" s="1"/>
  <c r="L773"/>
  <c r="M774"/>
  <c r="B774" s="1"/>
  <c r="O774"/>
  <c r="D774" s="1"/>
  <c r="L775"/>
  <c r="M776"/>
  <c r="O776"/>
  <c r="D776" s="1"/>
  <c r="L777"/>
  <c r="M778"/>
  <c r="B778" s="1"/>
  <c r="O778"/>
  <c r="D778" s="1"/>
  <c r="L779"/>
  <c r="M780"/>
  <c r="O780"/>
  <c r="L781"/>
  <c r="M782"/>
  <c r="B782" s="1"/>
  <c r="O782"/>
  <c r="L783"/>
  <c r="M784"/>
  <c r="O784"/>
  <c r="D784" s="1"/>
  <c r="L785"/>
  <c r="N785"/>
  <c r="C785" s="1"/>
  <c r="M786"/>
  <c r="B786" s="1"/>
  <c r="O786"/>
  <c r="D786" s="1"/>
  <c r="L787"/>
  <c r="K787" s="1"/>
  <c r="E787" s="1"/>
  <c r="N787"/>
  <c r="C787" s="1"/>
  <c r="M788"/>
  <c r="O788"/>
  <c r="D788" s="1"/>
  <c r="L789"/>
  <c r="N789"/>
  <c r="C789" s="1"/>
  <c r="M790"/>
  <c r="B790" s="1"/>
  <c r="O790"/>
  <c r="D790" s="1"/>
  <c r="L791"/>
  <c r="M792"/>
  <c r="B792" s="1"/>
  <c r="O792"/>
  <c r="L793"/>
  <c r="M794"/>
  <c r="B794" s="1"/>
  <c r="O794"/>
  <c r="D794" s="1"/>
  <c r="L795"/>
  <c r="M796"/>
  <c r="B796" s="1"/>
  <c r="O796"/>
  <c r="L797"/>
  <c r="M798"/>
  <c r="B798" s="1"/>
  <c r="O798"/>
  <c r="D798" s="1"/>
  <c r="L799"/>
  <c r="N799"/>
  <c r="M800"/>
  <c r="O800"/>
  <c r="D800" s="1"/>
  <c r="L801"/>
  <c r="N801"/>
  <c r="C801" s="1"/>
  <c r="M802"/>
  <c r="B802" s="1"/>
  <c r="O802"/>
  <c r="D802" s="1"/>
  <c r="L803"/>
  <c r="N803"/>
  <c r="M804"/>
  <c r="O804"/>
  <c r="D804" s="1"/>
  <c r="L805"/>
  <c r="N805"/>
  <c r="C805" s="1"/>
  <c r="M806"/>
  <c r="B806" s="1"/>
  <c r="O806"/>
  <c r="D806" s="1"/>
  <c r="L807"/>
  <c r="N807"/>
  <c r="M808"/>
  <c r="O808"/>
  <c r="D808" s="1"/>
  <c r="L809"/>
  <c r="N809"/>
  <c r="C809" s="1"/>
  <c r="M810"/>
  <c r="B810" s="1"/>
  <c r="O810"/>
  <c r="D810" s="1"/>
  <c r="L811"/>
  <c r="N811"/>
  <c r="M812"/>
  <c r="O812"/>
  <c r="D812" s="1"/>
  <c r="L813"/>
  <c r="N813"/>
  <c r="C813" s="1"/>
  <c r="M814"/>
  <c r="B814" s="1"/>
  <c r="O814"/>
  <c r="D814" s="1"/>
  <c r="L815"/>
  <c r="N815"/>
  <c r="M816"/>
  <c r="O816"/>
  <c r="D816" s="1"/>
  <c r="L817"/>
  <c r="M818"/>
  <c r="B818" s="1"/>
  <c r="O818"/>
  <c r="D818" s="1"/>
  <c r="M820"/>
  <c r="B820" s="1"/>
  <c r="O820"/>
  <c r="M822"/>
  <c r="O822"/>
  <c r="M824"/>
  <c r="B824" s="1"/>
  <c r="O824"/>
  <c r="L827"/>
  <c r="F827" s="1"/>
  <c r="P827"/>
  <c r="O828"/>
  <c r="O830"/>
  <c r="D830" s="1"/>
  <c r="O832"/>
  <c r="O834"/>
  <c r="D834" s="1"/>
  <c r="O836"/>
  <c r="O838"/>
  <c r="D838" s="1"/>
  <c r="O840"/>
  <c r="O842"/>
  <c r="D842" s="1"/>
  <c r="O844"/>
  <c r="O846"/>
  <c r="D846" s="1"/>
  <c r="O848"/>
  <c r="O850"/>
  <c r="D850" s="1"/>
  <c r="O852"/>
  <c r="O854"/>
  <c r="D854" s="1"/>
  <c r="O856"/>
  <c r="O858"/>
  <c r="D858" s="1"/>
  <c r="L861"/>
  <c r="P861"/>
  <c r="O862"/>
  <c r="L879"/>
  <c r="P879"/>
  <c r="O880"/>
  <c r="L883"/>
  <c r="P883"/>
  <c r="O884"/>
  <c r="D884" s="1"/>
  <c r="L887"/>
  <c r="D901"/>
  <c r="D927"/>
  <c r="R1036"/>
  <c r="P1036"/>
  <c r="N1036"/>
  <c r="C1036" s="1"/>
  <c r="L1036"/>
  <c r="F1036"/>
  <c r="B1036"/>
  <c r="R1038"/>
  <c r="P1038"/>
  <c r="N1038"/>
  <c r="C1038" s="1"/>
  <c r="L1038"/>
  <c r="B1038"/>
  <c r="R1040"/>
  <c r="P1040"/>
  <c r="E1040" s="1"/>
  <c r="N1040"/>
  <c r="C1040" s="1"/>
  <c r="L1040"/>
  <c r="F1040"/>
  <c r="B1040"/>
  <c r="R1042"/>
  <c r="P1042"/>
  <c r="N1042"/>
  <c r="C1042" s="1"/>
  <c r="L1042"/>
  <c r="B1042"/>
  <c r="R1044"/>
  <c r="P1044"/>
  <c r="N1044"/>
  <c r="C1044" s="1"/>
  <c r="L1044"/>
  <c r="F1044"/>
  <c r="B1044"/>
  <c r="R1046"/>
  <c r="P1046"/>
  <c r="N1046"/>
  <c r="C1046" s="1"/>
  <c r="L1046"/>
  <c r="B1046"/>
  <c r="R1048"/>
  <c r="P1048"/>
  <c r="E1048" s="1"/>
  <c r="N1048"/>
  <c r="C1048" s="1"/>
  <c r="L1048"/>
  <c r="F1048"/>
  <c r="B1048"/>
  <c r="R1050"/>
  <c r="P1050"/>
  <c r="N1050"/>
  <c r="C1050" s="1"/>
  <c r="L1050"/>
  <c r="B1050"/>
  <c r="R1052"/>
  <c r="P1052"/>
  <c r="N1052"/>
  <c r="C1052" s="1"/>
  <c r="L1052"/>
  <c r="F1052"/>
  <c r="B1052"/>
  <c r="R1054"/>
  <c r="P1054"/>
  <c r="N1054"/>
  <c r="C1054" s="1"/>
  <c r="L1054"/>
  <c r="B1054"/>
  <c r="R1056"/>
  <c r="P1056"/>
  <c r="N1056"/>
  <c r="C1056" s="1"/>
  <c r="L1056"/>
  <c r="F1056"/>
  <c r="B1056"/>
  <c r="R1058"/>
  <c r="P1058"/>
  <c r="N1058"/>
  <c r="C1058" s="1"/>
  <c r="L1058"/>
  <c r="B1058"/>
  <c r="R1060"/>
  <c r="P1060"/>
  <c r="N1060"/>
  <c r="C1060" s="1"/>
  <c r="L1060"/>
  <c r="F1060"/>
  <c r="B1060"/>
  <c r="R1062"/>
  <c r="P1062"/>
  <c r="N1062"/>
  <c r="C1062" s="1"/>
  <c r="L1062"/>
  <c r="B1062"/>
  <c r="R1064"/>
  <c r="P1064"/>
  <c r="E1064" s="1"/>
  <c r="N1064"/>
  <c r="C1064" s="1"/>
  <c r="L1064"/>
  <c r="F1064"/>
  <c r="B1064"/>
  <c r="R1066"/>
  <c r="P1066"/>
  <c r="N1066"/>
  <c r="C1066" s="1"/>
  <c r="L1066"/>
  <c r="B1066"/>
  <c r="R1068"/>
  <c r="P1068"/>
  <c r="N1068"/>
  <c r="C1068" s="1"/>
  <c r="L1068"/>
  <c r="F1068"/>
  <c r="B1068"/>
  <c r="R1070"/>
  <c r="P1070"/>
  <c r="N1070"/>
  <c r="C1070" s="1"/>
  <c r="L1070"/>
  <c r="B1070"/>
  <c r="R1072"/>
  <c r="P1072"/>
  <c r="N1072"/>
  <c r="C1072" s="1"/>
  <c r="L1072"/>
  <c r="F1072"/>
  <c r="B1072"/>
  <c r="R1074"/>
  <c r="P1074"/>
  <c r="N1074"/>
  <c r="C1074" s="1"/>
  <c r="L1074"/>
  <c r="B1074"/>
  <c r="Q1076"/>
  <c r="O1076"/>
  <c r="M1076"/>
  <c r="B1076" s="1"/>
  <c r="R1076"/>
  <c r="P1076"/>
  <c r="N1076"/>
  <c r="C1076" s="1"/>
  <c r="L1076"/>
  <c r="D1076"/>
  <c r="R1117"/>
  <c r="P1117"/>
  <c r="N1117"/>
  <c r="L1117"/>
  <c r="B1117"/>
  <c r="Q1117"/>
  <c r="O1117"/>
  <c r="M1117"/>
  <c r="G1117"/>
  <c r="C1117"/>
  <c r="R1121"/>
  <c r="P1121"/>
  <c r="N1121"/>
  <c r="L1121"/>
  <c r="Q1121"/>
  <c r="O1121"/>
  <c r="M1121"/>
  <c r="B1121" s="1"/>
  <c r="C1121"/>
  <c r="M829"/>
  <c r="B829" s="1"/>
  <c r="O829"/>
  <c r="M831"/>
  <c r="B831" s="1"/>
  <c r="O831"/>
  <c r="D831" s="1"/>
  <c r="M833"/>
  <c r="B833" s="1"/>
  <c r="O833"/>
  <c r="D833" s="1"/>
  <c r="M835"/>
  <c r="B835" s="1"/>
  <c r="O835"/>
  <c r="D835" s="1"/>
  <c r="M837"/>
  <c r="B837" s="1"/>
  <c r="O837"/>
  <c r="D837" s="1"/>
  <c r="M839"/>
  <c r="B839" s="1"/>
  <c r="O839"/>
  <c r="M841"/>
  <c r="B841" s="1"/>
  <c r="O841"/>
  <c r="M843"/>
  <c r="B843" s="1"/>
  <c r="O843"/>
  <c r="M845"/>
  <c r="B845" s="1"/>
  <c r="O845"/>
  <c r="M847"/>
  <c r="B847" s="1"/>
  <c r="O847"/>
  <c r="M849"/>
  <c r="B849" s="1"/>
  <c r="O849"/>
  <c r="M851"/>
  <c r="B851" s="1"/>
  <c r="O851"/>
  <c r="M853"/>
  <c r="B853" s="1"/>
  <c r="O853"/>
  <c r="D853" s="1"/>
  <c r="M855"/>
  <c r="B855" s="1"/>
  <c r="O855"/>
  <c r="D855" s="1"/>
  <c r="M857"/>
  <c r="B857" s="1"/>
  <c r="O857"/>
  <c r="D857" s="1"/>
  <c r="M865"/>
  <c r="B865" s="1"/>
  <c r="O865"/>
  <c r="D865" s="1"/>
  <c r="M867"/>
  <c r="B867" s="1"/>
  <c r="O867"/>
  <c r="D867" s="1"/>
  <c r="M869"/>
  <c r="B869" s="1"/>
  <c r="O869"/>
  <c r="D869" s="1"/>
  <c r="M871"/>
  <c r="B871" s="1"/>
  <c r="O871"/>
  <c r="D871" s="1"/>
  <c r="M873"/>
  <c r="B873" s="1"/>
  <c r="O873"/>
  <c r="D873" s="1"/>
  <c r="M875"/>
  <c r="B875" s="1"/>
  <c r="O875"/>
  <c r="D875" s="1"/>
  <c r="M877"/>
  <c r="B877" s="1"/>
  <c r="O877"/>
  <c r="D877" s="1"/>
  <c r="B888"/>
  <c r="F888"/>
  <c r="L888"/>
  <c r="N888"/>
  <c r="C888" s="1"/>
  <c r="P888"/>
  <c r="R888"/>
  <c r="C889"/>
  <c r="M889"/>
  <c r="B889" s="1"/>
  <c r="O889"/>
  <c r="D889" s="1"/>
  <c r="F890"/>
  <c r="L890"/>
  <c r="N890"/>
  <c r="C890" s="1"/>
  <c r="P890"/>
  <c r="R890"/>
  <c r="C891"/>
  <c r="M891"/>
  <c r="B891" s="1"/>
  <c r="O891"/>
  <c r="D891" s="1"/>
  <c r="B892"/>
  <c r="F892"/>
  <c r="L892"/>
  <c r="N892"/>
  <c r="C892" s="1"/>
  <c r="P892"/>
  <c r="R892"/>
  <c r="C893"/>
  <c r="M893"/>
  <c r="B893" s="1"/>
  <c r="O893"/>
  <c r="D893" s="1"/>
  <c r="F894"/>
  <c r="L894"/>
  <c r="N894"/>
  <c r="C894" s="1"/>
  <c r="P894"/>
  <c r="R894"/>
  <c r="L896"/>
  <c r="N896"/>
  <c r="C896" s="1"/>
  <c r="P896"/>
  <c r="R896"/>
  <c r="F898"/>
  <c r="L898"/>
  <c r="N898"/>
  <c r="C898" s="1"/>
  <c r="P898"/>
  <c r="R898"/>
  <c r="D900"/>
  <c r="L900"/>
  <c r="N900"/>
  <c r="P900"/>
  <c r="R900"/>
  <c r="F902"/>
  <c r="L902"/>
  <c r="N902"/>
  <c r="C902" s="1"/>
  <c r="P902"/>
  <c r="R902"/>
  <c r="L904"/>
  <c r="N904"/>
  <c r="C904" s="1"/>
  <c r="P904"/>
  <c r="R904"/>
  <c r="F906"/>
  <c r="L906"/>
  <c r="N906"/>
  <c r="C906" s="1"/>
  <c r="P906"/>
  <c r="R906"/>
  <c r="C907"/>
  <c r="M907"/>
  <c r="B907" s="1"/>
  <c r="O907"/>
  <c r="D907" s="1"/>
  <c r="F908"/>
  <c r="L908"/>
  <c r="N908"/>
  <c r="C908" s="1"/>
  <c r="P908"/>
  <c r="R908"/>
  <c r="C909"/>
  <c r="M909"/>
  <c r="B909" s="1"/>
  <c r="O909"/>
  <c r="B910"/>
  <c r="F910"/>
  <c r="L910"/>
  <c r="N910"/>
  <c r="C910" s="1"/>
  <c r="P910"/>
  <c r="R910"/>
  <c r="E911"/>
  <c r="M911"/>
  <c r="B911" s="1"/>
  <c r="O911"/>
  <c r="D911" s="1"/>
  <c r="L912"/>
  <c r="N912"/>
  <c r="C912" s="1"/>
  <c r="P912"/>
  <c r="R912"/>
  <c r="F914"/>
  <c r="L914"/>
  <c r="N914"/>
  <c r="C914" s="1"/>
  <c r="P914"/>
  <c r="E914" s="1"/>
  <c r="R914"/>
  <c r="D916"/>
  <c r="L916"/>
  <c r="N916"/>
  <c r="C916" s="1"/>
  <c r="P916"/>
  <c r="R916"/>
  <c r="F918"/>
  <c r="L918"/>
  <c r="N918"/>
  <c r="C918" s="1"/>
  <c r="P918"/>
  <c r="R918"/>
  <c r="C919"/>
  <c r="M919"/>
  <c r="B919" s="1"/>
  <c r="O919"/>
  <c r="B920"/>
  <c r="F920"/>
  <c r="L920"/>
  <c r="N920"/>
  <c r="C920" s="1"/>
  <c r="P920"/>
  <c r="R920"/>
  <c r="D922"/>
  <c r="L922"/>
  <c r="N922"/>
  <c r="C922" s="1"/>
  <c r="P922"/>
  <c r="R922"/>
  <c r="C923"/>
  <c r="M923"/>
  <c r="B923" s="1"/>
  <c r="O923"/>
  <c r="D923" s="1"/>
  <c r="D924"/>
  <c r="L924"/>
  <c r="N924"/>
  <c r="C924" s="1"/>
  <c r="P924"/>
  <c r="R924"/>
  <c r="C925"/>
  <c r="M925"/>
  <c r="B925" s="1"/>
  <c r="O925"/>
  <c r="D926"/>
  <c r="L926"/>
  <c r="N926"/>
  <c r="C926" s="1"/>
  <c r="P926"/>
  <c r="R926"/>
  <c r="F928"/>
  <c r="L928"/>
  <c r="N928"/>
  <c r="C928" s="1"/>
  <c r="P928"/>
  <c r="R928"/>
  <c r="C929"/>
  <c r="M929"/>
  <c r="B929" s="1"/>
  <c r="O929"/>
  <c r="D929" s="1"/>
  <c r="F930"/>
  <c r="L930"/>
  <c r="N930"/>
  <c r="C930" s="1"/>
  <c r="P930"/>
  <c r="R930"/>
  <c r="C931"/>
  <c r="M931"/>
  <c r="B931" s="1"/>
  <c r="O931"/>
  <c r="D931" s="1"/>
  <c r="F932"/>
  <c r="L932"/>
  <c r="N932"/>
  <c r="C932" s="1"/>
  <c r="P932"/>
  <c r="R932"/>
  <c r="L934"/>
  <c r="N934"/>
  <c r="C934" s="1"/>
  <c r="P934"/>
  <c r="R934"/>
  <c r="B936"/>
  <c r="F936"/>
  <c r="L936"/>
  <c r="N936"/>
  <c r="C936" s="1"/>
  <c r="P936"/>
  <c r="R936"/>
  <c r="E937"/>
  <c r="M937"/>
  <c r="B937" s="1"/>
  <c r="O937"/>
  <c r="D937" s="1"/>
  <c r="L938"/>
  <c r="N938"/>
  <c r="C938" s="1"/>
  <c r="P938"/>
  <c r="R938"/>
  <c r="B940"/>
  <c r="F940"/>
  <c r="L940"/>
  <c r="N940"/>
  <c r="C940" s="1"/>
  <c r="P940"/>
  <c r="R940"/>
  <c r="D942"/>
  <c r="L942"/>
  <c r="N942"/>
  <c r="C942" s="1"/>
  <c r="P942"/>
  <c r="R942"/>
  <c r="F944"/>
  <c r="L944"/>
  <c r="N944"/>
  <c r="C944" s="1"/>
  <c r="P944"/>
  <c r="R944"/>
  <c r="L946"/>
  <c r="N946"/>
  <c r="C946" s="1"/>
  <c r="P946"/>
  <c r="R946"/>
  <c r="B948"/>
  <c r="F948"/>
  <c r="L948"/>
  <c r="N948"/>
  <c r="C948" s="1"/>
  <c r="P948"/>
  <c r="R948"/>
  <c r="D950"/>
  <c r="L950"/>
  <c r="N950"/>
  <c r="C950" s="1"/>
  <c r="P950"/>
  <c r="R950"/>
  <c r="F952"/>
  <c r="L952"/>
  <c r="N952"/>
  <c r="C952" s="1"/>
  <c r="P952"/>
  <c r="R952"/>
  <c r="E953"/>
  <c r="M953"/>
  <c r="B953" s="1"/>
  <c r="O953"/>
  <c r="D953" s="1"/>
  <c r="L954"/>
  <c r="N954"/>
  <c r="P954"/>
  <c r="R954"/>
  <c r="M955"/>
  <c r="B955" s="1"/>
  <c r="O955"/>
  <c r="F956"/>
  <c r="L956"/>
  <c r="N956"/>
  <c r="P956"/>
  <c r="R956"/>
  <c r="M957"/>
  <c r="B957" s="1"/>
  <c r="O957"/>
  <c r="L958"/>
  <c r="N958"/>
  <c r="P958"/>
  <c r="R958"/>
  <c r="M959"/>
  <c r="B959" s="1"/>
  <c r="O959"/>
  <c r="B960"/>
  <c r="F960"/>
  <c r="L960"/>
  <c r="N960"/>
  <c r="C960" s="1"/>
  <c r="P960"/>
  <c r="R960"/>
  <c r="C961"/>
  <c r="M961"/>
  <c r="B961" s="1"/>
  <c r="O961"/>
  <c r="F962"/>
  <c r="L962"/>
  <c r="N962"/>
  <c r="C962" s="1"/>
  <c r="P962"/>
  <c r="R962"/>
  <c r="C963"/>
  <c r="M963"/>
  <c r="B963" s="1"/>
  <c r="O963"/>
  <c r="B964"/>
  <c r="F964"/>
  <c r="L964"/>
  <c r="N964"/>
  <c r="C964" s="1"/>
  <c r="P964"/>
  <c r="R964"/>
  <c r="M965"/>
  <c r="B965" s="1"/>
  <c r="O965"/>
  <c r="D966"/>
  <c r="L966"/>
  <c r="N966"/>
  <c r="P966"/>
  <c r="R966"/>
  <c r="M967"/>
  <c r="B967" s="1"/>
  <c r="O967"/>
  <c r="F968"/>
  <c r="L968"/>
  <c r="N968"/>
  <c r="C968" s="1"/>
  <c r="P968"/>
  <c r="R968"/>
  <c r="C969"/>
  <c r="M969"/>
  <c r="B969" s="1"/>
  <c r="O969"/>
  <c r="F970"/>
  <c r="L970"/>
  <c r="N970"/>
  <c r="C970" s="1"/>
  <c r="P970"/>
  <c r="R970"/>
  <c r="C971"/>
  <c r="M971"/>
  <c r="B971" s="1"/>
  <c r="O971"/>
  <c r="F972"/>
  <c r="L972"/>
  <c r="N972"/>
  <c r="C972" s="1"/>
  <c r="P972"/>
  <c r="R972"/>
  <c r="C973"/>
  <c r="M973"/>
  <c r="B973" s="1"/>
  <c r="O973"/>
  <c r="B974"/>
  <c r="F974"/>
  <c r="L974"/>
  <c r="N974"/>
  <c r="C974" s="1"/>
  <c r="P974"/>
  <c r="R974"/>
  <c r="C975"/>
  <c r="M975"/>
  <c r="B975" s="1"/>
  <c r="O975"/>
  <c r="F976"/>
  <c r="L976"/>
  <c r="N976"/>
  <c r="C976" s="1"/>
  <c r="P976"/>
  <c r="R976"/>
  <c r="C977"/>
  <c r="M977"/>
  <c r="B977" s="1"/>
  <c r="O977"/>
  <c r="F978"/>
  <c r="L978"/>
  <c r="N978"/>
  <c r="C978" s="1"/>
  <c r="P978"/>
  <c r="R978"/>
  <c r="C979"/>
  <c r="M979"/>
  <c r="B979" s="1"/>
  <c r="O979"/>
  <c r="F980"/>
  <c r="L980"/>
  <c r="N980"/>
  <c r="C980" s="1"/>
  <c r="P980"/>
  <c r="R980"/>
  <c r="C981"/>
  <c r="M981"/>
  <c r="B981" s="1"/>
  <c r="O981"/>
  <c r="B982"/>
  <c r="F982"/>
  <c r="L982"/>
  <c r="N982"/>
  <c r="C982" s="1"/>
  <c r="P982"/>
  <c r="R982"/>
  <c r="C983"/>
  <c r="M983"/>
  <c r="B983" s="1"/>
  <c r="O983"/>
  <c r="F984"/>
  <c r="L984"/>
  <c r="N984"/>
  <c r="C984" s="1"/>
  <c r="P984"/>
  <c r="R984"/>
  <c r="C985"/>
  <c r="M985"/>
  <c r="B985" s="1"/>
  <c r="O985"/>
  <c r="F986"/>
  <c r="L986"/>
  <c r="N986"/>
  <c r="C986" s="1"/>
  <c r="P986"/>
  <c r="R986"/>
  <c r="C987"/>
  <c r="M987"/>
  <c r="B987" s="1"/>
  <c r="O987"/>
  <c r="F988"/>
  <c r="L988"/>
  <c r="N988"/>
  <c r="C988" s="1"/>
  <c r="P988"/>
  <c r="R988"/>
  <c r="C989"/>
  <c r="M989"/>
  <c r="B989" s="1"/>
  <c r="O989"/>
  <c r="B990"/>
  <c r="F990"/>
  <c r="L990"/>
  <c r="N990"/>
  <c r="C990" s="1"/>
  <c r="P990"/>
  <c r="R990"/>
  <c r="C991"/>
  <c r="M991"/>
  <c r="B991" s="1"/>
  <c r="O991"/>
  <c r="D991" s="1"/>
  <c r="F992"/>
  <c r="L992"/>
  <c r="N992"/>
  <c r="C992" s="1"/>
  <c r="P992"/>
  <c r="R992"/>
  <c r="C993"/>
  <c r="M993"/>
  <c r="B993" s="1"/>
  <c r="O993"/>
  <c r="D993" s="1"/>
  <c r="F994"/>
  <c r="L994"/>
  <c r="N994"/>
  <c r="C994" s="1"/>
  <c r="P994"/>
  <c r="R994"/>
  <c r="C995"/>
  <c r="M995"/>
  <c r="B995" s="1"/>
  <c r="O995"/>
  <c r="D995" s="1"/>
  <c r="F996"/>
  <c r="L996"/>
  <c r="N996"/>
  <c r="C996" s="1"/>
  <c r="P996"/>
  <c r="R996"/>
  <c r="C997"/>
  <c r="M997"/>
  <c r="B997" s="1"/>
  <c r="O997"/>
  <c r="D997" s="1"/>
  <c r="B998"/>
  <c r="F998"/>
  <c r="L998"/>
  <c r="N998"/>
  <c r="C998" s="1"/>
  <c r="P998"/>
  <c r="R998"/>
  <c r="C999"/>
  <c r="M999"/>
  <c r="B999" s="1"/>
  <c r="O999"/>
  <c r="D999" s="1"/>
  <c r="F1000"/>
  <c r="L1000"/>
  <c r="N1000"/>
  <c r="C1000" s="1"/>
  <c r="P1000"/>
  <c r="R1000"/>
  <c r="C1001"/>
  <c r="M1001"/>
  <c r="B1001" s="1"/>
  <c r="O1001"/>
  <c r="D1001" s="1"/>
  <c r="F1002"/>
  <c r="L1002"/>
  <c r="N1002"/>
  <c r="C1002" s="1"/>
  <c r="P1002"/>
  <c r="R1002"/>
  <c r="C1003"/>
  <c r="M1003"/>
  <c r="B1003" s="1"/>
  <c r="O1003"/>
  <c r="D1003" s="1"/>
  <c r="F1004"/>
  <c r="L1004"/>
  <c r="N1004"/>
  <c r="C1004" s="1"/>
  <c r="P1004"/>
  <c r="R1004"/>
  <c r="C1005"/>
  <c r="M1005"/>
  <c r="B1005" s="1"/>
  <c r="O1005"/>
  <c r="D1005" s="1"/>
  <c r="B1006"/>
  <c r="F1006"/>
  <c r="L1006"/>
  <c r="N1006"/>
  <c r="C1006" s="1"/>
  <c r="P1006"/>
  <c r="R1006"/>
  <c r="C1007"/>
  <c r="M1007"/>
  <c r="B1007" s="1"/>
  <c r="O1007"/>
  <c r="D1007" s="1"/>
  <c r="L1008"/>
  <c r="N1008"/>
  <c r="C1008" s="1"/>
  <c r="P1008"/>
  <c r="R1008"/>
  <c r="C1009"/>
  <c r="M1009"/>
  <c r="B1009" s="1"/>
  <c r="O1009"/>
  <c r="D1009" s="1"/>
  <c r="D1010"/>
  <c r="L1010"/>
  <c r="N1010"/>
  <c r="C1010" s="1"/>
  <c r="P1010"/>
  <c r="R1010"/>
  <c r="C1011"/>
  <c r="M1011"/>
  <c r="B1011" s="1"/>
  <c r="O1011"/>
  <c r="D1011" s="1"/>
  <c r="L1012"/>
  <c r="N1012"/>
  <c r="C1012" s="1"/>
  <c r="P1012"/>
  <c r="R1012"/>
  <c r="C1013"/>
  <c r="M1013"/>
  <c r="B1013" s="1"/>
  <c r="O1013"/>
  <c r="L1014"/>
  <c r="D1014" s="1"/>
  <c r="N1014"/>
  <c r="C1014" s="1"/>
  <c r="P1014"/>
  <c r="R1014"/>
  <c r="C1015"/>
  <c r="M1015"/>
  <c r="B1015" s="1"/>
  <c r="O1015"/>
  <c r="L1016"/>
  <c r="D1016" s="1"/>
  <c r="N1016"/>
  <c r="C1016" s="1"/>
  <c r="P1016"/>
  <c r="R1016"/>
  <c r="C1017"/>
  <c r="M1017"/>
  <c r="B1017" s="1"/>
  <c r="O1017"/>
  <c r="D1017" s="1"/>
  <c r="D1018"/>
  <c r="L1018"/>
  <c r="N1018"/>
  <c r="C1018" s="1"/>
  <c r="P1018"/>
  <c r="R1018"/>
  <c r="C1019"/>
  <c r="M1019"/>
  <c r="B1019" s="1"/>
  <c r="O1019"/>
  <c r="L1020"/>
  <c r="N1020"/>
  <c r="C1020" s="1"/>
  <c r="P1020"/>
  <c r="R1020"/>
  <c r="C1021"/>
  <c r="M1021"/>
  <c r="B1021" s="1"/>
  <c r="O1021"/>
  <c r="D1022"/>
  <c r="L1022"/>
  <c r="N1022"/>
  <c r="C1022" s="1"/>
  <c r="P1022"/>
  <c r="R1022"/>
  <c r="C1023"/>
  <c r="M1023"/>
  <c r="B1023" s="1"/>
  <c r="O1023"/>
  <c r="D1023" s="1"/>
  <c r="L1024"/>
  <c r="N1024"/>
  <c r="C1024" s="1"/>
  <c r="P1024"/>
  <c r="R1024"/>
  <c r="B1026"/>
  <c r="F1026"/>
  <c r="L1026"/>
  <c r="N1026"/>
  <c r="C1026" s="1"/>
  <c r="P1026"/>
  <c r="R1026"/>
  <c r="C1027"/>
  <c r="M1027"/>
  <c r="B1027" s="1"/>
  <c r="O1027"/>
  <c r="F1028"/>
  <c r="L1028"/>
  <c r="N1028"/>
  <c r="C1028" s="1"/>
  <c r="P1028"/>
  <c r="R1028"/>
  <c r="E1029"/>
  <c r="M1029"/>
  <c r="B1029" s="1"/>
  <c r="C42" i="6" s="1"/>
  <c r="O1029" i="5"/>
  <c r="D1029" s="1"/>
  <c r="E42" i="6" s="1"/>
  <c r="D1030" i="5"/>
  <c r="L1030"/>
  <c r="N1030"/>
  <c r="C1030" s="1"/>
  <c r="P1030"/>
  <c r="R1030"/>
  <c r="C1031"/>
  <c r="M1031"/>
  <c r="B1031" s="1"/>
  <c r="O1031"/>
  <c r="D1031" s="1"/>
  <c r="D1032"/>
  <c r="L1032"/>
  <c r="N1032"/>
  <c r="C1032" s="1"/>
  <c r="P1032"/>
  <c r="E1032" s="1"/>
  <c r="R1032"/>
  <c r="C1033"/>
  <c r="M1033"/>
  <c r="B1033" s="1"/>
  <c r="O1033"/>
  <c r="D1033" s="1"/>
  <c r="D1034"/>
  <c r="L1034"/>
  <c r="N1034"/>
  <c r="C1034" s="1"/>
  <c r="P1034"/>
  <c r="L1035"/>
  <c r="O1036"/>
  <c r="D1036" s="1"/>
  <c r="L1037"/>
  <c r="P1037"/>
  <c r="E1037" s="1"/>
  <c r="O1038"/>
  <c r="D1038" s="1"/>
  <c r="L1039"/>
  <c r="P1039"/>
  <c r="O1040"/>
  <c r="D1040" s="1"/>
  <c r="L1041"/>
  <c r="O1042"/>
  <c r="D1042" s="1"/>
  <c r="L1043"/>
  <c r="O1044"/>
  <c r="D1044" s="1"/>
  <c r="L1045"/>
  <c r="O1046"/>
  <c r="D1046" s="1"/>
  <c r="L1047"/>
  <c r="P1047"/>
  <c r="E1047" s="1"/>
  <c r="O1048"/>
  <c r="D1048" s="1"/>
  <c r="L1049"/>
  <c r="O1050"/>
  <c r="D1050" s="1"/>
  <c r="L1051"/>
  <c r="O1052"/>
  <c r="D1052" s="1"/>
  <c r="L1053"/>
  <c r="P1053"/>
  <c r="O1054"/>
  <c r="D1054" s="1"/>
  <c r="L1055"/>
  <c r="O1056"/>
  <c r="D1056" s="1"/>
  <c r="L1057"/>
  <c r="O1058"/>
  <c r="D1058" s="1"/>
  <c r="L1059"/>
  <c r="O1060"/>
  <c r="D1060" s="1"/>
  <c r="L1061"/>
  <c r="O1062"/>
  <c r="D1062" s="1"/>
  <c r="L1063"/>
  <c r="O1064"/>
  <c r="D1064" s="1"/>
  <c r="L1065"/>
  <c r="O1066"/>
  <c r="L1067"/>
  <c r="O1068"/>
  <c r="D1068" s="1"/>
  <c r="L1069"/>
  <c r="O1070"/>
  <c r="D1070" s="1"/>
  <c r="L1071"/>
  <c r="O1072"/>
  <c r="D1072" s="1"/>
  <c r="L1073"/>
  <c r="O1074"/>
  <c r="D1074" s="1"/>
  <c r="L1075"/>
  <c r="F1119"/>
  <c r="B1157"/>
  <c r="B1161"/>
  <c r="B1165"/>
  <c r="B1169"/>
  <c r="B1173"/>
  <c r="B1177"/>
  <c r="B1181"/>
  <c r="B1185"/>
  <c r="B1189"/>
  <c r="C1035"/>
  <c r="C1037"/>
  <c r="E1039"/>
  <c r="C1039"/>
  <c r="C1041"/>
  <c r="C1043"/>
  <c r="C1045"/>
  <c r="C1047"/>
  <c r="C1049"/>
  <c r="C1051"/>
  <c r="E1053"/>
  <c r="C1053"/>
  <c r="C1055"/>
  <c r="C1057"/>
  <c r="C1059"/>
  <c r="C1061"/>
  <c r="C1063"/>
  <c r="C1065"/>
  <c r="C1067"/>
  <c r="C1069"/>
  <c r="C1071"/>
  <c r="C1073"/>
  <c r="C1075"/>
  <c r="R1119"/>
  <c r="P1119"/>
  <c r="N1119"/>
  <c r="L1119"/>
  <c r="B1119"/>
  <c r="Q1119"/>
  <c r="O1119"/>
  <c r="M1119"/>
  <c r="G1119"/>
  <c r="C1119"/>
  <c r="M888"/>
  <c r="O888"/>
  <c r="L889"/>
  <c r="M890"/>
  <c r="B890" s="1"/>
  <c r="O890"/>
  <c r="D890" s="1"/>
  <c r="L891"/>
  <c r="M892"/>
  <c r="O892"/>
  <c r="D892" s="1"/>
  <c r="L893"/>
  <c r="M894"/>
  <c r="B894" s="1"/>
  <c r="O894"/>
  <c r="M896"/>
  <c r="B896" s="1"/>
  <c r="O896"/>
  <c r="M898"/>
  <c r="B898" s="1"/>
  <c r="O898"/>
  <c r="M900"/>
  <c r="B900" s="1"/>
  <c r="O900"/>
  <c r="M902"/>
  <c r="B902" s="1"/>
  <c r="O902"/>
  <c r="M904"/>
  <c r="B904" s="1"/>
  <c r="O904"/>
  <c r="M906"/>
  <c r="B906" s="1"/>
  <c r="O906"/>
  <c r="L907"/>
  <c r="M908"/>
  <c r="B908" s="1"/>
  <c r="O908"/>
  <c r="L909"/>
  <c r="M910"/>
  <c r="O910"/>
  <c r="D910" s="1"/>
  <c r="L911"/>
  <c r="N911"/>
  <c r="C911" s="1"/>
  <c r="M912"/>
  <c r="B912" s="1"/>
  <c r="O912"/>
  <c r="D912" s="1"/>
  <c r="M914"/>
  <c r="B914" s="1"/>
  <c r="O914"/>
  <c r="D914" s="1"/>
  <c r="M916"/>
  <c r="B916" s="1"/>
  <c r="O916"/>
  <c r="M918"/>
  <c r="B918" s="1"/>
  <c r="O918"/>
  <c r="L919"/>
  <c r="M920"/>
  <c r="O920"/>
  <c r="M922"/>
  <c r="B922" s="1"/>
  <c r="O922"/>
  <c r="L923"/>
  <c r="M924"/>
  <c r="B924" s="1"/>
  <c r="O924"/>
  <c r="L925"/>
  <c r="M926"/>
  <c r="B926" s="1"/>
  <c r="O926"/>
  <c r="M928"/>
  <c r="B928" s="1"/>
  <c r="O928"/>
  <c r="D928" s="1"/>
  <c r="L929"/>
  <c r="M930"/>
  <c r="B930" s="1"/>
  <c r="O930"/>
  <c r="L931"/>
  <c r="M932"/>
  <c r="B932" s="1"/>
  <c r="O932"/>
  <c r="M934"/>
  <c r="B934" s="1"/>
  <c r="O934"/>
  <c r="D934" s="1"/>
  <c r="M936"/>
  <c r="O936"/>
  <c r="D936" s="1"/>
  <c r="L937"/>
  <c r="N937"/>
  <c r="C937" s="1"/>
  <c r="M938"/>
  <c r="B938" s="1"/>
  <c r="O938"/>
  <c r="D938" s="1"/>
  <c r="M940"/>
  <c r="O940"/>
  <c r="M942"/>
  <c r="B942" s="1"/>
  <c r="O942"/>
  <c r="M944"/>
  <c r="B944" s="1"/>
  <c r="O944"/>
  <c r="M946"/>
  <c r="B946" s="1"/>
  <c r="O946"/>
  <c r="M948"/>
  <c r="O948"/>
  <c r="M950"/>
  <c r="B950" s="1"/>
  <c r="O950"/>
  <c r="M952"/>
  <c r="B952" s="1"/>
  <c r="O952"/>
  <c r="L953"/>
  <c r="N953"/>
  <c r="C953" s="1"/>
  <c r="M954"/>
  <c r="B954" s="1"/>
  <c r="O954"/>
  <c r="D954" s="1"/>
  <c r="M956"/>
  <c r="B956" s="1"/>
  <c r="O956"/>
  <c r="M958"/>
  <c r="B958" s="1"/>
  <c r="O958"/>
  <c r="M960"/>
  <c r="O960"/>
  <c r="L961"/>
  <c r="M962"/>
  <c r="B962" s="1"/>
  <c r="O962"/>
  <c r="L963"/>
  <c r="M964"/>
  <c r="O964"/>
  <c r="M966"/>
  <c r="B966" s="1"/>
  <c r="O966"/>
  <c r="M968"/>
  <c r="B968" s="1"/>
  <c r="O968"/>
  <c r="L969"/>
  <c r="M970"/>
  <c r="B970" s="1"/>
  <c r="O970"/>
  <c r="L971"/>
  <c r="M972"/>
  <c r="B972" s="1"/>
  <c r="O972"/>
  <c r="L973"/>
  <c r="M974"/>
  <c r="O974"/>
  <c r="L975"/>
  <c r="M976"/>
  <c r="B976" s="1"/>
  <c r="O976"/>
  <c r="L977"/>
  <c r="M978"/>
  <c r="B978" s="1"/>
  <c r="O978"/>
  <c r="L979"/>
  <c r="M980"/>
  <c r="B980" s="1"/>
  <c r="O980"/>
  <c r="L981"/>
  <c r="M982"/>
  <c r="O982"/>
  <c r="L983"/>
  <c r="M984"/>
  <c r="B984" s="1"/>
  <c r="O984"/>
  <c r="L985"/>
  <c r="M986"/>
  <c r="B986" s="1"/>
  <c r="O986"/>
  <c r="L987"/>
  <c r="M988"/>
  <c r="B988" s="1"/>
  <c r="O988"/>
  <c r="L989"/>
  <c r="M990"/>
  <c r="O990"/>
  <c r="L991"/>
  <c r="M992"/>
  <c r="B992" s="1"/>
  <c r="O992"/>
  <c r="D992" s="1"/>
  <c r="L993"/>
  <c r="M994"/>
  <c r="B994" s="1"/>
  <c r="O994"/>
  <c r="D994" s="1"/>
  <c r="L995"/>
  <c r="M996"/>
  <c r="B996" s="1"/>
  <c r="O996"/>
  <c r="D996" s="1"/>
  <c r="L997"/>
  <c r="M998"/>
  <c r="O998"/>
  <c r="D998" s="1"/>
  <c r="L999"/>
  <c r="M1000"/>
  <c r="B1000" s="1"/>
  <c r="O1000"/>
  <c r="D1000" s="1"/>
  <c r="L1001"/>
  <c r="M1002"/>
  <c r="B1002" s="1"/>
  <c r="O1002"/>
  <c r="D1002" s="1"/>
  <c r="L1003"/>
  <c r="M1004"/>
  <c r="B1004" s="1"/>
  <c r="O1004"/>
  <c r="D1004" s="1"/>
  <c r="L1005"/>
  <c r="M1006"/>
  <c r="O1006"/>
  <c r="D1006" s="1"/>
  <c r="L1007"/>
  <c r="M1008"/>
  <c r="B1008" s="1"/>
  <c r="O1008"/>
  <c r="D1008" s="1"/>
  <c r="L1009"/>
  <c r="M1010"/>
  <c r="B1010" s="1"/>
  <c r="O1010"/>
  <c r="L1011"/>
  <c r="M1012"/>
  <c r="B1012" s="1"/>
  <c r="O1012"/>
  <c r="D1012" s="1"/>
  <c r="L1013"/>
  <c r="M1014"/>
  <c r="B1014" s="1"/>
  <c r="O1014"/>
  <c r="L1015"/>
  <c r="M1016"/>
  <c r="B1016" s="1"/>
  <c r="O1016"/>
  <c r="L1017"/>
  <c r="M1018"/>
  <c r="B1018" s="1"/>
  <c r="O1018"/>
  <c r="L1019"/>
  <c r="M1020"/>
  <c r="B1020" s="1"/>
  <c r="O1020"/>
  <c r="D1020" s="1"/>
  <c r="L1021"/>
  <c r="M1022"/>
  <c r="B1022" s="1"/>
  <c r="O1022"/>
  <c r="L1023"/>
  <c r="M1024"/>
  <c r="B1024" s="1"/>
  <c r="O1024"/>
  <c r="D1024" s="1"/>
  <c r="M1026"/>
  <c r="O1026"/>
  <c r="L1027"/>
  <c r="M1028"/>
  <c r="B1028" s="1"/>
  <c r="O1028"/>
  <c r="D1028" s="1"/>
  <c r="L1029"/>
  <c r="N1029"/>
  <c r="C1029" s="1"/>
  <c r="M1030"/>
  <c r="B1030" s="1"/>
  <c r="O1030"/>
  <c r="L1031"/>
  <c r="M1032"/>
  <c r="B1032" s="1"/>
  <c r="O1032"/>
  <c r="L1033"/>
  <c r="M1034"/>
  <c r="B1034" s="1"/>
  <c r="O1034"/>
  <c r="Q1034"/>
  <c r="R1158"/>
  <c r="P1158"/>
  <c r="N1158"/>
  <c r="C1158" s="1"/>
  <c r="L1158"/>
  <c r="D1158"/>
  <c r="B1158"/>
  <c r="R1160"/>
  <c r="P1160"/>
  <c r="N1160"/>
  <c r="C1160" s="1"/>
  <c r="L1160"/>
  <c r="F1160"/>
  <c r="B1160"/>
  <c r="R1162"/>
  <c r="P1162"/>
  <c r="N1162"/>
  <c r="C1162" s="1"/>
  <c r="L1162"/>
  <c r="D1162"/>
  <c r="B1162"/>
  <c r="R1164"/>
  <c r="P1164"/>
  <c r="E1164" s="1"/>
  <c r="N1164"/>
  <c r="C1164" s="1"/>
  <c r="L1164"/>
  <c r="F1164"/>
  <c r="B1164"/>
  <c r="R1166"/>
  <c r="P1166"/>
  <c r="N1166"/>
  <c r="C1166" s="1"/>
  <c r="L1166"/>
  <c r="D1166"/>
  <c r="B1166"/>
  <c r="R1168"/>
  <c r="P1168"/>
  <c r="N1168"/>
  <c r="C1168" s="1"/>
  <c r="L1168"/>
  <c r="F1168"/>
  <c r="B1168"/>
  <c r="R1170"/>
  <c r="P1170"/>
  <c r="N1170"/>
  <c r="C1170" s="1"/>
  <c r="L1170"/>
  <c r="D1170"/>
  <c r="B1170"/>
  <c r="R1172"/>
  <c r="P1172"/>
  <c r="N1172"/>
  <c r="C1172" s="1"/>
  <c r="L1172"/>
  <c r="F1172"/>
  <c r="B1172"/>
  <c r="R1174"/>
  <c r="P1174"/>
  <c r="N1174"/>
  <c r="C1174" s="1"/>
  <c r="L1174"/>
  <c r="D1174"/>
  <c r="B1174"/>
  <c r="R1176"/>
  <c r="P1176"/>
  <c r="N1176"/>
  <c r="C1176" s="1"/>
  <c r="L1176"/>
  <c r="F1176"/>
  <c r="B1176"/>
  <c r="R1178"/>
  <c r="P1178"/>
  <c r="N1178"/>
  <c r="C1178" s="1"/>
  <c r="L1178"/>
  <c r="D1178"/>
  <c r="B1178"/>
  <c r="R1180"/>
  <c r="P1180"/>
  <c r="N1180"/>
  <c r="C1180" s="1"/>
  <c r="L1180"/>
  <c r="F1180"/>
  <c r="B1180"/>
  <c r="R1182"/>
  <c r="P1182"/>
  <c r="N1182"/>
  <c r="C1182" s="1"/>
  <c r="L1182"/>
  <c r="D1182"/>
  <c r="B1182"/>
  <c r="R1184"/>
  <c r="P1184"/>
  <c r="N1184"/>
  <c r="C1184" s="1"/>
  <c r="L1184"/>
  <c r="F1184"/>
  <c r="B1184"/>
  <c r="R1186"/>
  <c r="P1186"/>
  <c r="N1186"/>
  <c r="C1186" s="1"/>
  <c r="L1186"/>
  <c r="D1186"/>
  <c r="B1186"/>
  <c r="R1188"/>
  <c r="P1188"/>
  <c r="N1188"/>
  <c r="C1188" s="1"/>
  <c r="L1188"/>
  <c r="F1188"/>
  <c r="B1188"/>
  <c r="R1190"/>
  <c r="P1190"/>
  <c r="N1190"/>
  <c r="C1190" s="1"/>
  <c r="L1190"/>
  <c r="D1190"/>
  <c r="B1190"/>
  <c r="C1193"/>
  <c r="C1195"/>
  <c r="C1197"/>
  <c r="E1199"/>
  <c r="C1199"/>
  <c r="C1201"/>
  <c r="C1203"/>
  <c r="Q1205"/>
  <c r="O1205"/>
  <c r="M1205"/>
  <c r="B1205" s="1"/>
  <c r="C1205"/>
  <c r="R1206"/>
  <c r="P1206"/>
  <c r="N1206"/>
  <c r="C1206" s="1"/>
  <c r="L1206"/>
  <c r="B1206"/>
  <c r="C1208"/>
  <c r="B1208"/>
  <c r="C1212"/>
  <c r="M1035"/>
  <c r="B1035" s="1"/>
  <c r="O1035"/>
  <c r="D1035" s="1"/>
  <c r="M1037"/>
  <c r="B1037" s="1"/>
  <c r="O1037"/>
  <c r="D1037" s="1"/>
  <c r="M1039"/>
  <c r="B1039" s="1"/>
  <c r="O1039"/>
  <c r="D1039" s="1"/>
  <c r="M1041"/>
  <c r="B1041" s="1"/>
  <c r="O1041"/>
  <c r="D1041" s="1"/>
  <c r="M1043"/>
  <c r="B1043" s="1"/>
  <c r="O1043"/>
  <c r="D1043" s="1"/>
  <c r="M1045"/>
  <c r="B1045" s="1"/>
  <c r="O1045"/>
  <c r="D1045" s="1"/>
  <c r="M1047"/>
  <c r="B1047" s="1"/>
  <c r="O1047"/>
  <c r="D1047" s="1"/>
  <c r="M1049"/>
  <c r="B1049" s="1"/>
  <c r="O1049"/>
  <c r="D1049" s="1"/>
  <c r="M1051"/>
  <c r="B1051" s="1"/>
  <c r="O1051"/>
  <c r="D1051" s="1"/>
  <c r="M1053"/>
  <c r="B1053" s="1"/>
  <c r="O1053"/>
  <c r="D1053" s="1"/>
  <c r="M1055"/>
  <c r="B1055" s="1"/>
  <c r="O1055"/>
  <c r="D1055" s="1"/>
  <c r="M1057"/>
  <c r="B1057" s="1"/>
  <c r="O1057"/>
  <c r="D1057" s="1"/>
  <c r="M1059"/>
  <c r="B1059" s="1"/>
  <c r="O1059"/>
  <c r="D1059" s="1"/>
  <c r="M1061"/>
  <c r="B1061" s="1"/>
  <c r="O1061"/>
  <c r="D1061" s="1"/>
  <c r="M1063"/>
  <c r="B1063" s="1"/>
  <c r="O1063"/>
  <c r="D1063" s="1"/>
  <c r="M1065"/>
  <c r="B1065" s="1"/>
  <c r="O1065"/>
  <c r="M1067"/>
  <c r="B1067" s="1"/>
  <c r="O1067"/>
  <c r="D1067" s="1"/>
  <c r="M1069"/>
  <c r="B1069" s="1"/>
  <c r="O1069"/>
  <c r="D1069" s="1"/>
  <c r="M1071"/>
  <c r="B1071" s="1"/>
  <c r="O1071"/>
  <c r="D1071" s="1"/>
  <c r="M1073"/>
  <c r="B1073" s="1"/>
  <c r="O1073"/>
  <c r="D1073" s="1"/>
  <c r="M1075"/>
  <c r="B1075" s="1"/>
  <c r="O1075"/>
  <c r="D1075" s="1"/>
  <c r="C1077"/>
  <c r="M1077"/>
  <c r="B1077" s="1"/>
  <c r="O1077"/>
  <c r="D1077" s="1"/>
  <c r="D1078"/>
  <c r="L1078"/>
  <c r="N1078"/>
  <c r="C1078" s="1"/>
  <c r="P1078"/>
  <c r="R1078"/>
  <c r="C1079"/>
  <c r="M1079"/>
  <c r="B1079" s="1"/>
  <c r="O1079"/>
  <c r="D1079" s="1"/>
  <c r="D1080"/>
  <c r="L1080"/>
  <c r="N1080"/>
  <c r="C1080" s="1"/>
  <c r="P1080"/>
  <c r="R1080"/>
  <c r="C1081"/>
  <c r="M1081"/>
  <c r="B1081" s="1"/>
  <c r="O1081"/>
  <c r="D1081" s="1"/>
  <c r="D1082"/>
  <c r="L1082"/>
  <c r="N1082"/>
  <c r="C1082" s="1"/>
  <c r="P1082"/>
  <c r="R1082"/>
  <c r="C1083"/>
  <c r="M1083"/>
  <c r="B1083" s="1"/>
  <c r="O1083"/>
  <c r="D1083" s="1"/>
  <c r="D1084"/>
  <c r="L1084"/>
  <c r="N1084"/>
  <c r="C1084" s="1"/>
  <c r="P1084"/>
  <c r="R1084"/>
  <c r="C1085"/>
  <c r="M1085"/>
  <c r="B1085" s="1"/>
  <c r="O1085"/>
  <c r="D1085" s="1"/>
  <c r="D1086"/>
  <c r="L1086"/>
  <c r="N1086"/>
  <c r="C1086" s="1"/>
  <c r="P1086"/>
  <c r="R1086"/>
  <c r="C1087"/>
  <c r="M1087"/>
  <c r="B1087" s="1"/>
  <c r="O1087"/>
  <c r="D1087" s="1"/>
  <c r="D1088"/>
  <c r="L1088"/>
  <c r="N1088"/>
  <c r="C1088" s="1"/>
  <c r="P1088"/>
  <c r="R1088"/>
  <c r="C1089"/>
  <c r="M1089"/>
  <c r="B1089" s="1"/>
  <c r="O1089"/>
  <c r="D1089" s="1"/>
  <c r="D1090"/>
  <c r="L1090"/>
  <c r="N1090"/>
  <c r="C1090" s="1"/>
  <c r="P1090"/>
  <c r="R1090"/>
  <c r="C1091"/>
  <c r="M1091"/>
  <c r="B1091" s="1"/>
  <c r="O1091"/>
  <c r="D1091" s="1"/>
  <c r="D1092"/>
  <c r="L1092"/>
  <c r="N1092"/>
  <c r="C1092" s="1"/>
  <c r="P1092"/>
  <c r="R1092"/>
  <c r="C1093"/>
  <c r="M1093"/>
  <c r="B1093" s="1"/>
  <c r="O1093"/>
  <c r="D1093" s="1"/>
  <c r="D1094"/>
  <c r="L1094"/>
  <c r="N1094"/>
  <c r="C1094" s="1"/>
  <c r="P1094"/>
  <c r="R1094"/>
  <c r="C1095"/>
  <c r="M1095"/>
  <c r="B1095" s="1"/>
  <c r="O1095"/>
  <c r="D1096"/>
  <c r="L1096"/>
  <c r="N1096"/>
  <c r="C1096" s="1"/>
  <c r="P1096"/>
  <c r="R1096"/>
  <c r="C1097"/>
  <c r="M1097"/>
  <c r="B1097" s="1"/>
  <c r="O1097"/>
  <c r="D1097" s="1"/>
  <c r="D1098"/>
  <c r="L1098"/>
  <c r="N1098"/>
  <c r="C1098" s="1"/>
  <c r="P1098"/>
  <c r="R1098"/>
  <c r="C1099"/>
  <c r="M1099"/>
  <c r="B1099" s="1"/>
  <c r="O1099"/>
  <c r="D1099" s="1"/>
  <c r="D1100"/>
  <c r="L1100"/>
  <c r="N1100"/>
  <c r="C1100" s="1"/>
  <c r="P1100"/>
  <c r="R1100"/>
  <c r="C1101"/>
  <c r="M1101"/>
  <c r="B1101" s="1"/>
  <c r="O1101"/>
  <c r="D1101" s="1"/>
  <c r="D1102"/>
  <c r="L1102"/>
  <c r="N1102"/>
  <c r="C1102" s="1"/>
  <c r="P1102"/>
  <c r="R1102"/>
  <c r="C1103"/>
  <c r="M1103"/>
  <c r="B1103" s="1"/>
  <c r="O1103"/>
  <c r="D1103" s="1"/>
  <c r="D1104"/>
  <c r="L1104"/>
  <c r="N1104"/>
  <c r="C1104" s="1"/>
  <c r="P1104"/>
  <c r="R1104"/>
  <c r="C1105"/>
  <c r="M1105"/>
  <c r="B1105" s="1"/>
  <c r="O1105"/>
  <c r="D1106"/>
  <c r="L1106"/>
  <c r="N1106"/>
  <c r="C1106" s="1"/>
  <c r="P1106"/>
  <c r="E1106" s="1"/>
  <c r="R1106"/>
  <c r="C1107"/>
  <c r="M1107"/>
  <c r="B1107" s="1"/>
  <c r="O1107"/>
  <c r="D1107" s="1"/>
  <c r="D1108"/>
  <c r="L1108"/>
  <c r="N1108"/>
  <c r="C1108" s="1"/>
  <c r="P1108"/>
  <c r="R1108"/>
  <c r="E1109"/>
  <c r="M1109"/>
  <c r="B1109" s="1"/>
  <c r="O1109"/>
  <c r="D1109" s="1"/>
  <c r="B1110"/>
  <c r="F1110"/>
  <c r="L1110"/>
  <c r="N1110"/>
  <c r="C1110" s="1"/>
  <c r="P1110"/>
  <c r="E1110" s="1"/>
  <c r="R1110"/>
  <c r="C1111"/>
  <c r="M1111"/>
  <c r="B1111" s="1"/>
  <c r="O1111"/>
  <c r="D1111" s="1"/>
  <c r="B1112"/>
  <c r="F1112"/>
  <c r="L1112"/>
  <c r="N1112"/>
  <c r="C1112" s="1"/>
  <c r="P1112"/>
  <c r="E1112" s="1"/>
  <c r="R1112"/>
  <c r="E1113"/>
  <c r="M1113"/>
  <c r="B1113" s="1"/>
  <c r="O1113"/>
  <c r="D1113" s="1"/>
  <c r="D1114"/>
  <c r="L1114"/>
  <c r="N1114"/>
  <c r="C1114" s="1"/>
  <c r="P1114"/>
  <c r="R1114"/>
  <c r="C1115"/>
  <c r="E1115"/>
  <c r="M1115"/>
  <c r="B1115" s="1"/>
  <c r="O1115"/>
  <c r="D1115" s="1"/>
  <c r="B1116"/>
  <c r="F1116"/>
  <c r="L1116"/>
  <c r="N1116"/>
  <c r="C1116" s="1"/>
  <c r="P1116"/>
  <c r="R1116"/>
  <c r="D1118"/>
  <c r="L1118"/>
  <c r="N1118"/>
  <c r="C1118" s="1"/>
  <c r="P1118"/>
  <c r="R1118"/>
  <c r="F1120"/>
  <c r="L1120"/>
  <c r="N1120"/>
  <c r="C1120" s="1"/>
  <c r="P1120"/>
  <c r="R1120"/>
  <c r="D1122"/>
  <c r="L1122"/>
  <c r="N1122"/>
  <c r="C1122" s="1"/>
  <c r="P1122"/>
  <c r="R1122"/>
  <c r="C1123"/>
  <c r="M1123"/>
  <c r="B1123" s="1"/>
  <c r="O1123"/>
  <c r="D1123" s="1"/>
  <c r="L1124"/>
  <c r="D1124" s="1"/>
  <c r="N1124"/>
  <c r="C1124" s="1"/>
  <c r="P1124"/>
  <c r="R1124"/>
  <c r="C1125"/>
  <c r="M1125"/>
  <c r="B1125" s="1"/>
  <c r="O1125"/>
  <c r="L1126"/>
  <c r="D1126" s="1"/>
  <c r="N1126"/>
  <c r="C1126" s="1"/>
  <c r="P1126"/>
  <c r="R1126"/>
  <c r="C1127"/>
  <c r="M1127"/>
  <c r="B1127" s="1"/>
  <c r="O1127"/>
  <c r="L1128"/>
  <c r="D1128" s="1"/>
  <c r="N1128"/>
  <c r="C1128" s="1"/>
  <c r="P1128"/>
  <c r="R1128"/>
  <c r="C1129"/>
  <c r="M1129"/>
  <c r="B1129" s="1"/>
  <c r="O1129"/>
  <c r="L1130"/>
  <c r="D1130" s="1"/>
  <c r="N1130"/>
  <c r="C1130" s="1"/>
  <c r="P1130"/>
  <c r="R1130"/>
  <c r="C1131"/>
  <c r="M1131"/>
  <c r="B1131" s="1"/>
  <c r="O1131"/>
  <c r="L1132"/>
  <c r="D1132" s="1"/>
  <c r="N1132"/>
  <c r="C1132" s="1"/>
  <c r="P1132"/>
  <c r="R1132"/>
  <c r="C1133"/>
  <c r="M1133"/>
  <c r="B1133" s="1"/>
  <c r="O1133"/>
  <c r="D1133" s="1"/>
  <c r="D1134"/>
  <c r="L1134"/>
  <c r="N1134"/>
  <c r="C1134" s="1"/>
  <c r="P1134"/>
  <c r="R1134"/>
  <c r="C1135"/>
  <c r="M1135"/>
  <c r="B1135" s="1"/>
  <c r="O1135"/>
  <c r="D1135" s="1"/>
  <c r="L1136"/>
  <c r="N1136"/>
  <c r="C1136" s="1"/>
  <c r="P1136"/>
  <c r="E1136" s="1"/>
  <c r="R1136"/>
  <c r="C1137"/>
  <c r="M1137"/>
  <c r="B1137" s="1"/>
  <c r="O1137"/>
  <c r="D1137" s="1"/>
  <c r="D1138"/>
  <c r="L1138"/>
  <c r="N1138"/>
  <c r="C1138" s="1"/>
  <c r="P1138"/>
  <c r="R1138"/>
  <c r="C1139"/>
  <c r="M1139"/>
  <c r="B1139" s="1"/>
  <c r="O1139"/>
  <c r="D1139" s="1"/>
  <c r="L1140"/>
  <c r="N1140"/>
  <c r="C1140" s="1"/>
  <c r="P1140"/>
  <c r="R1140"/>
  <c r="C1141"/>
  <c r="M1141"/>
  <c r="B1141" s="1"/>
  <c r="O1141"/>
  <c r="D1141" s="1"/>
  <c r="D1142"/>
  <c r="L1142"/>
  <c r="N1142"/>
  <c r="C1142" s="1"/>
  <c r="P1142"/>
  <c r="R1142"/>
  <c r="C1143"/>
  <c r="M1143"/>
  <c r="B1143" s="1"/>
  <c r="O1143"/>
  <c r="D1143" s="1"/>
  <c r="L1144"/>
  <c r="N1144"/>
  <c r="C1144" s="1"/>
  <c r="P1144"/>
  <c r="R1144"/>
  <c r="C1145"/>
  <c r="M1145"/>
  <c r="B1145" s="1"/>
  <c r="O1145"/>
  <c r="D1145" s="1"/>
  <c r="D1146"/>
  <c r="L1146"/>
  <c r="N1146"/>
  <c r="C1146" s="1"/>
  <c r="P1146"/>
  <c r="R1146"/>
  <c r="C1147"/>
  <c r="M1147"/>
  <c r="B1147" s="1"/>
  <c r="O1147"/>
  <c r="D1147" s="1"/>
  <c r="L1148"/>
  <c r="N1148"/>
  <c r="C1148" s="1"/>
  <c r="P1148"/>
  <c r="E1148" s="1"/>
  <c r="R1148"/>
  <c r="C1149"/>
  <c r="E1149"/>
  <c r="M1149"/>
  <c r="B1149" s="1"/>
  <c r="O1149"/>
  <c r="D1149" s="1"/>
  <c r="B1150"/>
  <c r="F1150"/>
  <c r="L1150"/>
  <c r="N1150"/>
  <c r="C1150" s="1"/>
  <c r="P1150"/>
  <c r="E1150" s="1"/>
  <c r="R1150"/>
  <c r="C1151"/>
  <c r="M1151"/>
  <c r="B1151" s="1"/>
  <c r="O1151"/>
  <c r="D1151" s="1"/>
  <c r="F1152"/>
  <c r="L1152"/>
  <c r="N1152"/>
  <c r="C1152" s="1"/>
  <c r="P1152"/>
  <c r="R1152"/>
  <c r="C1153"/>
  <c r="M1153"/>
  <c r="B1153" s="1"/>
  <c r="O1153"/>
  <c r="D1153" s="1"/>
  <c r="B1154"/>
  <c r="F1154"/>
  <c r="L1154"/>
  <c r="N1154"/>
  <c r="C1154" s="1"/>
  <c r="P1154"/>
  <c r="R1154"/>
  <c r="C1155"/>
  <c r="M1155"/>
  <c r="B1155" s="1"/>
  <c r="O1155"/>
  <c r="D1155" s="1"/>
  <c r="D1156"/>
  <c r="F1156"/>
  <c r="L1156"/>
  <c r="L1157"/>
  <c r="O1158"/>
  <c r="L1159"/>
  <c r="O1160"/>
  <c r="D1160" s="1"/>
  <c r="L1161"/>
  <c r="O1162"/>
  <c r="L1163"/>
  <c r="O1164"/>
  <c r="D1164" s="1"/>
  <c r="L1165"/>
  <c r="O1166"/>
  <c r="L1167"/>
  <c r="O1168"/>
  <c r="D1168" s="1"/>
  <c r="L1169"/>
  <c r="O1170"/>
  <c r="L1171"/>
  <c r="O1172"/>
  <c r="D1172" s="1"/>
  <c r="L1173"/>
  <c r="O1174"/>
  <c r="L1175"/>
  <c r="O1176"/>
  <c r="D1176" s="1"/>
  <c r="L1177"/>
  <c r="O1178"/>
  <c r="L1179"/>
  <c r="O1180"/>
  <c r="D1180" s="1"/>
  <c r="L1181"/>
  <c r="O1182"/>
  <c r="L1183"/>
  <c r="O1184"/>
  <c r="D1184" s="1"/>
  <c r="L1185"/>
  <c r="O1186"/>
  <c r="L1187"/>
  <c r="O1188"/>
  <c r="D1188" s="1"/>
  <c r="L1189"/>
  <c r="O1190"/>
  <c r="B1191"/>
  <c r="N1191"/>
  <c r="M1192"/>
  <c r="E1194"/>
  <c r="M1194"/>
  <c r="M1196"/>
  <c r="E1198"/>
  <c r="M1198"/>
  <c r="M1200"/>
  <c r="E1202"/>
  <c r="M1202"/>
  <c r="M1204"/>
  <c r="L1205"/>
  <c r="P1205"/>
  <c r="O1206"/>
  <c r="D1206" s="1"/>
  <c r="N1210"/>
  <c r="R1156"/>
  <c r="P1156"/>
  <c r="N1156"/>
  <c r="C1156" s="1"/>
  <c r="C1157"/>
  <c r="C1159"/>
  <c r="C1161"/>
  <c r="C1163"/>
  <c r="C1165"/>
  <c r="C1167"/>
  <c r="C1169"/>
  <c r="C1171"/>
  <c r="C1173"/>
  <c r="C1175"/>
  <c r="C1177"/>
  <c r="C1179"/>
  <c r="C1181"/>
  <c r="C1183"/>
  <c r="C1185"/>
  <c r="C1187"/>
  <c r="C1189"/>
  <c r="Q1191"/>
  <c r="O1191"/>
  <c r="M1191"/>
  <c r="C1191"/>
  <c r="R1192"/>
  <c r="P1192"/>
  <c r="N1192"/>
  <c r="C1192" s="1"/>
  <c r="L1192"/>
  <c r="B1192"/>
  <c r="R1194"/>
  <c r="P1194"/>
  <c r="N1194"/>
  <c r="C1194" s="1"/>
  <c r="L1194"/>
  <c r="F1194"/>
  <c r="B1194"/>
  <c r="R1196"/>
  <c r="P1196"/>
  <c r="N1196"/>
  <c r="C1196" s="1"/>
  <c r="L1196"/>
  <c r="B1196"/>
  <c r="R1198"/>
  <c r="P1198"/>
  <c r="N1198"/>
  <c r="C1198" s="1"/>
  <c r="L1198"/>
  <c r="F1198"/>
  <c r="B1198"/>
  <c r="R1200"/>
  <c r="P1200"/>
  <c r="N1200"/>
  <c r="C1200" s="1"/>
  <c r="L1200"/>
  <c r="B1200"/>
  <c r="R1202"/>
  <c r="P1202"/>
  <c r="N1202"/>
  <c r="C1202" s="1"/>
  <c r="L1202"/>
  <c r="F1202"/>
  <c r="B1202"/>
  <c r="R1204"/>
  <c r="P1204"/>
  <c r="N1204"/>
  <c r="C1204" s="1"/>
  <c r="L1204"/>
  <c r="B1204"/>
  <c r="C1210"/>
  <c r="B1210"/>
  <c r="L1077"/>
  <c r="M1078"/>
  <c r="B1078" s="1"/>
  <c r="O1078"/>
  <c r="L1079"/>
  <c r="M1080"/>
  <c r="B1080" s="1"/>
  <c r="O1080"/>
  <c r="L1081"/>
  <c r="M1082"/>
  <c r="B1082" s="1"/>
  <c r="O1082"/>
  <c r="L1083"/>
  <c r="M1084"/>
  <c r="B1084" s="1"/>
  <c r="O1084"/>
  <c r="L1085"/>
  <c r="M1086"/>
  <c r="B1086" s="1"/>
  <c r="O1086"/>
  <c r="L1087"/>
  <c r="M1088"/>
  <c r="B1088" s="1"/>
  <c r="O1088"/>
  <c r="L1089"/>
  <c r="M1090"/>
  <c r="B1090" s="1"/>
  <c r="O1090"/>
  <c r="L1091"/>
  <c r="M1092"/>
  <c r="B1092" s="1"/>
  <c r="O1092"/>
  <c r="L1093"/>
  <c r="M1094"/>
  <c r="B1094" s="1"/>
  <c r="O1094"/>
  <c r="L1095"/>
  <c r="M1096"/>
  <c r="B1096" s="1"/>
  <c r="O1096"/>
  <c r="L1097"/>
  <c r="M1098"/>
  <c r="B1098" s="1"/>
  <c r="O1098"/>
  <c r="L1099"/>
  <c r="M1100"/>
  <c r="B1100" s="1"/>
  <c r="O1100"/>
  <c r="L1101"/>
  <c r="M1102"/>
  <c r="B1102" s="1"/>
  <c r="O1102"/>
  <c r="L1103"/>
  <c r="M1104"/>
  <c r="B1104" s="1"/>
  <c r="O1104"/>
  <c r="L1105"/>
  <c r="M1106"/>
  <c r="B1106" s="1"/>
  <c r="O1106"/>
  <c r="L1107"/>
  <c r="M1108"/>
  <c r="B1108" s="1"/>
  <c r="O1108"/>
  <c r="L1109"/>
  <c r="N1109"/>
  <c r="C1109" s="1"/>
  <c r="M1110"/>
  <c r="O1110"/>
  <c r="D1110" s="1"/>
  <c r="L1111"/>
  <c r="M1112"/>
  <c r="O1112"/>
  <c r="D1112" s="1"/>
  <c r="L1113"/>
  <c r="N1113"/>
  <c r="C1113" s="1"/>
  <c r="M1114"/>
  <c r="B1114" s="1"/>
  <c r="O1114"/>
  <c r="L1115"/>
  <c r="N1115"/>
  <c r="M1116"/>
  <c r="O1116"/>
  <c r="D1116" s="1"/>
  <c r="M1118"/>
  <c r="B1118" s="1"/>
  <c r="O1118"/>
  <c r="M1120"/>
  <c r="B1120" s="1"/>
  <c r="O1120"/>
  <c r="M1122"/>
  <c r="B1122" s="1"/>
  <c r="O1122"/>
  <c r="L1123"/>
  <c r="M1124"/>
  <c r="B1124" s="1"/>
  <c r="O1124"/>
  <c r="L1125"/>
  <c r="M1126"/>
  <c r="B1126" s="1"/>
  <c r="O1126"/>
  <c r="L1127"/>
  <c r="M1128"/>
  <c r="B1128" s="1"/>
  <c r="O1128"/>
  <c r="L1129"/>
  <c r="M1130"/>
  <c r="B1130" s="1"/>
  <c r="O1130"/>
  <c r="L1131"/>
  <c r="M1132"/>
  <c r="B1132" s="1"/>
  <c r="O1132"/>
  <c r="L1133"/>
  <c r="M1134"/>
  <c r="B1134" s="1"/>
  <c r="O1134"/>
  <c r="L1135"/>
  <c r="M1136"/>
  <c r="B1136" s="1"/>
  <c r="O1136"/>
  <c r="D1136" s="1"/>
  <c r="L1137"/>
  <c r="M1138"/>
  <c r="B1138" s="1"/>
  <c r="O1138"/>
  <c r="L1139"/>
  <c r="M1140"/>
  <c r="B1140" s="1"/>
  <c r="O1140"/>
  <c r="D1140" s="1"/>
  <c r="L1141"/>
  <c r="M1142"/>
  <c r="B1142" s="1"/>
  <c r="O1142"/>
  <c r="L1143"/>
  <c r="M1144"/>
  <c r="B1144" s="1"/>
  <c r="O1144"/>
  <c r="D1144" s="1"/>
  <c r="L1145"/>
  <c r="M1146"/>
  <c r="B1146" s="1"/>
  <c r="O1146"/>
  <c r="L1147"/>
  <c r="M1148"/>
  <c r="B1148" s="1"/>
  <c r="O1148"/>
  <c r="D1148" s="1"/>
  <c r="L1149"/>
  <c r="N1149"/>
  <c r="M1150"/>
  <c r="O1150"/>
  <c r="D1150" s="1"/>
  <c r="L1151"/>
  <c r="M1152"/>
  <c r="B1152" s="1"/>
  <c r="O1152"/>
  <c r="D1152" s="1"/>
  <c r="L1153"/>
  <c r="M1154"/>
  <c r="O1154"/>
  <c r="D1154" s="1"/>
  <c r="L1155"/>
  <c r="M1156"/>
  <c r="B1156" s="1"/>
  <c r="Q1156"/>
  <c r="L1191"/>
  <c r="P1191"/>
  <c r="O1192"/>
  <c r="D1192" s="1"/>
  <c r="O1194"/>
  <c r="D1194" s="1"/>
  <c r="O1196"/>
  <c r="D1196" s="1"/>
  <c r="O1198"/>
  <c r="D1198" s="1"/>
  <c r="O1200"/>
  <c r="D1200" s="1"/>
  <c r="O1202"/>
  <c r="D1202" s="1"/>
  <c r="O1204"/>
  <c r="D1204" s="1"/>
  <c r="Q1216"/>
  <c r="O1216"/>
  <c r="M1216"/>
  <c r="B1216" s="1"/>
  <c r="R1217"/>
  <c r="P1217"/>
  <c r="N1217"/>
  <c r="C1217" s="1"/>
  <c r="L1217"/>
  <c r="B1217"/>
  <c r="R1219"/>
  <c r="P1219"/>
  <c r="N1219"/>
  <c r="C1219" s="1"/>
  <c r="L1219"/>
  <c r="R1221"/>
  <c r="P1221"/>
  <c r="N1221"/>
  <c r="C1221" s="1"/>
  <c r="L1221"/>
  <c r="B1221"/>
  <c r="C1224"/>
  <c r="C1228"/>
  <c r="C1232"/>
  <c r="E1234"/>
  <c r="E1238"/>
  <c r="E1240"/>
  <c r="E1246"/>
  <c r="E1248"/>
  <c r="N1214"/>
  <c r="C1214" s="1"/>
  <c r="L1216"/>
  <c r="P1216"/>
  <c r="E1216" s="1"/>
  <c r="O1217"/>
  <c r="D1217" s="1"/>
  <c r="O1219"/>
  <c r="D1219" s="1"/>
  <c r="O1221"/>
  <c r="D1221" s="1"/>
  <c r="N1224"/>
  <c r="N1226"/>
  <c r="C1226" s="1"/>
  <c r="N1228"/>
  <c r="N1230"/>
  <c r="C1230" s="1"/>
  <c r="N1232"/>
  <c r="N1234"/>
  <c r="C1234" s="1"/>
  <c r="N1236"/>
  <c r="C1236" s="1"/>
  <c r="N1238"/>
  <c r="C1238" s="1"/>
  <c r="N1240"/>
  <c r="C1240" s="1"/>
  <c r="N1242"/>
  <c r="C1242" s="1"/>
  <c r="N1244"/>
  <c r="C1244" s="1"/>
  <c r="N1246"/>
  <c r="C1246" s="1"/>
  <c r="N1248"/>
  <c r="C1248" s="1"/>
  <c r="R1207"/>
  <c r="P1207"/>
  <c r="N1207"/>
  <c r="C1207" s="1"/>
  <c r="L1207"/>
  <c r="F1207"/>
  <c r="R1209"/>
  <c r="P1209"/>
  <c r="N1209"/>
  <c r="C1209" s="1"/>
  <c r="L1209"/>
  <c r="F1209"/>
  <c r="B1209"/>
  <c r="R1211"/>
  <c r="P1211"/>
  <c r="N1211"/>
  <c r="C1211" s="1"/>
  <c r="L1211"/>
  <c r="D1211"/>
  <c r="B1211"/>
  <c r="R1213"/>
  <c r="P1213"/>
  <c r="N1213"/>
  <c r="C1213" s="1"/>
  <c r="L1213"/>
  <c r="F1213"/>
  <c r="B1213"/>
  <c r="R1215"/>
  <c r="P1215"/>
  <c r="N1215"/>
  <c r="C1215" s="1"/>
  <c r="L1215"/>
  <c r="D1215" s="1"/>
  <c r="B1215"/>
  <c r="C1218"/>
  <c r="C1220"/>
  <c r="Q1222"/>
  <c r="O1222"/>
  <c r="M1222"/>
  <c r="B1222" s="1"/>
  <c r="C1222"/>
  <c r="R1223"/>
  <c r="P1223"/>
  <c r="N1223"/>
  <c r="C1223" s="1"/>
  <c r="L1223"/>
  <c r="F1223"/>
  <c r="B1223"/>
  <c r="R1225"/>
  <c r="P1225"/>
  <c r="N1225"/>
  <c r="C1225" s="1"/>
  <c r="L1225"/>
  <c r="D1225"/>
  <c r="B1225"/>
  <c r="R1227"/>
  <c r="P1227"/>
  <c r="N1227"/>
  <c r="C1227" s="1"/>
  <c r="L1227"/>
  <c r="F1227"/>
  <c r="B1227"/>
  <c r="R1229"/>
  <c r="P1229"/>
  <c r="N1229"/>
  <c r="C1229" s="1"/>
  <c r="L1229"/>
  <c r="D1229"/>
  <c r="B1229"/>
  <c r="R1231"/>
  <c r="P1231"/>
  <c r="N1231"/>
  <c r="C1231" s="1"/>
  <c r="L1231"/>
  <c r="F1231"/>
  <c r="B1231"/>
  <c r="R1233"/>
  <c r="P1233"/>
  <c r="E1233" s="1"/>
  <c r="N1233"/>
  <c r="C1233" s="1"/>
  <c r="L1233"/>
  <c r="D1233"/>
  <c r="B1233"/>
  <c r="R1235"/>
  <c r="P1235"/>
  <c r="E1235" s="1"/>
  <c r="N1235"/>
  <c r="C1235" s="1"/>
  <c r="L1235"/>
  <c r="F1235"/>
  <c r="B1235"/>
  <c r="R1237"/>
  <c r="P1237"/>
  <c r="E1237" s="1"/>
  <c r="N1237"/>
  <c r="C1237" s="1"/>
  <c r="L1237"/>
  <c r="D1237"/>
  <c r="B1237"/>
  <c r="R1239"/>
  <c r="P1239"/>
  <c r="E1239" s="1"/>
  <c r="N1239"/>
  <c r="C1239" s="1"/>
  <c r="L1239"/>
  <c r="F1239"/>
  <c r="B1239"/>
  <c r="R1241"/>
  <c r="P1241"/>
  <c r="E1241" s="1"/>
  <c r="N1241"/>
  <c r="C1241" s="1"/>
  <c r="L1241"/>
  <c r="B1241"/>
  <c r="R1243"/>
  <c r="P1243"/>
  <c r="E1243" s="1"/>
  <c r="N1243"/>
  <c r="C1243" s="1"/>
  <c r="L1243"/>
  <c r="F1243"/>
  <c r="B1243"/>
  <c r="R1245"/>
  <c r="P1245"/>
  <c r="E1245" s="1"/>
  <c r="N1245"/>
  <c r="C1245" s="1"/>
  <c r="L1245"/>
  <c r="B1245"/>
  <c r="R1247"/>
  <c r="P1247"/>
  <c r="E1247" s="1"/>
  <c r="N1247"/>
  <c r="C1247" s="1"/>
  <c r="L1247"/>
  <c r="F1247"/>
  <c r="B1247"/>
  <c r="M1157"/>
  <c r="O1157"/>
  <c r="D1157" s="1"/>
  <c r="M1159"/>
  <c r="B1159" s="1"/>
  <c r="O1159"/>
  <c r="M1161"/>
  <c r="O1161"/>
  <c r="M1163"/>
  <c r="B1163" s="1"/>
  <c r="O1163"/>
  <c r="M1165"/>
  <c r="O1165"/>
  <c r="D1165" s="1"/>
  <c r="M1167"/>
  <c r="B1167" s="1"/>
  <c r="O1167"/>
  <c r="M1169"/>
  <c r="O1169"/>
  <c r="D1169" s="1"/>
  <c r="M1171"/>
  <c r="B1171" s="1"/>
  <c r="O1171"/>
  <c r="M1173"/>
  <c r="O1173"/>
  <c r="D1173" s="1"/>
  <c r="M1175"/>
  <c r="B1175" s="1"/>
  <c r="O1175"/>
  <c r="D1175" s="1"/>
  <c r="M1177"/>
  <c r="O1177"/>
  <c r="D1177" s="1"/>
  <c r="M1179"/>
  <c r="B1179" s="1"/>
  <c r="O1179"/>
  <c r="D1179" s="1"/>
  <c r="M1181"/>
  <c r="O1181"/>
  <c r="M1183"/>
  <c r="B1183" s="1"/>
  <c r="O1183"/>
  <c r="D1183" s="1"/>
  <c r="M1185"/>
  <c r="O1185"/>
  <c r="D1185" s="1"/>
  <c r="M1187"/>
  <c r="B1187" s="1"/>
  <c r="O1187"/>
  <c r="D1187" s="1"/>
  <c r="M1189"/>
  <c r="O1189"/>
  <c r="D1189" s="1"/>
  <c r="M1193"/>
  <c r="B1193" s="1"/>
  <c r="O1193"/>
  <c r="D1193" s="1"/>
  <c r="M1195"/>
  <c r="B1195" s="1"/>
  <c r="O1195"/>
  <c r="D1195" s="1"/>
  <c r="M1197"/>
  <c r="B1197" s="1"/>
  <c r="O1197"/>
  <c r="M1199"/>
  <c r="B1199" s="1"/>
  <c r="O1199"/>
  <c r="D1199" s="1"/>
  <c r="M1201"/>
  <c r="B1201" s="1"/>
  <c r="O1201"/>
  <c r="D1201" s="1"/>
  <c r="M1203"/>
  <c r="B1203" s="1"/>
  <c r="O1203"/>
  <c r="O1207"/>
  <c r="D1207" s="1"/>
  <c r="O1209"/>
  <c r="D1209" s="1"/>
  <c r="O1211"/>
  <c r="O1213"/>
  <c r="D1213" s="1"/>
  <c r="O1215"/>
  <c r="F1216"/>
  <c r="D1216"/>
  <c r="N1216"/>
  <c r="C1216" s="1"/>
  <c r="R1216"/>
  <c r="E1217"/>
  <c r="M1217"/>
  <c r="Q1217"/>
  <c r="F1217" s="1"/>
  <c r="M1219"/>
  <c r="B1219" s="1"/>
  <c r="Q1219"/>
  <c r="E1221"/>
  <c r="M1221"/>
  <c r="Q1221"/>
  <c r="F1221" s="1"/>
  <c r="L1222"/>
  <c r="P1222"/>
  <c r="E1222" s="1"/>
  <c r="O1223"/>
  <c r="D1223" s="1"/>
  <c r="B1224"/>
  <c r="O1225"/>
  <c r="B1226"/>
  <c r="O1227"/>
  <c r="D1227" s="1"/>
  <c r="B1228"/>
  <c r="O1229"/>
  <c r="B1230"/>
  <c r="O1231"/>
  <c r="D1231" s="1"/>
  <c r="B1232"/>
  <c r="O1233"/>
  <c r="B1234"/>
  <c r="L1234"/>
  <c r="O1235"/>
  <c r="D1235" s="1"/>
  <c r="O1237"/>
  <c r="L1238"/>
  <c r="O1239"/>
  <c r="D1239" s="1"/>
  <c r="B1240"/>
  <c r="L1240"/>
  <c r="O1241"/>
  <c r="D1241" s="1"/>
  <c r="O1243"/>
  <c r="D1243" s="1"/>
  <c r="O1245"/>
  <c r="D1245" s="1"/>
  <c r="L1246"/>
  <c r="O1247"/>
  <c r="D1247" s="1"/>
  <c r="B1248"/>
  <c r="L1248"/>
  <c r="C1271"/>
  <c r="E1273"/>
  <c r="C1273"/>
  <c r="C1275"/>
  <c r="C1277"/>
  <c r="E1279"/>
  <c r="C1279"/>
  <c r="E1281"/>
  <c r="C1281"/>
  <c r="E1283"/>
  <c r="C1283"/>
  <c r="G1285"/>
  <c r="E1285"/>
  <c r="C1285"/>
  <c r="C1287"/>
  <c r="Q1289"/>
  <c r="O1289"/>
  <c r="M1289"/>
  <c r="B1289" s="1"/>
  <c r="C1289"/>
  <c r="R1290"/>
  <c r="P1290"/>
  <c r="E1290" s="1"/>
  <c r="N1290"/>
  <c r="C1290" s="1"/>
  <c r="L1290"/>
  <c r="F1290"/>
  <c r="B1290"/>
  <c r="R1293"/>
  <c r="P1293"/>
  <c r="N1293"/>
  <c r="L1293"/>
  <c r="Q1293"/>
  <c r="O1293"/>
  <c r="M1293"/>
  <c r="B1293" s="1"/>
  <c r="C1293"/>
  <c r="R1319"/>
  <c r="P1319"/>
  <c r="N1319"/>
  <c r="L1319"/>
  <c r="F1319"/>
  <c r="B1319"/>
  <c r="Q1319"/>
  <c r="O1319"/>
  <c r="M1319"/>
  <c r="G1319"/>
  <c r="C1319"/>
  <c r="M1208"/>
  <c r="O1208"/>
  <c r="D1208" s="1"/>
  <c r="M1210"/>
  <c r="O1210"/>
  <c r="D1210" s="1"/>
  <c r="M1212"/>
  <c r="B1212" s="1"/>
  <c r="O1212"/>
  <c r="D1212" s="1"/>
  <c r="M1214"/>
  <c r="B1214" s="1"/>
  <c r="O1214"/>
  <c r="D1214" s="1"/>
  <c r="M1218"/>
  <c r="B1218" s="1"/>
  <c r="O1218"/>
  <c r="M1220"/>
  <c r="B1220" s="1"/>
  <c r="O1220"/>
  <c r="D1220" s="1"/>
  <c r="M1224"/>
  <c r="O1224"/>
  <c r="M1226"/>
  <c r="O1226"/>
  <c r="M1228"/>
  <c r="O1228"/>
  <c r="M1230"/>
  <c r="O1230"/>
  <c r="D1230" s="1"/>
  <c r="M1232"/>
  <c r="O1232"/>
  <c r="D1232" s="1"/>
  <c r="M1234"/>
  <c r="O1234"/>
  <c r="D1234" s="1"/>
  <c r="M1236"/>
  <c r="B1236" s="1"/>
  <c r="O1236"/>
  <c r="D1236" s="1"/>
  <c r="M1238"/>
  <c r="B1238" s="1"/>
  <c r="O1238"/>
  <c r="D1238" s="1"/>
  <c r="M1240"/>
  <c r="O1240"/>
  <c r="D1240" s="1"/>
  <c r="M1242"/>
  <c r="B1242" s="1"/>
  <c r="O1242"/>
  <c r="D1242" s="1"/>
  <c r="M1244"/>
  <c r="B1244" s="1"/>
  <c r="O1244"/>
  <c r="D1244" s="1"/>
  <c r="M1246"/>
  <c r="B1246" s="1"/>
  <c r="O1246"/>
  <c r="D1246" s="1"/>
  <c r="M1248"/>
  <c r="O1248"/>
  <c r="D1248" s="1"/>
  <c r="D1249"/>
  <c r="L1249"/>
  <c r="N1249"/>
  <c r="C1249" s="1"/>
  <c r="P1249"/>
  <c r="E1249" s="1"/>
  <c r="R1249"/>
  <c r="C1250"/>
  <c r="E1250"/>
  <c r="M1250"/>
  <c r="B1250" s="1"/>
  <c r="O1250"/>
  <c r="D1250" s="1"/>
  <c r="F1251"/>
  <c r="L1251"/>
  <c r="N1251"/>
  <c r="C1251" s="1"/>
  <c r="P1251"/>
  <c r="E1251" s="1"/>
  <c r="R1251"/>
  <c r="E1252"/>
  <c r="M1252"/>
  <c r="B1252" s="1"/>
  <c r="O1252"/>
  <c r="D1252" s="1"/>
  <c r="D1253"/>
  <c r="L1253"/>
  <c r="N1253"/>
  <c r="C1253" s="1"/>
  <c r="P1253"/>
  <c r="R1253"/>
  <c r="C1254"/>
  <c r="M1254"/>
  <c r="B1254" s="1"/>
  <c r="O1254"/>
  <c r="D1254" s="1"/>
  <c r="D1255"/>
  <c r="L1255"/>
  <c r="N1255"/>
  <c r="C1255" s="1"/>
  <c r="P1255"/>
  <c r="R1255"/>
  <c r="E1256"/>
  <c r="M1256"/>
  <c r="B1256" s="1"/>
  <c r="O1256"/>
  <c r="D1256" s="1"/>
  <c r="B1257"/>
  <c r="F1257"/>
  <c r="L1257"/>
  <c r="N1257"/>
  <c r="C1257" s="1"/>
  <c r="P1257"/>
  <c r="R1257"/>
  <c r="C1258"/>
  <c r="M1258"/>
  <c r="B1258" s="1"/>
  <c r="O1258"/>
  <c r="D1258" s="1"/>
  <c r="B1259"/>
  <c r="F1259"/>
  <c r="L1259"/>
  <c r="N1259"/>
  <c r="C1259" s="1"/>
  <c r="P1259"/>
  <c r="R1259"/>
  <c r="E1260"/>
  <c r="M1260"/>
  <c r="B1260" s="1"/>
  <c r="O1260"/>
  <c r="D1260" s="1"/>
  <c r="D1261"/>
  <c r="L1261"/>
  <c r="N1261"/>
  <c r="C1261" s="1"/>
  <c r="P1261"/>
  <c r="E1261" s="1"/>
  <c r="R1261"/>
  <c r="C1262"/>
  <c r="E1262"/>
  <c r="M1262"/>
  <c r="B1262" s="1"/>
  <c r="O1262"/>
  <c r="D1262" s="1"/>
  <c r="B1263"/>
  <c r="F1263"/>
  <c r="L1263"/>
  <c r="N1263"/>
  <c r="C1263" s="1"/>
  <c r="P1263"/>
  <c r="R1263"/>
  <c r="C1264"/>
  <c r="M1264"/>
  <c r="B1264" s="1"/>
  <c r="O1264"/>
  <c r="B1265"/>
  <c r="F1265"/>
  <c r="L1265"/>
  <c r="N1265"/>
  <c r="C1265" s="1"/>
  <c r="P1265"/>
  <c r="R1265"/>
  <c r="C1266"/>
  <c r="M1266"/>
  <c r="B1266" s="1"/>
  <c r="O1266"/>
  <c r="D1266" s="1"/>
  <c r="B1267"/>
  <c r="F1267"/>
  <c r="L1267"/>
  <c r="N1267"/>
  <c r="C1267" s="1"/>
  <c r="P1267"/>
  <c r="E1267" s="1"/>
  <c r="R1267"/>
  <c r="C1268"/>
  <c r="M1268"/>
  <c r="B1268" s="1"/>
  <c r="O1268"/>
  <c r="D1268" s="1"/>
  <c r="B1269"/>
  <c r="F1269"/>
  <c r="L1269"/>
  <c r="N1269"/>
  <c r="C1269" s="1"/>
  <c r="P1269"/>
  <c r="R1269"/>
  <c r="M1270"/>
  <c r="M1272"/>
  <c r="B1272" s="1"/>
  <c r="M1274"/>
  <c r="M1276"/>
  <c r="B1276" s="1"/>
  <c r="M1278"/>
  <c r="M1280"/>
  <c r="B1280" s="1"/>
  <c r="M1282"/>
  <c r="M1284"/>
  <c r="B1284" s="1"/>
  <c r="M1286"/>
  <c r="M1288"/>
  <c r="B1288" s="1"/>
  <c r="L1289"/>
  <c r="P1289"/>
  <c r="E1289" s="1"/>
  <c r="O1290"/>
  <c r="D1290" s="1"/>
  <c r="R1270"/>
  <c r="P1270"/>
  <c r="E1270" s="1"/>
  <c r="N1270"/>
  <c r="C1270" s="1"/>
  <c r="L1270"/>
  <c r="F1270"/>
  <c r="B1270"/>
  <c r="R1272"/>
  <c r="P1272"/>
  <c r="N1272"/>
  <c r="C1272" s="1"/>
  <c r="L1272"/>
  <c r="R1274"/>
  <c r="P1274"/>
  <c r="N1274"/>
  <c r="C1274" s="1"/>
  <c r="L1274"/>
  <c r="F1274"/>
  <c r="B1274"/>
  <c r="R1276"/>
  <c r="P1276"/>
  <c r="N1276"/>
  <c r="C1276" s="1"/>
  <c r="L1276"/>
  <c r="D1276"/>
  <c r="R1278"/>
  <c r="P1278"/>
  <c r="N1278"/>
  <c r="C1278" s="1"/>
  <c r="L1278"/>
  <c r="F1278"/>
  <c r="B1278"/>
  <c r="R1280"/>
  <c r="P1280"/>
  <c r="E1280" s="1"/>
  <c r="N1280"/>
  <c r="C1280" s="1"/>
  <c r="L1280"/>
  <c r="R1282"/>
  <c r="P1282"/>
  <c r="N1282"/>
  <c r="C1282" s="1"/>
  <c r="L1282"/>
  <c r="F1282"/>
  <c r="B1282"/>
  <c r="R1284"/>
  <c r="P1284"/>
  <c r="E1284" s="1"/>
  <c r="N1284"/>
  <c r="C1284" s="1"/>
  <c r="L1284"/>
  <c r="D1284"/>
  <c r="R1286"/>
  <c r="P1286"/>
  <c r="E1286" s="1"/>
  <c r="N1286"/>
  <c r="C1286" s="1"/>
  <c r="L1286"/>
  <c r="F1286"/>
  <c r="B1286"/>
  <c r="R1288"/>
  <c r="P1288"/>
  <c r="E1288" s="1"/>
  <c r="N1288"/>
  <c r="C1288" s="1"/>
  <c r="L1288"/>
  <c r="R1291"/>
  <c r="P1291"/>
  <c r="N1291"/>
  <c r="C1291" s="1"/>
  <c r="L1291"/>
  <c r="Q1291"/>
  <c r="F1291" s="1"/>
  <c r="O1291"/>
  <c r="M1291"/>
  <c r="B1291" s="1"/>
  <c r="E1291"/>
  <c r="R1295"/>
  <c r="G1295" s="1"/>
  <c r="P1295"/>
  <c r="N1295"/>
  <c r="L1295"/>
  <c r="F1295"/>
  <c r="B1295"/>
  <c r="Q1295"/>
  <c r="O1295"/>
  <c r="M1295"/>
  <c r="C1295"/>
  <c r="R1317"/>
  <c r="P1317"/>
  <c r="N1317"/>
  <c r="L1317"/>
  <c r="D1317" s="1"/>
  <c r="Q1317"/>
  <c r="O1317"/>
  <c r="M1317"/>
  <c r="B1317" s="1"/>
  <c r="C1317"/>
  <c r="M1249"/>
  <c r="B1249" s="1"/>
  <c r="O1249"/>
  <c r="L1250"/>
  <c r="N1250"/>
  <c r="M1251"/>
  <c r="B1251" s="1"/>
  <c r="O1251"/>
  <c r="D1251" s="1"/>
  <c r="L1252"/>
  <c r="N1252"/>
  <c r="C1252" s="1"/>
  <c r="M1253"/>
  <c r="B1253" s="1"/>
  <c r="O1253"/>
  <c r="L1254"/>
  <c r="M1255"/>
  <c r="B1255" s="1"/>
  <c r="O1255"/>
  <c r="L1256"/>
  <c r="N1256"/>
  <c r="C1256" s="1"/>
  <c r="M1257"/>
  <c r="O1257"/>
  <c r="L1258"/>
  <c r="M1259"/>
  <c r="O1259"/>
  <c r="L1260"/>
  <c r="N1260"/>
  <c r="C1260" s="1"/>
  <c r="M1261"/>
  <c r="B1261" s="1"/>
  <c r="O1261"/>
  <c r="L1262"/>
  <c r="N1262"/>
  <c r="M1263"/>
  <c r="O1263"/>
  <c r="L1264"/>
  <c r="M1265"/>
  <c r="O1265"/>
  <c r="D1265" s="1"/>
  <c r="L1266"/>
  <c r="M1267"/>
  <c r="O1267"/>
  <c r="D1267" s="1"/>
  <c r="L1268"/>
  <c r="M1269"/>
  <c r="O1269"/>
  <c r="O1270"/>
  <c r="D1270" s="1"/>
  <c r="O1272"/>
  <c r="D1272" s="1"/>
  <c r="O1274"/>
  <c r="D1274" s="1"/>
  <c r="O1276"/>
  <c r="O1278"/>
  <c r="D1278" s="1"/>
  <c r="O1280"/>
  <c r="D1280" s="1"/>
  <c r="O1282"/>
  <c r="D1282" s="1"/>
  <c r="O1284"/>
  <c r="O1286"/>
  <c r="D1286" s="1"/>
  <c r="O1288"/>
  <c r="D1288" s="1"/>
  <c r="D1319"/>
  <c r="C1327"/>
  <c r="C1329"/>
  <c r="C1331"/>
  <c r="Q1333"/>
  <c r="O1333"/>
  <c r="M1333"/>
  <c r="B1333" s="1"/>
  <c r="C1333"/>
  <c r="R1334"/>
  <c r="P1334"/>
  <c r="N1334"/>
  <c r="C1334" s="1"/>
  <c r="L1334"/>
  <c r="B1334"/>
  <c r="C1337"/>
  <c r="R1355"/>
  <c r="P1355"/>
  <c r="N1355"/>
  <c r="L1355"/>
  <c r="B1355"/>
  <c r="Q1355"/>
  <c r="O1355"/>
  <c r="D1355" s="1"/>
  <c r="M1355"/>
  <c r="C1355"/>
  <c r="M1271"/>
  <c r="B1271" s="1"/>
  <c r="O1271"/>
  <c r="D1271" s="1"/>
  <c r="M1273"/>
  <c r="B1273" s="1"/>
  <c r="O1273"/>
  <c r="D1273" s="1"/>
  <c r="M1275"/>
  <c r="B1275" s="1"/>
  <c r="O1275"/>
  <c r="M1277"/>
  <c r="B1277" s="1"/>
  <c r="O1277"/>
  <c r="M1279"/>
  <c r="B1279" s="1"/>
  <c r="O1279"/>
  <c r="D1279" s="1"/>
  <c r="M1281"/>
  <c r="B1281" s="1"/>
  <c r="O1281"/>
  <c r="D1281" s="1"/>
  <c r="M1283"/>
  <c r="B1283" s="1"/>
  <c r="O1283"/>
  <c r="D1283" s="1"/>
  <c r="M1285"/>
  <c r="B1285" s="1"/>
  <c r="O1285"/>
  <c r="D1285" s="1"/>
  <c r="M1287"/>
  <c r="B1287" s="1"/>
  <c r="O1287"/>
  <c r="D1287" s="1"/>
  <c r="L1292"/>
  <c r="N1292"/>
  <c r="C1292" s="1"/>
  <c r="P1292"/>
  <c r="R1292"/>
  <c r="F1294"/>
  <c r="L1294"/>
  <c r="N1294"/>
  <c r="C1294" s="1"/>
  <c r="P1294"/>
  <c r="R1294"/>
  <c r="D1296"/>
  <c r="L1296"/>
  <c r="N1296"/>
  <c r="C1296" s="1"/>
  <c r="P1296"/>
  <c r="R1296"/>
  <c r="C1297"/>
  <c r="M1297"/>
  <c r="B1297" s="1"/>
  <c r="O1297"/>
  <c r="D1297" s="1"/>
  <c r="L1298"/>
  <c r="N1298"/>
  <c r="C1298" s="1"/>
  <c r="P1298"/>
  <c r="R1298"/>
  <c r="C1299"/>
  <c r="M1299"/>
  <c r="B1299" s="1"/>
  <c r="O1299"/>
  <c r="D1299" s="1"/>
  <c r="D1300"/>
  <c r="L1300"/>
  <c r="N1300"/>
  <c r="C1300" s="1"/>
  <c r="P1300"/>
  <c r="R1300"/>
  <c r="C1301"/>
  <c r="M1301"/>
  <c r="B1301" s="1"/>
  <c r="O1301"/>
  <c r="D1301" s="1"/>
  <c r="L1302"/>
  <c r="N1302"/>
  <c r="C1302" s="1"/>
  <c r="P1302"/>
  <c r="R1302"/>
  <c r="C1303"/>
  <c r="M1303"/>
  <c r="B1303" s="1"/>
  <c r="O1303"/>
  <c r="D1303" s="1"/>
  <c r="D1304"/>
  <c r="L1304"/>
  <c r="N1304"/>
  <c r="C1304" s="1"/>
  <c r="P1304"/>
  <c r="R1304"/>
  <c r="C1305"/>
  <c r="M1305"/>
  <c r="B1305" s="1"/>
  <c r="O1305"/>
  <c r="D1305" s="1"/>
  <c r="L1306"/>
  <c r="N1306"/>
  <c r="C1306" s="1"/>
  <c r="P1306"/>
  <c r="R1306"/>
  <c r="C1307"/>
  <c r="M1307"/>
  <c r="B1307" s="1"/>
  <c r="O1307"/>
  <c r="D1307" s="1"/>
  <c r="D1308"/>
  <c r="L1308"/>
  <c r="N1308"/>
  <c r="C1308" s="1"/>
  <c r="P1308"/>
  <c r="R1308"/>
  <c r="C1309"/>
  <c r="M1309"/>
  <c r="B1309" s="1"/>
  <c r="O1309"/>
  <c r="D1309" s="1"/>
  <c r="L1310"/>
  <c r="N1310"/>
  <c r="C1310" s="1"/>
  <c r="P1310"/>
  <c r="R1310"/>
  <c r="C1311"/>
  <c r="M1311"/>
  <c r="B1311" s="1"/>
  <c r="O1311"/>
  <c r="D1311" s="1"/>
  <c r="F1312"/>
  <c r="L1312"/>
  <c r="N1312"/>
  <c r="C1312" s="1"/>
  <c r="P1312"/>
  <c r="R1312"/>
  <c r="C1313"/>
  <c r="M1313"/>
  <c r="B1313" s="1"/>
  <c r="O1313"/>
  <c r="D1313" s="1"/>
  <c r="B1314"/>
  <c r="F1314"/>
  <c r="L1314"/>
  <c r="N1314"/>
  <c r="C1314" s="1"/>
  <c r="P1314"/>
  <c r="E1314" s="1"/>
  <c r="R1314"/>
  <c r="E1315"/>
  <c r="M1315"/>
  <c r="B1315" s="1"/>
  <c r="O1315"/>
  <c r="D1315" s="1"/>
  <c r="L1316"/>
  <c r="N1316"/>
  <c r="C1316" s="1"/>
  <c r="P1316"/>
  <c r="R1316"/>
  <c r="B1318"/>
  <c r="F1318"/>
  <c r="L1318"/>
  <c r="N1318"/>
  <c r="C1318" s="1"/>
  <c r="P1318"/>
  <c r="R1318"/>
  <c r="L1320"/>
  <c r="N1320"/>
  <c r="C1320" s="1"/>
  <c r="P1320"/>
  <c r="R1320"/>
  <c r="C1321"/>
  <c r="M1321"/>
  <c r="B1321" s="1"/>
  <c r="O1321"/>
  <c r="L1322"/>
  <c r="F1322" s="1"/>
  <c r="N1322"/>
  <c r="C1322" s="1"/>
  <c r="P1322"/>
  <c r="R1322"/>
  <c r="C1323"/>
  <c r="M1323"/>
  <c r="B1323" s="1"/>
  <c r="O1323"/>
  <c r="L1324"/>
  <c r="N1324"/>
  <c r="C1324" s="1"/>
  <c r="P1324"/>
  <c r="R1324"/>
  <c r="C1325"/>
  <c r="M1325"/>
  <c r="B1325" s="1"/>
  <c r="O1325"/>
  <c r="R1325"/>
  <c r="M1326"/>
  <c r="E1328"/>
  <c r="M1328"/>
  <c r="M1330"/>
  <c r="E1332"/>
  <c r="M1332"/>
  <c r="L1333"/>
  <c r="P1333"/>
  <c r="O1334"/>
  <c r="D1334" s="1"/>
  <c r="N1335"/>
  <c r="M1336"/>
  <c r="B1336" s="1"/>
  <c r="R1326"/>
  <c r="P1326"/>
  <c r="N1326"/>
  <c r="C1326" s="1"/>
  <c r="L1326"/>
  <c r="G1326" s="1"/>
  <c r="B1326"/>
  <c r="R1328"/>
  <c r="P1328"/>
  <c r="N1328"/>
  <c r="C1328" s="1"/>
  <c r="L1328"/>
  <c r="F1328"/>
  <c r="B1328"/>
  <c r="R1330"/>
  <c r="P1330"/>
  <c r="N1330"/>
  <c r="C1330" s="1"/>
  <c r="L1330"/>
  <c r="G1330" s="1"/>
  <c r="B1330"/>
  <c r="R1332"/>
  <c r="P1332"/>
  <c r="N1332"/>
  <c r="C1332" s="1"/>
  <c r="L1332"/>
  <c r="F1332"/>
  <c r="B1332"/>
  <c r="Q1335"/>
  <c r="O1335"/>
  <c r="M1335"/>
  <c r="B1335" s="1"/>
  <c r="C1335"/>
  <c r="R1336"/>
  <c r="P1336"/>
  <c r="N1336"/>
  <c r="C1336" s="1"/>
  <c r="L1336"/>
  <c r="G1336" s="1"/>
  <c r="D1336"/>
  <c r="M1292"/>
  <c r="B1292" s="1"/>
  <c r="O1292"/>
  <c r="M1294"/>
  <c r="B1294" s="1"/>
  <c r="O1294"/>
  <c r="M1296"/>
  <c r="B1296" s="1"/>
  <c r="O1296"/>
  <c r="L1297"/>
  <c r="M1298"/>
  <c r="B1298" s="1"/>
  <c r="O1298"/>
  <c r="D1298" s="1"/>
  <c r="L1299"/>
  <c r="M1300"/>
  <c r="B1300" s="1"/>
  <c r="O1300"/>
  <c r="L1301"/>
  <c r="M1302"/>
  <c r="B1302" s="1"/>
  <c r="O1302"/>
  <c r="D1302" s="1"/>
  <c r="L1303"/>
  <c r="M1304"/>
  <c r="B1304" s="1"/>
  <c r="O1304"/>
  <c r="L1305"/>
  <c r="M1306"/>
  <c r="B1306" s="1"/>
  <c r="O1306"/>
  <c r="D1306" s="1"/>
  <c r="L1307"/>
  <c r="M1308"/>
  <c r="B1308" s="1"/>
  <c r="O1308"/>
  <c r="L1309"/>
  <c r="M1310"/>
  <c r="B1310" s="1"/>
  <c r="O1310"/>
  <c r="D1310" s="1"/>
  <c r="L1311"/>
  <c r="M1312"/>
  <c r="B1312" s="1"/>
  <c r="O1312"/>
  <c r="D1312" s="1"/>
  <c r="L1313"/>
  <c r="M1314"/>
  <c r="O1314"/>
  <c r="D1314" s="1"/>
  <c r="L1315"/>
  <c r="N1315"/>
  <c r="C1315" s="1"/>
  <c r="M1316"/>
  <c r="B1316" s="1"/>
  <c r="O1316"/>
  <c r="M1318"/>
  <c r="O1318"/>
  <c r="D1318" s="1"/>
  <c r="M1320"/>
  <c r="B1320" s="1"/>
  <c r="O1320"/>
  <c r="L1321"/>
  <c r="M1322"/>
  <c r="B1322" s="1"/>
  <c r="O1322"/>
  <c r="L1323"/>
  <c r="M1324"/>
  <c r="B1324" s="1"/>
  <c r="O1324"/>
  <c r="L1325"/>
  <c r="O1326"/>
  <c r="O1328"/>
  <c r="D1328" s="1"/>
  <c r="O1330"/>
  <c r="O1332"/>
  <c r="D1332" s="1"/>
  <c r="G1333"/>
  <c r="L1335"/>
  <c r="P1335"/>
  <c r="O1336"/>
  <c r="E1355"/>
  <c r="M1327"/>
  <c r="B1327" s="1"/>
  <c r="O1327"/>
  <c r="D1327" s="1"/>
  <c r="M1329"/>
  <c r="B1329" s="1"/>
  <c r="O1329"/>
  <c r="M1331"/>
  <c r="B1331" s="1"/>
  <c r="O1331"/>
  <c r="M1337"/>
  <c r="B1337" s="1"/>
  <c r="O1337"/>
  <c r="D1337" s="1"/>
  <c r="B1338"/>
  <c r="F1338"/>
  <c r="L1338"/>
  <c r="N1338"/>
  <c r="C1338" s="1"/>
  <c r="P1338"/>
  <c r="R1338"/>
  <c r="C1339"/>
  <c r="M1339"/>
  <c r="B1339" s="1"/>
  <c r="O1339"/>
  <c r="F1340"/>
  <c r="L1340"/>
  <c r="N1340"/>
  <c r="C1340" s="1"/>
  <c r="P1340"/>
  <c r="R1340"/>
  <c r="C1341"/>
  <c r="M1341"/>
  <c r="B1341" s="1"/>
  <c r="O1341"/>
  <c r="B1342"/>
  <c r="F1342"/>
  <c r="L1342"/>
  <c r="N1342"/>
  <c r="C1342" s="1"/>
  <c r="P1342"/>
  <c r="R1342"/>
  <c r="C1343"/>
  <c r="M1343"/>
  <c r="B1343" s="1"/>
  <c r="O1343"/>
  <c r="D1343" s="1"/>
  <c r="F1344"/>
  <c r="L1344"/>
  <c r="N1344"/>
  <c r="C1344" s="1"/>
  <c r="P1344"/>
  <c r="R1344"/>
  <c r="C1345"/>
  <c r="M1345"/>
  <c r="B1345" s="1"/>
  <c r="O1345"/>
  <c r="B1346"/>
  <c r="F1346"/>
  <c r="L1346"/>
  <c r="N1346"/>
  <c r="C1346" s="1"/>
  <c r="P1346"/>
  <c r="R1346"/>
  <c r="C1347"/>
  <c r="M1347"/>
  <c r="B1347" s="1"/>
  <c r="O1347"/>
  <c r="F1348"/>
  <c r="L1348"/>
  <c r="N1348"/>
  <c r="C1348" s="1"/>
  <c r="P1348"/>
  <c r="R1348"/>
  <c r="C1349"/>
  <c r="M1349"/>
  <c r="B1349" s="1"/>
  <c r="O1349"/>
  <c r="B1350"/>
  <c r="F1350"/>
  <c r="L1350"/>
  <c r="N1350"/>
  <c r="C1350" s="1"/>
  <c r="P1350"/>
  <c r="R1350"/>
  <c r="C1351"/>
  <c r="M1351"/>
  <c r="B1351" s="1"/>
  <c r="O1351"/>
  <c r="F1352"/>
  <c r="L1352"/>
  <c r="N1352"/>
  <c r="C1352" s="1"/>
  <c r="P1352"/>
  <c r="R1352"/>
  <c r="C1353"/>
  <c r="M1353"/>
  <c r="B1353" s="1"/>
  <c r="O1353"/>
  <c r="B1354"/>
  <c r="F1354"/>
  <c r="L1354"/>
  <c r="N1354"/>
  <c r="C1354" s="1"/>
  <c r="P1354"/>
  <c r="R1354"/>
  <c r="L1356"/>
  <c r="N1356"/>
  <c r="C1356" s="1"/>
  <c r="P1356"/>
  <c r="R1356"/>
  <c r="C1357"/>
  <c r="M1357"/>
  <c r="B1357" s="1"/>
  <c r="O1357"/>
  <c r="D1358"/>
  <c r="L1358"/>
  <c r="N1358"/>
  <c r="C1358" s="1"/>
  <c r="P1358"/>
  <c r="R1358"/>
  <c r="C1359"/>
  <c r="M1359"/>
  <c r="B1359" s="1"/>
  <c r="O1359"/>
  <c r="L1360"/>
  <c r="F1360" s="1"/>
  <c r="N1360"/>
  <c r="C1360" s="1"/>
  <c r="P1360"/>
  <c r="R1360"/>
  <c r="M1361"/>
  <c r="B1361" s="1"/>
  <c r="O1361"/>
  <c r="Q1361"/>
  <c r="M1338"/>
  <c r="O1338"/>
  <c r="L1339"/>
  <c r="M1340"/>
  <c r="B1340" s="1"/>
  <c r="O1340"/>
  <c r="L1341"/>
  <c r="M1342"/>
  <c r="O1342"/>
  <c r="L1343"/>
  <c r="M1344"/>
  <c r="B1344" s="1"/>
  <c r="O1344"/>
  <c r="D1344" s="1"/>
  <c r="L1345"/>
  <c r="M1346"/>
  <c r="O1346"/>
  <c r="L1347"/>
  <c r="M1348"/>
  <c r="B1348" s="1"/>
  <c r="O1348"/>
  <c r="L1349"/>
  <c r="M1350"/>
  <c r="O1350"/>
  <c r="L1351"/>
  <c r="M1352"/>
  <c r="B1352" s="1"/>
  <c r="O1352"/>
  <c r="L1353"/>
  <c r="M1354"/>
  <c r="O1354"/>
  <c r="M1356"/>
  <c r="B1356" s="1"/>
  <c r="O1356"/>
  <c r="L1357"/>
  <c r="M1358"/>
  <c r="B1358" s="1"/>
  <c r="O1358"/>
  <c r="L1359"/>
  <c r="M1360"/>
  <c r="B1360" s="1"/>
  <c r="O1360"/>
  <c r="L1361"/>
  <c r="N1361"/>
  <c r="C1361" s="1"/>
  <c r="P1361"/>
  <c r="R2"/>
  <c r="P2"/>
  <c r="N2"/>
  <c r="L2"/>
  <c r="Q2"/>
  <c r="O2"/>
  <c r="M2"/>
  <c r="B2" s="1"/>
  <c r="G2"/>
  <c r="F14" i="3"/>
  <c r="F15" s="1"/>
  <c r="G14"/>
  <c r="G15" s="1"/>
  <c r="C14"/>
  <c r="C15" s="1"/>
  <c r="H14"/>
  <c r="H15" s="1"/>
  <c r="D14"/>
  <c r="D15" s="1"/>
  <c r="E14"/>
  <c r="E15" s="1"/>
  <c r="C19"/>
  <c r="H19"/>
  <c r="H20" s="1"/>
  <c r="E19"/>
  <c r="E20" s="1"/>
  <c r="D19"/>
  <c r="D20" s="1"/>
  <c r="F19"/>
  <c r="F20" s="1"/>
  <c r="G19"/>
  <c r="G20" s="1"/>
  <c r="C20"/>
  <c r="H9"/>
  <c r="H10" s="1"/>
  <c r="D9"/>
  <c r="D10" s="1"/>
  <c r="G9"/>
  <c r="G10" s="1"/>
  <c r="E9"/>
  <c r="E10" s="1"/>
  <c r="C9"/>
  <c r="C10" s="1"/>
  <c r="F9"/>
  <c r="F10" s="1"/>
  <c r="D4"/>
  <c r="D5" s="1"/>
  <c r="F4"/>
  <c r="F5" s="1"/>
  <c r="C4"/>
  <c r="C5" s="1"/>
  <c r="E4"/>
  <c r="E5" s="1"/>
  <c r="H4"/>
  <c r="H5" s="1"/>
  <c r="G4"/>
  <c r="G5" s="1"/>
  <c r="F42" i="6" l="1"/>
  <c r="D42"/>
  <c r="O4" i="5"/>
  <c r="I24" i="3"/>
  <c r="I29"/>
  <c r="I28"/>
  <c r="I27"/>
  <c r="I26"/>
  <c r="I25"/>
  <c r="F1359" i="5"/>
  <c r="D1359"/>
  <c r="G1359"/>
  <c r="E1359"/>
  <c r="F1349"/>
  <c r="D1349"/>
  <c r="G1349"/>
  <c r="E1349"/>
  <c r="F1345"/>
  <c r="D1345"/>
  <c r="G1345"/>
  <c r="E1345"/>
  <c r="F1361"/>
  <c r="D1361"/>
  <c r="G1361"/>
  <c r="E1361"/>
  <c r="F1357"/>
  <c r="D1357"/>
  <c r="G1357"/>
  <c r="E1357"/>
  <c r="F1351"/>
  <c r="D1351"/>
  <c r="G1351"/>
  <c r="E1351"/>
  <c r="F1347"/>
  <c r="D1347"/>
  <c r="G1347"/>
  <c r="E1347"/>
  <c r="F1343"/>
  <c r="G1343"/>
  <c r="E1343"/>
  <c r="F1339"/>
  <c r="D1339"/>
  <c r="G1339"/>
  <c r="E1339"/>
  <c r="D1335"/>
  <c r="G1335"/>
  <c r="E1335"/>
  <c r="F1335"/>
  <c r="F1321"/>
  <c r="D1321"/>
  <c r="G1321"/>
  <c r="E1321"/>
  <c r="F1311"/>
  <c r="G1311"/>
  <c r="E1311"/>
  <c r="F1303"/>
  <c r="G1303"/>
  <c r="E1303"/>
  <c r="G1238"/>
  <c r="F1238"/>
  <c r="F1153"/>
  <c r="G1153"/>
  <c r="E1153"/>
  <c r="F1107"/>
  <c r="G1107"/>
  <c r="E1107"/>
  <c r="F1099"/>
  <c r="G1099"/>
  <c r="E1099"/>
  <c r="F1091"/>
  <c r="G1091"/>
  <c r="E1091"/>
  <c r="F1083"/>
  <c r="G1083"/>
  <c r="E1083"/>
  <c r="F1353"/>
  <c r="D1353"/>
  <c r="G1353"/>
  <c r="E1353"/>
  <c r="F1341"/>
  <c r="D1341"/>
  <c r="G1341"/>
  <c r="E1341"/>
  <c r="F1252"/>
  <c r="G1252"/>
  <c r="F1293"/>
  <c r="G1293"/>
  <c r="D1293"/>
  <c r="E1293"/>
  <c r="F1019"/>
  <c r="D1019"/>
  <c r="G1019"/>
  <c r="E1019"/>
  <c r="F1011"/>
  <c r="G1011"/>
  <c r="E1011"/>
  <c r="F1003"/>
  <c r="G1003"/>
  <c r="E1003"/>
  <c r="F995"/>
  <c r="G995"/>
  <c r="E995"/>
  <c r="F979"/>
  <c r="D979"/>
  <c r="G979"/>
  <c r="E979"/>
  <c r="F925"/>
  <c r="D925"/>
  <c r="G925"/>
  <c r="E925"/>
  <c r="F919"/>
  <c r="D919"/>
  <c r="G919"/>
  <c r="E919"/>
  <c r="F1025"/>
  <c r="G1025"/>
  <c r="D1025"/>
  <c r="E1025"/>
  <c r="G1358"/>
  <c r="E1358"/>
  <c r="G1356"/>
  <c r="E1356"/>
  <c r="F1313"/>
  <c r="G1313"/>
  <c r="E1313"/>
  <c r="G1324"/>
  <c r="E1324"/>
  <c r="G1320"/>
  <c r="E1320"/>
  <c r="G1316"/>
  <c r="E1316"/>
  <c r="G1292"/>
  <c r="E1292"/>
  <c r="F1292"/>
  <c r="F1325"/>
  <c r="D1325"/>
  <c r="G1325"/>
  <c r="E1325"/>
  <c r="F1258"/>
  <c r="G1258"/>
  <c r="E1258"/>
  <c r="G1280"/>
  <c r="F1280"/>
  <c r="F1315"/>
  <c r="G1315"/>
  <c r="F1307"/>
  <c r="G1307"/>
  <c r="E1307"/>
  <c r="G1354"/>
  <c r="E1354"/>
  <c r="G1352"/>
  <c r="E1352"/>
  <c r="G1350"/>
  <c r="E1350"/>
  <c r="G1348"/>
  <c r="E1348"/>
  <c r="G1346"/>
  <c r="E1346"/>
  <c r="G1344"/>
  <c r="E1344"/>
  <c r="G1342"/>
  <c r="E1342"/>
  <c r="G1340"/>
  <c r="E1340"/>
  <c r="G1338"/>
  <c r="E1338"/>
  <c r="G1318"/>
  <c r="E1318"/>
  <c r="G1312"/>
  <c r="E1312"/>
  <c r="G1310"/>
  <c r="E1310"/>
  <c r="F1310"/>
  <c r="G1308"/>
  <c r="E1308"/>
  <c r="F1308"/>
  <c r="G1306"/>
  <c r="E1306"/>
  <c r="F1306"/>
  <c r="G1304"/>
  <c r="E1304"/>
  <c r="F1304"/>
  <c r="G1302"/>
  <c r="E1302"/>
  <c r="F1302"/>
  <c r="G1300"/>
  <c r="E1300"/>
  <c r="F1300"/>
  <c r="G1298"/>
  <c r="E1298"/>
  <c r="F1298"/>
  <c r="G1296"/>
  <c r="E1296"/>
  <c r="F1296"/>
  <c r="E1334"/>
  <c r="G1334"/>
  <c r="F1334"/>
  <c r="F1268"/>
  <c r="G1268"/>
  <c r="E1268"/>
  <c r="F1264"/>
  <c r="D1264"/>
  <c r="G1264"/>
  <c r="E1264"/>
  <c r="F1262"/>
  <c r="G1262"/>
  <c r="F1254"/>
  <c r="G1254"/>
  <c r="E1254"/>
  <c r="D1291"/>
  <c r="G1291"/>
  <c r="G1284"/>
  <c r="F1284"/>
  <c r="G1276"/>
  <c r="E1276"/>
  <c r="F1276"/>
  <c r="D1295"/>
  <c r="E1295"/>
  <c r="G1255"/>
  <c r="E1255"/>
  <c r="F1255"/>
  <c r="G1253"/>
  <c r="E1253"/>
  <c r="F1253"/>
  <c r="G1249"/>
  <c r="F1249"/>
  <c r="F1266"/>
  <c r="G1266"/>
  <c r="E1266"/>
  <c r="G1240"/>
  <c r="F1240"/>
  <c r="G1234"/>
  <c r="F1234"/>
  <c r="G1245"/>
  <c r="F1245"/>
  <c r="G1241"/>
  <c r="F1241"/>
  <c r="G1237"/>
  <c r="F1237"/>
  <c r="G1233"/>
  <c r="F1233"/>
  <c r="G1229"/>
  <c r="E1229"/>
  <c r="F1229"/>
  <c r="G1225"/>
  <c r="E1225"/>
  <c r="F1225"/>
  <c r="G1220"/>
  <c r="E1220"/>
  <c r="F1220"/>
  <c r="G1218"/>
  <c r="E1218"/>
  <c r="D1218"/>
  <c r="F1218"/>
  <c r="F1256"/>
  <c r="G1256"/>
  <c r="G1244"/>
  <c r="E1244"/>
  <c r="F1244"/>
  <c r="G1236"/>
  <c r="E1236"/>
  <c r="F1236"/>
  <c r="F1147"/>
  <c r="G1147"/>
  <c r="E1147"/>
  <c r="F1143"/>
  <c r="G1143"/>
  <c r="E1143"/>
  <c r="F1139"/>
  <c r="G1139"/>
  <c r="E1139"/>
  <c r="F1135"/>
  <c r="G1135"/>
  <c r="E1135"/>
  <c r="F1131"/>
  <c r="D1131"/>
  <c r="G1131"/>
  <c r="E1131"/>
  <c r="F1127"/>
  <c r="D1127"/>
  <c r="G1127"/>
  <c r="E1127"/>
  <c r="F1123"/>
  <c r="G1123"/>
  <c r="E1123"/>
  <c r="F1113"/>
  <c r="G1113"/>
  <c r="G1210"/>
  <c r="E1210"/>
  <c r="F1210"/>
  <c r="G1189"/>
  <c r="E1189"/>
  <c r="F1189"/>
  <c r="G1187"/>
  <c r="E1187"/>
  <c r="F1187"/>
  <c r="G1185"/>
  <c r="E1185"/>
  <c r="F1185"/>
  <c r="G1183"/>
  <c r="E1183"/>
  <c r="F1183"/>
  <c r="G1181"/>
  <c r="E1181"/>
  <c r="D1181"/>
  <c r="F1181"/>
  <c r="G1179"/>
  <c r="E1179"/>
  <c r="F1179"/>
  <c r="G1177"/>
  <c r="E1177"/>
  <c r="F1177"/>
  <c r="G1175"/>
  <c r="E1175"/>
  <c r="F1175"/>
  <c r="G1173"/>
  <c r="E1173"/>
  <c r="F1173"/>
  <c r="G1171"/>
  <c r="E1171"/>
  <c r="D1171"/>
  <c r="F1171"/>
  <c r="G1169"/>
  <c r="E1169"/>
  <c r="F1169"/>
  <c r="G1167"/>
  <c r="E1167"/>
  <c r="D1167"/>
  <c r="F1167"/>
  <c r="G1165"/>
  <c r="E1165"/>
  <c r="F1165"/>
  <c r="G1163"/>
  <c r="E1163"/>
  <c r="D1163"/>
  <c r="F1163"/>
  <c r="G1161"/>
  <c r="E1161"/>
  <c r="D1161"/>
  <c r="F1161"/>
  <c r="G1159"/>
  <c r="E1159"/>
  <c r="D1159"/>
  <c r="F1159"/>
  <c r="G1157"/>
  <c r="E1157"/>
  <c r="F1157"/>
  <c r="G1118"/>
  <c r="E1118"/>
  <c r="F1118"/>
  <c r="G1108"/>
  <c r="E1108"/>
  <c r="F1108"/>
  <c r="G1106"/>
  <c r="F1106"/>
  <c r="G1104"/>
  <c r="E1104"/>
  <c r="F1104"/>
  <c r="G1102"/>
  <c r="E1102"/>
  <c r="F1102"/>
  <c r="G1100"/>
  <c r="E1100"/>
  <c r="F1100"/>
  <c r="G1098"/>
  <c r="E1098"/>
  <c r="F1098"/>
  <c r="G1096"/>
  <c r="E1096"/>
  <c r="F1096"/>
  <c r="G1094"/>
  <c r="E1094"/>
  <c r="F1094"/>
  <c r="G1092"/>
  <c r="E1092"/>
  <c r="F1092"/>
  <c r="G1090"/>
  <c r="E1090"/>
  <c r="F1090"/>
  <c r="G1088"/>
  <c r="E1088"/>
  <c r="F1088"/>
  <c r="G1086"/>
  <c r="E1086"/>
  <c r="F1086"/>
  <c r="G1084"/>
  <c r="E1084"/>
  <c r="F1084"/>
  <c r="G1082"/>
  <c r="E1082"/>
  <c r="F1082"/>
  <c r="G1080"/>
  <c r="E1080"/>
  <c r="F1080"/>
  <c r="G1078"/>
  <c r="E1078"/>
  <c r="F1078"/>
  <c r="E1206"/>
  <c r="G1206"/>
  <c r="F1206"/>
  <c r="E1190"/>
  <c r="G1190"/>
  <c r="F1190"/>
  <c r="E1186"/>
  <c r="G1186"/>
  <c r="F1186"/>
  <c r="E1182"/>
  <c r="G1182"/>
  <c r="F1182"/>
  <c r="E1178"/>
  <c r="G1178"/>
  <c r="F1178"/>
  <c r="E1174"/>
  <c r="G1174"/>
  <c r="F1174"/>
  <c r="E1170"/>
  <c r="G1170"/>
  <c r="F1170"/>
  <c r="E1166"/>
  <c r="G1166"/>
  <c r="F1166"/>
  <c r="E1162"/>
  <c r="G1162"/>
  <c r="F1162"/>
  <c r="E1158"/>
  <c r="G1158"/>
  <c r="F1158"/>
  <c r="F1149"/>
  <c r="G1149"/>
  <c r="F1141"/>
  <c r="G1141"/>
  <c r="E1141"/>
  <c r="F1133"/>
  <c r="G1133"/>
  <c r="E1133"/>
  <c r="F1125"/>
  <c r="D1125"/>
  <c r="G1125"/>
  <c r="E1125"/>
  <c r="F1031"/>
  <c r="G1031"/>
  <c r="E1031"/>
  <c r="F1029"/>
  <c r="G1029"/>
  <c r="F1023"/>
  <c r="G1023"/>
  <c r="E1023"/>
  <c r="F1015"/>
  <c r="D1015"/>
  <c r="G1015"/>
  <c r="E1015"/>
  <c r="F1007"/>
  <c r="G1007"/>
  <c r="E1007"/>
  <c r="F999"/>
  <c r="G999"/>
  <c r="E999"/>
  <c r="F991"/>
  <c r="G991"/>
  <c r="E991"/>
  <c r="F983"/>
  <c r="D983"/>
  <c r="G983"/>
  <c r="E983"/>
  <c r="F975"/>
  <c r="D975"/>
  <c r="G975"/>
  <c r="E975"/>
  <c r="F963"/>
  <c r="D963"/>
  <c r="G963"/>
  <c r="E963"/>
  <c r="F931"/>
  <c r="G931"/>
  <c r="E931"/>
  <c r="F911"/>
  <c r="G911"/>
  <c r="F907"/>
  <c r="G907"/>
  <c r="E907"/>
  <c r="G1075"/>
  <c r="E1075"/>
  <c r="F1075"/>
  <c r="G1073"/>
  <c r="E1073"/>
  <c r="F1073"/>
  <c r="G1071"/>
  <c r="E1071"/>
  <c r="F1071"/>
  <c r="G1069"/>
  <c r="E1069"/>
  <c r="F1069"/>
  <c r="G1067"/>
  <c r="E1067"/>
  <c r="F1067"/>
  <c r="G1065"/>
  <c r="E1065"/>
  <c r="D1065"/>
  <c r="F1065"/>
  <c r="G1063"/>
  <c r="E1063"/>
  <c r="F1063"/>
  <c r="G1061"/>
  <c r="E1061"/>
  <c r="F1061"/>
  <c r="G1059"/>
  <c r="E1059"/>
  <c r="F1059"/>
  <c r="G1057"/>
  <c r="E1057"/>
  <c r="F1057"/>
  <c r="G1055"/>
  <c r="E1055"/>
  <c r="F1055"/>
  <c r="G1047"/>
  <c r="F1047"/>
  <c r="G1045"/>
  <c r="E1045"/>
  <c r="F1045"/>
  <c r="G1043"/>
  <c r="E1043"/>
  <c r="F1043"/>
  <c r="G1041"/>
  <c r="E1041"/>
  <c r="F1041"/>
  <c r="G1037"/>
  <c r="F1037"/>
  <c r="G1035"/>
  <c r="E1035"/>
  <c r="F1035"/>
  <c r="F1111"/>
  <c r="G1111"/>
  <c r="E1111"/>
  <c r="G1053"/>
  <c r="F1053"/>
  <c r="G1051"/>
  <c r="E1051"/>
  <c r="F1051"/>
  <c r="G1049"/>
  <c r="E1049"/>
  <c r="F1049"/>
  <c r="G1039"/>
  <c r="F1039"/>
  <c r="G1034"/>
  <c r="E1034"/>
  <c r="F1034"/>
  <c r="G1032"/>
  <c r="F1032"/>
  <c r="G1030"/>
  <c r="E1030"/>
  <c r="F1030"/>
  <c r="G958"/>
  <c r="E958"/>
  <c r="C958"/>
  <c r="F958"/>
  <c r="D958"/>
  <c r="G934"/>
  <c r="E934"/>
  <c r="F934"/>
  <c r="G912"/>
  <c r="E912"/>
  <c r="F912"/>
  <c r="G904"/>
  <c r="E904"/>
  <c r="F904"/>
  <c r="D904"/>
  <c r="G896"/>
  <c r="E896"/>
  <c r="F896"/>
  <c r="D896"/>
  <c r="E1070"/>
  <c r="G1070"/>
  <c r="F1070"/>
  <c r="E1062"/>
  <c r="G1062"/>
  <c r="F1062"/>
  <c r="E1054"/>
  <c r="G1054"/>
  <c r="F1054"/>
  <c r="E1046"/>
  <c r="G1046"/>
  <c r="F1046"/>
  <c r="E1038"/>
  <c r="G1038"/>
  <c r="F1038"/>
  <c r="F1033"/>
  <c r="G1033"/>
  <c r="E1033"/>
  <c r="F929"/>
  <c r="G929"/>
  <c r="E929"/>
  <c r="F909"/>
  <c r="D909"/>
  <c r="G909"/>
  <c r="E909"/>
  <c r="F797"/>
  <c r="G797"/>
  <c r="E797"/>
  <c r="F915"/>
  <c r="G915"/>
  <c r="D915"/>
  <c r="E915"/>
  <c r="G877"/>
  <c r="F877"/>
  <c r="G875"/>
  <c r="E875"/>
  <c r="F875"/>
  <c r="G873"/>
  <c r="E873"/>
  <c r="F873"/>
  <c r="G865"/>
  <c r="F865"/>
  <c r="G844"/>
  <c r="E844"/>
  <c r="F844"/>
  <c r="D844"/>
  <c r="F959"/>
  <c r="D959"/>
  <c r="G959"/>
  <c r="E959"/>
  <c r="C959"/>
  <c r="D949"/>
  <c r="E949"/>
  <c r="G949"/>
  <c r="D903"/>
  <c r="E903"/>
  <c r="G903"/>
  <c r="G871"/>
  <c r="F871"/>
  <c r="G869"/>
  <c r="E869"/>
  <c r="F869"/>
  <c r="G867"/>
  <c r="E867"/>
  <c r="F867"/>
  <c r="F863"/>
  <c r="D863"/>
  <c r="E863"/>
  <c r="G863"/>
  <c r="D861"/>
  <c r="F861"/>
  <c r="E861"/>
  <c r="C861"/>
  <c r="G820"/>
  <c r="E820"/>
  <c r="F820"/>
  <c r="D820"/>
  <c r="G814"/>
  <c r="F814"/>
  <c r="G806"/>
  <c r="F806"/>
  <c r="G798"/>
  <c r="E798"/>
  <c r="F798"/>
  <c r="G792"/>
  <c r="E792"/>
  <c r="F792"/>
  <c r="G790"/>
  <c r="E790"/>
  <c r="F790"/>
  <c r="G754"/>
  <c r="E754"/>
  <c r="F754"/>
  <c r="D754"/>
  <c r="F755"/>
  <c r="G755"/>
  <c r="D755"/>
  <c r="E755"/>
  <c r="F747"/>
  <c r="G747"/>
  <c r="D747"/>
  <c r="E747"/>
  <c r="F687"/>
  <c r="G687"/>
  <c r="D687"/>
  <c r="E687"/>
  <c r="F671"/>
  <c r="G671"/>
  <c r="C671"/>
  <c r="D671"/>
  <c r="E671"/>
  <c r="F88"/>
  <c r="G88"/>
  <c r="D88"/>
  <c r="E88"/>
  <c r="F278"/>
  <c r="G278"/>
  <c r="D278"/>
  <c r="E278"/>
  <c r="F224"/>
  <c r="G224"/>
  <c r="D224"/>
  <c r="E224"/>
  <c r="D1360"/>
  <c r="D1356"/>
  <c r="D1326"/>
  <c r="E1326"/>
  <c r="D1322"/>
  <c r="D1320"/>
  <c r="F1355"/>
  <c r="F1358"/>
  <c r="F1356"/>
  <c r="D1354"/>
  <c r="D1352"/>
  <c r="D1350"/>
  <c r="D1348"/>
  <c r="D1346"/>
  <c r="D1342"/>
  <c r="D1340"/>
  <c r="D1338"/>
  <c r="F1336"/>
  <c r="G1332"/>
  <c r="F1330"/>
  <c r="G1328"/>
  <c r="F1326"/>
  <c r="E1336"/>
  <c r="F1324"/>
  <c r="F1320"/>
  <c r="F1316"/>
  <c r="G1314"/>
  <c r="D1292"/>
  <c r="G1355"/>
  <c r="E1317"/>
  <c r="G1191"/>
  <c r="G1360"/>
  <c r="E1360"/>
  <c r="F1333"/>
  <c r="D1333"/>
  <c r="E1333"/>
  <c r="F1323"/>
  <c r="D1323"/>
  <c r="G1323"/>
  <c r="E1323"/>
  <c r="F1309"/>
  <c r="G1309"/>
  <c r="E1309"/>
  <c r="F1305"/>
  <c r="G1305"/>
  <c r="E1305"/>
  <c r="F1301"/>
  <c r="G1301"/>
  <c r="E1301"/>
  <c r="F1297"/>
  <c r="G1297"/>
  <c r="E1297"/>
  <c r="G1322"/>
  <c r="E1322"/>
  <c r="G1337"/>
  <c r="E1337"/>
  <c r="F1337"/>
  <c r="F1317"/>
  <c r="G1317"/>
  <c r="G1288"/>
  <c r="F1288"/>
  <c r="G1272"/>
  <c r="E1272"/>
  <c r="F1272"/>
  <c r="F1299"/>
  <c r="G1299"/>
  <c r="E1299"/>
  <c r="G1261"/>
  <c r="F1261"/>
  <c r="G1287"/>
  <c r="E1287"/>
  <c r="F1287"/>
  <c r="G1283"/>
  <c r="F1283"/>
  <c r="G1279"/>
  <c r="F1279"/>
  <c r="G1277"/>
  <c r="E1277"/>
  <c r="F1277"/>
  <c r="D1277"/>
  <c r="G1275"/>
  <c r="E1275"/>
  <c r="F1275"/>
  <c r="D1275"/>
  <c r="F1260"/>
  <c r="G1260"/>
  <c r="G1248"/>
  <c r="F1248"/>
  <c r="G1215"/>
  <c r="E1215"/>
  <c r="F1215"/>
  <c r="G1211"/>
  <c r="E1211"/>
  <c r="F1211"/>
  <c r="F1250"/>
  <c r="G1250"/>
  <c r="D1222"/>
  <c r="F1222"/>
  <c r="G1222"/>
  <c r="G1246"/>
  <c r="F1246"/>
  <c r="G1242"/>
  <c r="E1242"/>
  <c r="F1242"/>
  <c r="G1219"/>
  <c r="F1219"/>
  <c r="E1219"/>
  <c r="G1214"/>
  <c r="E1214"/>
  <c r="F1214"/>
  <c r="F1155"/>
  <c r="G1155"/>
  <c r="E1155"/>
  <c r="F1151"/>
  <c r="G1151"/>
  <c r="E1151"/>
  <c r="F1109"/>
  <c r="G1109"/>
  <c r="F1105"/>
  <c r="D1105"/>
  <c r="G1105"/>
  <c r="E1105"/>
  <c r="F1101"/>
  <c r="G1101"/>
  <c r="E1101"/>
  <c r="F1097"/>
  <c r="G1097"/>
  <c r="E1097"/>
  <c r="F1093"/>
  <c r="G1093"/>
  <c r="E1093"/>
  <c r="F1089"/>
  <c r="G1089"/>
  <c r="E1089"/>
  <c r="F1085"/>
  <c r="G1085"/>
  <c r="E1085"/>
  <c r="F1081"/>
  <c r="G1081"/>
  <c r="E1081"/>
  <c r="F1077"/>
  <c r="G1077"/>
  <c r="E1077"/>
  <c r="G1204"/>
  <c r="F1204"/>
  <c r="G1200"/>
  <c r="F1200"/>
  <c r="G1196"/>
  <c r="F1196"/>
  <c r="G1192"/>
  <c r="F1192"/>
  <c r="F1205"/>
  <c r="D1205"/>
  <c r="E1205"/>
  <c r="D1191"/>
  <c r="F1191"/>
  <c r="E1191"/>
  <c r="G1148"/>
  <c r="F1148"/>
  <c r="G1146"/>
  <c r="E1146"/>
  <c r="F1146"/>
  <c r="G1144"/>
  <c r="E1144"/>
  <c r="F1144"/>
  <c r="G1142"/>
  <c r="E1142"/>
  <c r="F1142"/>
  <c r="G1140"/>
  <c r="E1140"/>
  <c r="F1140"/>
  <c r="G1138"/>
  <c r="E1138"/>
  <c r="F1138"/>
  <c r="G1136"/>
  <c r="F1136"/>
  <c r="G1134"/>
  <c r="E1134"/>
  <c r="F1134"/>
  <c r="G1132"/>
  <c r="E1132"/>
  <c r="F1132"/>
  <c r="G1130"/>
  <c r="E1130"/>
  <c r="F1130"/>
  <c r="G1128"/>
  <c r="E1128"/>
  <c r="F1128"/>
  <c r="G1126"/>
  <c r="E1126"/>
  <c r="F1126"/>
  <c r="G1124"/>
  <c r="E1124"/>
  <c r="F1124"/>
  <c r="G1122"/>
  <c r="E1122"/>
  <c r="F1122"/>
  <c r="G1114"/>
  <c r="E1114"/>
  <c r="F1114"/>
  <c r="G1208"/>
  <c r="E1208"/>
  <c r="F1208"/>
  <c r="G1199"/>
  <c r="F1199"/>
  <c r="G1197"/>
  <c r="E1197"/>
  <c r="F1197"/>
  <c r="D1197"/>
  <c r="G1195"/>
  <c r="E1195"/>
  <c r="F1195"/>
  <c r="G1193"/>
  <c r="E1193"/>
  <c r="F1193"/>
  <c r="F1145"/>
  <c r="G1145"/>
  <c r="E1145"/>
  <c r="F1137"/>
  <c r="G1137"/>
  <c r="E1137"/>
  <c r="F1129"/>
  <c r="D1129"/>
  <c r="G1129"/>
  <c r="E1129"/>
  <c r="F1121"/>
  <c r="G1121"/>
  <c r="F1115"/>
  <c r="G1115"/>
  <c r="F1103"/>
  <c r="G1103"/>
  <c r="E1103"/>
  <c r="F1095"/>
  <c r="D1095"/>
  <c r="G1095"/>
  <c r="E1095"/>
  <c r="F1087"/>
  <c r="G1087"/>
  <c r="E1087"/>
  <c r="F1079"/>
  <c r="G1079"/>
  <c r="E1079"/>
  <c r="D1119"/>
  <c r="E1119"/>
  <c r="G1024"/>
  <c r="E1024"/>
  <c r="F1024"/>
  <c r="G1022"/>
  <c r="E1022"/>
  <c r="F1022"/>
  <c r="G1020"/>
  <c r="E1020"/>
  <c r="F1020"/>
  <c r="G1018"/>
  <c r="E1018"/>
  <c r="F1018"/>
  <c r="G1016"/>
  <c r="E1016"/>
  <c r="F1016"/>
  <c r="G1014"/>
  <c r="E1014"/>
  <c r="F1014"/>
  <c r="G1012"/>
  <c r="E1012"/>
  <c r="F1012"/>
  <c r="G1010"/>
  <c r="E1010"/>
  <c r="F1010"/>
  <c r="G1008"/>
  <c r="E1008"/>
  <c r="F1008"/>
  <c r="G946"/>
  <c r="E946"/>
  <c r="F946"/>
  <c r="D946"/>
  <c r="G938"/>
  <c r="E938"/>
  <c r="F938"/>
  <c r="E1074"/>
  <c r="G1074"/>
  <c r="F1074"/>
  <c r="E1066"/>
  <c r="G1066"/>
  <c r="F1066"/>
  <c r="D1066"/>
  <c r="E1058"/>
  <c r="G1058"/>
  <c r="F1058"/>
  <c r="E1050"/>
  <c r="G1050"/>
  <c r="F1050"/>
  <c r="E1042"/>
  <c r="G1042"/>
  <c r="F1042"/>
  <c r="F987"/>
  <c r="D987"/>
  <c r="G987"/>
  <c r="E987"/>
  <c r="F971"/>
  <c r="D971"/>
  <c r="G971"/>
  <c r="E971"/>
  <c r="F961"/>
  <c r="D961"/>
  <c r="G961"/>
  <c r="E961"/>
  <c r="F953"/>
  <c r="G953"/>
  <c r="D939"/>
  <c r="E939"/>
  <c r="F939"/>
  <c r="G939"/>
  <c r="F891"/>
  <c r="G891"/>
  <c r="E891"/>
  <c r="D879"/>
  <c r="F879"/>
  <c r="E879"/>
  <c r="G879"/>
  <c r="D827"/>
  <c r="E827"/>
  <c r="G827"/>
  <c r="F815"/>
  <c r="G815"/>
  <c r="F813"/>
  <c r="G813"/>
  <c r="F807"/>
  <c r="G807"/>
  <c r="F805"/>
  <c r="G805"/>
  <c r="F799"/>
  <c r="G799"/>
  <c r="F795"/>
  <c r="G795"/>
  <c r="E795"/>
  <c r="F791"/>
  <c r="D791"/>
  <c r="G791"/>
  <c r="E791"/>
  <c r="F789"/>
  <c r="G789"/>
  <c r="F765"/>
  <c r="G765"/>
  <c r="E765"/>
  <c r="F741"/>
  <c r="G741"/>
  <c r="E741"/>
  <c r="F723"/>
  <c r="G723"/>
  <c r="F721"/>
  <c r="G721"/>
  <c r="F715"/>
  <c r="G715"/>
  <c r="F659"/>
  <c r="G659"/>
  <c r="F657"/>
  <c r="G657"/>
  <c r="G880"/>
  <c r="F880"/>
  <c r="E880"/>
  <c r="D880"/>
  <c r="G852"/>
  <c r="E852"/>
  <c r="F852"/>
  <c r="G836"/>
  <c r="E836"/>
  <c r="F836"/>
  <c r="D836"/>
  <c r="G828"/>
  <c r="E828"/>
  <c r="F828"/>
  <c r="G810"/>
  <c r="F810"/>
  <c r="G802"/>
  <c r="F802"/>
  <c r="G796"/>
  <c r="E796"/>
  <c r="F796"/>
  <c r="G794"/>
  <c r="E794"/>
  <c r="F794"/>
  <c r="G786"/>
  <c r="E786"/>
  <c r="F786"/>
  <c r="G762"/>
  <c r="E762"/>
  <c r="F762"/>
  <c r="D762"/>
  <c r="F935"/>
  <c r="G935"/>
  <c r="D935"/>
  <c r="E935"/>
  <c r="F897"/>
  <c r="G897"/>
  <c r="D897"/>
  <c r="E897"/>
  <c r="F560"/>
  <c r="G560"/>
  <c r="E560"/>
  <c r="F552"/>
  <c r="D552"/>
  <c r="G552"/>
  <c r="E552"/>
  <c r="F544"/>
  <c r="D544"/>
  <c r="G544"/>
  <c r="E544"/>
  <c r="F763"/>
  <c r="G763"/>
  <c r="D763"/>
  <c r="E763"/>
  <c r="F679"/>
  <c r="G679"/>
  <c r="C679"/>
  <c r="D679"/>
  <c r="E679"/>
  <c r="G383"/>
  <c r="E383"/>
  <c r="F383"/>
  <c r="D383"/>
  <c r="G379"/>
  <c r="E379"/>
  <c r="F379"/>
  <c r="D379"/>
  <c r="G375"/>
  <c r="E375"/>
  <c r="F375"/>
  <c r="D375"/>
  <c r="F270"/>
  <c r="G270"/>
  <c r="E270"/>
  <c r="F266"/>
  <c r="D266"/>
  <c r="G266"/>
  <c r="E266"/>
  <c r="F206"/>
  <c r="G206"/>
  <c r="E206"/>
  <c r="F202"/>
  <c r="G202"/>
  <c r="E202"/>
  <c r="F198"/>
  <c r="G198"/>
  <c r="E198"/>
  <c r="F194"/>
  <c r="D194"/>
  <c r="G194"/>
  <c r="E194"/>
  <c r="F190"/>
  <c r="D190"/>
  <c r="G190"/>
  <c r="E190"/>
  <c r="F186"/>
  <c r="D186"/>
  <c r="G186"/>
  <c r="E186"/>
  <c r="G35"/>
  <c r="E35"/>
  <c r="F35"/>
  <c r="G27"/>
  <c r="E27"/>
  <c r="F27"/>
  <c r="F72"/>
  <c r="G72"/>
  <c r="D72"/>
  <c r="E72"/>
  <c r="F252"/>
  <c r="G252"/>
  <c r="D252"/>
  <c r="E252"/>
  <c r="D1330"/>
  <c r="E1330"/>
  <c r="D1324"/>
  <c r="D1316"/>
  <c r="E1204"/>
  <c r="E1200"/>
  <c r="E1196"/>
  <c r="E1192"/>
  <c r="G1205"/>
  <c r="E1121"/>
  <c r="D1121"/>
  <c r="G746"/>
  <c r="E746"/>
  <c r="F746"/>
  <c r="G744"/>
  <c r="E744"/>
  <c r="F744"/>
  <c r="G738"/>
  <c r="E738"/>
  <c r="F738"/>
  <c r="G730"/>
  <c r="E730"/>
  <c r="F730"/>
  <c r="G690"/>
  <c r="E690"/>
  <c r="F690"/>
  <c r="G682"/>
  <c r="E682"/>
  <c r="F682"/>
  <c r="G674"/>
  <c r="E674"/>
  <c r="F674"/>
  <c r="F951"/>
  <c r="G951"/>
  <c r="E882"/>
  <c r="G882"/>
  <c r="F882"/>
  <c r="D819"/>
  <c r="E819"/>
  <c r="F803"/>
  <c r="G803"/>
  <c r="F793"/>
  <c r="G793"/>
  <c r="E793"/>
  <c r="F761"/>
  <c r="G761"/>
  <c r="F753"/>
  <c r="G753"/>
  <c r="F745"/>
  <c r="G745"/>
  <c r="E745"/>
  <c r="D729"/>
  <c r="E729"/>
  <c r="F713"/>
  <c r="G713"/>
  <c r="E713"/>
  <c r="D677"/>
  <c r="E677"/>
  <c r="F655"/>
  <c r="G655"/>
  <c r="F566"/>
  <c r="G566"/>
  <c r="F562"/>
  <c r="D562"/>
  <c r="G562"/>
  <c r="E562"/>
  <c r="F558"/>
  <c r="G558"/>
  <c r="E558"/>
  <c r="F554"/>
  <c r="G554"/>
  <c r="E554"/>
  <c r="F550"/>
  <c r="D550"/>
  <c r="G550"/>
  <c r="E550"/>
  <c r="F546"/>
  <c r="G546"/>
  <c r="E546"/>
  <c r="F478"/>
  <c r="G478"/>
  <c r="F476"/>
  <c r="G476"/>
  <c r="F472"/>
  <c r="G472"/>
  <c r="E472"/>
  <c r="D759"/>
  <c r="E759"/>
  <c r="F735"/>
  <c r="G735"/>
  <c r="D691"/>
  <c r="E691"/>
  <c r="G603"/>
  <c r="F603"/>
  <c r="G601"/>
  <c r="E601"/>
  <c r="F601"/>
  <c r="G593"/>
  <c r="F593"/>
  <c r="G591"/>
  <c r="E591"/>
  <c r="D591"/>
  <c r="F591"/>
  <c r="G589"/>
  <c r="E589"/>
  <c r="F589"/>
  <c r="G587"/>
  <c r="E587"/>
  <c r="D587"/>
  <c r="F587"/>
  <c r="G585"/>
  <c r="E585"/>
  <c r="F585"/>
  <c r="G583"/>
  <c r="E583"/>
  <c r="F583"/>
  <c r="G581"/>
  <c r="E581"/>
  <c r="D581"/>
  <c r="F581"/>
  <c r="G579"/>
  <c r="E579"/>
  <c r="F579"/>
  <c r="G577"/>
  <c r="E577"/>
  <c r="F577"/>
  <c r="G575"/>
  <c r="E575"/>
  <c r="F575"/>
  <c r="G573"/>
  <c r="E573"/>
  <c r="F573"/>
  <c r="G571"/>
  <c r="E571"/>
  <c r="F571"/>
  <c r="G569"/>
  <c r="E569"/>
  <c r="F569"/>
  <c r="F809"/>
  <c r="G809"/>
  <c r="F785"/>
  <c r="G785"/>
  <c r="F777"/>
  <c r="G777"/>
  <c r="E777"/>
  <c r="F767"/>
  <c r="G767"/>
  <c r="D739"/>
  <c r="E739"/>
  <c r="F725"/>
  <c r="G725"/>
  <c r="F709"/>
  <c r="D709"/>
  <c r="G709"/>
  <c r="E709"/>
  <c r="F701"/>
  <c r="G701"/>
  <c r="E701"/>
  <c r="F693"/>
  <c r="D693"/>
  <c r="G693"/>
  <c r="E693"/>
  <c r="F665"/>
  <c r="G665"/>
  <c r="G651"/>
  <c r="F651"/>
  <c r="G649"/>
  <c r="E649"/>
  <c r="F649"/>
  <c r="G645"/>
  <c r="F645"/>
  <c r="G641"/>
  <c r="F641"/>
  <c r="G639"/>
  <c r="E639"/>
  <c r="F639"/>
  <c r="G637"/>
  <c r="E637"/>
  <c r="F637"/>
  <c r="G635"/>
  <c r="E635"/>
  <c r="F635"/>
  <c r="G633"/>
  <c r="E633"/>
  <c r="F633"/>
  <c r="G631"/>
  <c r="E631"/>
  <c r="F631"/>
  <c r="G629"/>
  <c r="E629"/>
  <c r="F629"/>
  <c r="G621"/>
  <c r="F621"/>
  <c r="G619"/>
  <c r="E619"/>
  <c r="D619"/>
  <c r="F619"/>
  <c r="G617"/>
  <c r="E617"/>
  <c r="D617"/>
  <c r="F617"/>
  <c r="G539"/>
  <c r="E539"/>
  <c r="F539"/>
  <c r="G531"/>
  <c r="E531"/>
  <c r="F531"/>
  <c r="G523"/>
  <c r="E523"/>
  <c r="F523"/>
  <c r="G515"/>
  <c r="E515"/>
  <c r="F515"/>
  <c r="G507"/>
  <c r="E507"/>
  <c r="F507"/>
  <c r="G499"/>
  <c r="E499"/>
  <c r="F499"/>
  <c r="G491"/>
  <c r="E491"/>
  <c r="F491"/>
  <c r="G483"/>
  <c r="E483"/>
  <c r="F483"/>
  <c r="G477"/>
  <c r="F477"/>
  <c r="G469"/>
  <c r="E469"/>
  <c r="F469"/>
  <c r="G467"/>
  <c r="E467"/>
  <c r="F467"/>
  <c r="G465"/>
  <c r="E465"/>
  <c r="F465"/>
  <c r="G463"/>
  <c r="E463"/>
  <c r="F463"/>
  <c r="G461"/>
  <c r="E461"/>
  <c r="F461"/>
  <c r="G459"/>
  <c r="E459"/>
  <c r="F459"/>
  <c r="G457"/>
  <c r="E457"/>
  <c r="F457"/>
  <c r="G455"/>
  <c r="E455"/>
  <c r="F455"/>
  <c r="G453"/>
  <c r="E453"/>
  <c r="F453"/>
  <c r="G451"/>
  <c r="E451"/>
  <c r="F451"/>
  <c r="G449"/>
  <c r="E449"/>
  <c r="F449"/>
  <c r="G447"/>
  <c r="E447"/>
  <c r="F447"/>
  <c r="G445"/>
  <c r="E445"/>
  <c r="F445"/>
  <c r="G385"/>
  <c r="E385"/>
  <c r="F385"/>
  <c r="D385"/>
  <c r="G381"/>
  <c r="E381"/>
  <c r="F381"/>
  <c r="D381"/>
  <c r="G377"/>
  <c r="E377"/>
  <c r="F377"/>
  <c r="D377"/>
  <c r="F743"/>
  <c r="G743"/>
  <c r="F689"/>
  <c r="G689"/>
  <c r="F673"/>
  <c r="G673"/>
  <c r="F564"/>
  <c r="G564"/>
  <c r="E564"/>
  <c r="F556"/>
  <c r="G556"/>
  <c r="E556"/>
  <c r="F548"/>
  <c r="D548"/>
  <c r="G548"/>
  <c r="E548"/>
  <c r="D538"/>
  <c r="E538"/>
  <c r="D522"/>
  <c r="E522"/>
  <c r="D506"/>
  <c r="E506"/>
  <c r="D490"/>
  <c r="E490"/>
  <c r="F470"/>
  <c r="G470"/>
  <c r="F462"/>
  <c r="G462"/>
  <c r="E462"/>
  <c r="F454"/>
  <c r="G454"/>
  <c r="E454"/>
  <c r="F446"/>
  <c r="D446"/>
  <c r="G446"/>
  <c r="E446"/>
  <c r="F371"/>
  <c r="D371"/>
  <c r="E371"/>
  <c r="F367"/>
  <c r="D367"/>
  <c r="G367"/>
  <c r="F363"/>
  <c r="D363"/>
  <c r="E363"/>
  <c r="F359"/>
  <c r="D359"/>
  <c r="G359"/>
  <c r="F355"/>
  <c r="D355"/>
  <c r="E355"/>
  <c r="F351"/>
  <c r="D351"/>
  <c r="G351"/>
  <c r="F347"/>
  <c r="D347"/>
  <c r="E347"/>
  <c r="F343"/>
  <c r="D343"/>
  <c r="G343"/>
  <c r="C343"/>
  <c r="F339"/>
  <c r="D339"/>
  <c r="E339"/>
  <c r="F335"/>
  <c r="D335"/>
  <c r="G335"/>
  <c r="F313"/>
  <c r="D313"/>
  <c r="G313"/>
  <c r="F309"/>
  <c r="D309"/>
  <c r="E309"/>
  <c r="F305"/>
  <c r="D305"/>
  <c r="G305"/>
  <c r="C305"/>
  <c r="F295"/>
  <c r="D295"/>
  <c r="G295"/>
  <c r="F291"/>
  <c r="D291"/>
  <c r="E291"/>
  <c r="F242"/>
  <c r="G242"/>
  <c r="E242"/>
  <c r="F238"/>
  <c r="G238"/>
  <c r="E238"/>
  <c r="F234"/>
  <c r="D234"/>
  <c r="G234"/>
  <c r="E234"/>
  <c r="F220"/>
  <c r="G220"/>
  <c r="E220"/>
  <c r="F216"/>
  <c r="D216"/>
  <c r="G216"/>
  <c r="E216"/>
  <c r="F212"/>
  <c r="G212"/>
  <c r="E212"/>
  <c r="F168"/>
  <c r="D168"/>
  <c r="G168"/>
  <c r="E168"/>
  <c r="F164"/>
  <c r="G164"/>
  <c r="E164"/>
  <c r="F160"/>
  <c r="G160"/>
  <c r="E160"/>
  <c r="F156"/>
  <c r="G156"/>
  <c r="E156"/>
  <c r="F152"/>
  <c r="G152"/>
  <c r="E152"/>
  <c r="F148"/>
  <c r="G148"/>
  <c r="E148"/>
  <c r="F144"/>
  <c r="D144"/>
  <c r="G144"/>
  <c r="E144"/>
  <c r="F140"/>
  <c r="D140"/>
  <c r="G140"/>
  <c r="E140"/>
  <c r="F134"/>
  <c r="G134"/>
  <c r="E134"/>
  <c r="F130"/>
  <c r="G130"/>
  <c r="E130"/>
  <c r="F126"/>
  <c r="G126"/>
  <c r="E126"/>
  <c r="F122"/>
  <c r="D122"/>
  <c r="G122"/>
  <c r="E122"/>
  <c r="F118"/>
  <c r="D118"/>
  <c r="G118"/>
  <c r="E118"/>
  <c r="F114"/>
  <c r="D114"/>
  <c r="G114"/>
  <c r="E114"/>
  <c r="F110"/>
  <c r="D110"/>
  <c r="G110"/>
  <c r="E110"/>
  <c r="F106"/>
  <c r="D106"/>
  <c r="G106"/>
  <c r="E106"/>
  <c r="F102"/>
  <c r="D102"/>
  <c r="G102"/>
  <c r="E102"/>
  <c r="F98"/>
  <c r="D98"/>
  <c r="G98"/>
  <c r="E98"/>
  <c r="F94"/>
  <c r="G94"/>
  <c r="E94"/>
  <c r="F90"/>
  <c r="D90"/>
  <c r="G90"/>
  <c r="E90"/>
  <c r="G64"/>
  <c r="E64"/>
  <c r="F64"/>
  <c r="G48"/>
  <c r="E48"/>
  <c r="F48"/>
  <c r="G63"/>
  <c r="E63"/>
  <c r="F63"/>
  <c r="G59"/>
  <c r="E59"/>
  <c r="F59"/>
  <c r="G55"/>
  <c r="E55"/>
  <c r="F55"/>
  <c r="G51"/>
  <c r="E51"/>
  <c r="F51"/>
  <c r="D51"/>
  <c r="G47"/>
  <c r="E47"/>
  <c r="F47"/>
  <c r="D47"/>
  <c r="G43"/>
  <c r="E43"/>
  <c r="F43"/>
  <c r="G39"/>
  <c r="E39"/>
  <c r="F39"/>
  <c r="F540"/>
  <c r="G540"/>
  <c r="F524"/>
  <c r="G524"/>
  <c r="F500"/>
  <c r="G500"/>
  <c r="G358"/>
  <c r="F358"/>
  <c r="G342"/>
  <c r="C342"/>
  <c r="F342"/>
  <c r="G297"/>
  <c r="E297"/>
  <c r="F297"/>
  <c r="D536"/>
  <c r="E536"/>
  <c r="D520"/>
  <c r="E520"/>
  <c r="D504"/>
  <c r="E504"/>
  <c r="D488"/>
  <c r="E488"/>
  <c r="F474"/>
  <c r="G474"/>
  <c r="E474"/>
  <c r="F440"/>
  <c r="D440"/>
  <c r="G440"/>
  <c r="E440"/>
  <c r="F432"/>
  <c r="G432"/>
  <c r="E432"/>
  <c r="F424"/>
  <c r="D424"/>
  <c r="G424"/>
  <c r="E424"/>
  <c r="F416"/>
  <c r="G416"/>
  <c r="E416"/>
  <c r="F408"/>
  <c r="G408"/>
  <c r="E408"/>
  <c r="F400"/>
  <c r="G400"/>
  <c r="E400"/>
  <c r="F392"/>
  <c r="G392"/>
  <c r="E392"/>
  <c r="G323"/>
  <c r="E323"/>
  <c r="F323"/>
  <c r="G321"/>
  <c r="E321"/>
  <c r="F321"/>
  <c r="G319"/>
  <c r="E319"/>
  <c r="F319"/>
  <c r="G317"/>
  <c r="E317"/>
  <c r="F317"/>
  <c r="G315"/>
  <c r="E315"/>
  <c r="D315"/>
  <c r="F315"/>
  <c r="G281"/>
  <c r="E281"/>
  <c r="F281"/>
  <c r="G271"/>
  <c r="E271"/>
  <c r="F271"/>
  <c r="G269"/>
  <c r="E269"/>
  <c r="F269"/>
  <c r="G267"/>
  <c r="E267"/>
  <c r="F267"/>
  <c r="G265"/>
  <c r="E265"/>
  <c r="F265"/>
  <c r="G263"/>
  <c r="E263"/>
  <c r="F263"/>
  <c r="G255"/>
  <c r="E255"/>
  <c r="C255"/>
  <c r="F255"/>
  <c r="G247"/>
  <c r="E247"/>
  <c r="F247"/>
  <c r="G229"/>
  <c r="E229"/>
  <c r="F229"/>
  <c r="G227"/>
  <c r="E227"/>
  <c r="C227"/>
  <c r="F227"/>
  <c r="G207"/>
  <c r="E207"/>
  <c r="F207"/>
  <c r="G205"/>
  <c r="E205"/>
  <c r="F205"/>
  <c r="G203"/>
  <c r="E203"/>
  <c r="F203"/>
  <c r="G201"/>
  <c r="E201"/>
  <c r="F201"/>
  <c r="G199"/>
  <c r="E199"/>
  <c r="F199"/>
  <c r="G197"/>
  <c r="E197"/>
  <c r="F197"/>
  <c r="G195"/>
  <c r="E195"/>
  <c r="F195"/>
  <c r="G193"/>
  <c r="E193"/>
  <c r="F193"/>
  <c r="G191"/>
  <c r="E191"/>
  <c r="F191"/>
  <c r="G189"/>
  <c r="E189"/>
  <c r="F189"/>
  <c r="G187"/>
  <c r="E187"/>
  <c r="F187"/>
  <c r="G185"/>
  <c r="E185"/>
  <c r="F185"/>
  <c r="G177"/>
  <c r="E177"/>
  <c r="F177"/>
  <c r="G175"/>
  <c r="E175"/>
  <c r="F175"/>
  <c r="G85"/>
  <c r="E85"/>
  <c r="F85"/>
  <c r="G77"/>
  <c r="E77"/>
  <c r="F77"/>
  <c r="G69"/>
  <c r="E69"/>
  <c r="F69"/>
  <c r="F534"/>
  <c r="G534"/>
  <c r="F526"/>
  <c r="G526"/>
  <c r="C526"/>
  <c r="F510"/>
  <c r="G510"/>
  <c r="F494"/>
  <c r="G494"/>
  <c r="F486"/>
  <c r="G486"/>
  <c r="C486"/>
  <c r="E364"/>
  <c r="G364"/>
  <c r="C364"/>
  <c r="F364"/>
  <c r="E356"/>
  <c r="G356"/>
  <c r="F356"/>
  <c r="E348"/>
  <c r="G348"/>
  <c r="F348"/>
  <c r="G333"/>
  <c r="E333"/>
  <c r="F333"/>
  <c r="D333"/>
  <c r="G331"/>
  <c r="E331"/>
  <c r="F331"/>
  <c r="D331"/>
  <c r="G329"/>
  <c r="E329"/>
  <c r="F329"/>
  <c r="G327"/>
  <c r="E327"/>
  <c r="F327"/>
  <c r="E310"/>
  <c r="G310"/>
  <c r="F310"/>
  <c r="G303"/>
  <c r="E303"/>
  <c r="F303"/>
  <c r="D303"/>
  <c r="G301"/>
  <c r="E301"/>
  <c r="F301"/>
  <c r="E292"/>
  <c r="G292"/>
  <c r="F292"/>
  <c r="F218"/>
  <c r="G218"/>
  <c r="E218"/>
  <c r="F210"/>
  <c r="D210"/>
  <c r="G210"/>
  <c r="E210"/>
  <c r="F182"/>
  <c r="G182"/>
  <c r="C182"/>
  <c r="F172"/>
  <c r="G172"/>
  <c r="F162"/>
  <c r="G162"/>
  <c r="E162"/>
  <c r="F154"/>
  <c r="D154"/>
  <c r="G154"/>
  <c r="E154"/>
  <c r="F146"/>
  <c r="G146"/>
  <c r="E146"/>
  <c r="D138"/>
  <c r="E138"/>
  <c r="D74"/>
  <c r="E74"/>
  <c r="G61"/>
  <c r="E61"/>
  <c r="F61"/>
  <c r="G53"/>
  <c r="E53"/>
  <c r="F53"/>
  <c r="G45"/>
  <c r="E45"/>
  <c r="F45"/>
  <c r="G37"/>
  <c r="E37"/>
  <c r="F37"/>
  <c r="D37"/>
  <c r="G31"/>
  <c r="E31"/>
  <c r="F31"/>
  <c r="G23"/>
  <c r="E23"/>
  <c r="F23"/>
  <c r="F276"/>
  <c r="D276"/>
  <c r="G276"/>
  <c r="E276"/>
  <c r="F262"/>
  <c r="G262"/>
  <c r="C262"/>
  <c r="F254"/>
  <c r="G254"/>
  <c r="F246"/>
  <c r="G246"/>
  <c r="F236"/>
  <c r="G236"/>
  <c r="E236"/>
  <c r="F226"/>
  <c r="G226"/>
  <c r="D180"/>
  <c r="E180"/>
  <c r="F132"/>
  <c r="G132"/>
  <c r="E132"/>
  <c r="F124"/>
  <c r="D124"/>
  <c r="G124"/>
  <c r="E124"/>
  <c r="F116"/>
  <c r="D116"/>
  <c r="G116"/>
  <c r="E116"/>
  <c r="F108"/>
  <c r="D108"/>
  <c r="G108"/>
  <c r="E108"/>
  <c r="F100"/>
  <c r="D100"/>
  <c r="G100"/>
  <c r="E100"/>
  <c r="F92"/>
  <c r="G92"/>
  <c r="E92"/>
  <c r="F280"/>
  <c r="G280"/>
  <c r="F184"/>
  <c r="G184"/>
  <c r="F86"/>
  <c r="G86"/>
  <c r="F78"/>
  <c r="G78"/>
  <c r="C78"/>
  <c r="G819"/>
  <c r="E753"/>
  <c r="D753"/>
  <c r="G729"/>
  <c r="G677"/>
  <c r="G538"/>
  <c r="C522"/>
  <c r="F522"/>
  <c r="F506"/>
  <c r="F490"/>
  <c r="E367"/>
  <c r="C363"/>
  <c r="E359"/>
  <c r="E351"/>
  <c r="G339"/>
  <c r="E313"/>
  <c r="E295"/>
  <c r="E254"/>
  <c r="D254"/>
  <c r="E226"/>
  <c r="D226"/>
  <c r="F180"/>
  <c r="E172"/>
  <c r="D172"/>
  <c r="G138"/>
  <c r="F74"/>
  <c r="G1294"/>
  <c r="E1294"/>
  <c r="G1331"/>
  <c r="E1331"/>
  <c r="F1331"/>
  <c r="D1331"/>
  <c r="G1329"/>
  <c r="E1329"/>
  <c r="F1329"/>
  <c r="D1329"/>
  <c r="G1327"/>
  <c r="E1327"/>
  <c r="F1327"/>
  <c r="F1289"/>
  <c r="D1289"/>
  <c r="G1269"/>
  <c r="E1269"/>
  <c r="G1265"/>
  <c r="E1265"/>
  <c r="G1263"/>
  <c r="E1263"/>
  <c r="G1259"/>
  <c r="E1259"/>
  <c r="G1257"/>
  <c r="E1257"/>
  <c r="G1281"/>
  <c r="F1281"/>
  <c r="G1273"/>
  <c r="F1273"/>
  <c r="G1271"/>
  <c r="E1271"/>
  <c r="F1271"/>
  <c r="G1231"/>
  <c r="E1231"/>
  <c r="G1227"/>
  <c r="E1227"/>
  <c r="G1223"/>
  <c r="E1223"/>
  <c r="G1213"/>
  <c r="E1213"/>
  <c r="G1209"/>
  <c r="E1209"/>
  <c r="G1207"/>
  <c r="E1207"/>
  <c r="G1232"/>
  <c r="E1232"/>
  <c r="F1232"/>
  <c r="G1230"/>
  <c r="E1230"/>
  <c r="F1230"/>
  <c r="G1228"/>
  <c r="E1228"/>
  <c r="F1228"/>
  <c r="D1228"/>
  <c r="G1226"/>
  <c r="E1226"/>
  <c r="F1226"/>
  <c r="D1226"/>
  <c r="G1224"/>
  <c r="E1224"/>
  <c r="F1224"/>
  <c r="D1224"/>
  <c r="G1156"/>
  <c r="E1156"/>
  <c r="G1154"/>
  <c r="E1154"/>
  <c r="G1152"/>
  <c r="E1152"/>
  <c r="G1120"/>
  <c r="E1120"/>
  <c r="G1116"/>
  <c r="E1116"/>
  <c r="G1212"/>
  <c r="E1212"/>
  <c r="F1212"/>
  <c r="G1203"/>
  <c r="E1203"/>
  <c r="F1203"/>
  <c r="D1203"/>
  <c r="G1201"/>
  <c r="E1201"/>
  <c r="F1201"/>
  <c r="E1188"/>
  <c r="G1188"/>
  <c r="E1184"/>
  <c r="G1184"/>
  <c r="E1180"/>
  <c r="G1180"/>
  <c r="E1176"/>
  <c r="G1176"/>
  <c r="E1172"/>
  <c r="G1172"/>
  <c r="E1168"/>
  <c r="G1168"/>
  <c r="E1160"/>
  <c r="G1160"/>
  <c r="D1117"/>
  <c r="E1117"/>
  <c r="F1027"/>
  <c r="D1027"/>
  <c r="G1027"/>
  <c r="E1027"/>
  <c r="F1021"/>
  <c r="D1021"/>
  <c r="G1021"/>
  <c r="E1021"/>
  <c r="F1017"/>
  <c r="G1017"/>
  <c r="E1017"/>
  <c r="F1013"/>
  <c r="D1013"/>
  <c r="G1013"/>
  <c r="E1013"/>
  <c r="F1009"/>
  <c r="G1009"/>
  <c r="E1009"/>
  <c r="F1005"/>
  <c r="G1005"/>
  <c r="E1005"/>
  <c r="F1001"/>
  <c r="G1001"/>
  <c r="E1001"/>
  <c r="F997"/>
  <c r="G997"/>
  <c r="E997"/>
  <c r="F993"/>
  <c r="G993"/>
  <c r="E993"/>
  <c r="F989"/>
  <c r="D989"/>
  <c r="G989"/>
  <c r="E989"/>
  <c r="F985"/>
  <c r="D985"/>
  <c r="G985"/>
  <c r="E985"/>
  <c r="F981"/>
  <c r="D981"/>
  <c r="G981"/>
  <c r="E981"/>
  <c r="F977"/>
  <c r="D977"/>
  <c r="G977"/>
  <c r="E977"/>
  <c r="F973"/>
  <c r="D973"/>
  <c r="G973"/>
  <c r="E973"/>
  <c r="F969"/>
  <c r="D969"/>
  <c r="G969"/>
  <c r="E969"/>
  <c r="F937"/>
  <c r="G937"/>
  <c r="F923"/>
  <c r="G923"/>
  <c r="E923"/>
  <c r="F893"/>
  <c r="G893"/>
  <c r="E893"/>
  <c r="F889"/>
  <c r="G889"/>
  <c r="E889"/>
  <c r="G1028"/>
  <c r="E1028"/>
  <c r="G1026"/>
  <c r="E1026"/>
  <c r="G966"/>
  <c r="E966"/>
  <c r="C966"/>
  <c r="F966"/>
  <c r="G954"/>
  <c r="E954"/>
  <c r="C954"/>
  <c r="F954"/>
  <c r="G950"/>
  <c r="E950"/>
  <c r="F950"/>
  <c r="G942"/>
  <c r="E942"/>
  <c r="F942"/>
  <c r="G926"/>
  <c r="E926"/>
  <c r="F926"/>
  <c r="G924"/>
  <c r="E924"/>
  <c r="F924"/>
  <c r="G922"/>
  <c r="E922"/>
  <c r="F922"/>
  <c r="G916"/>
  <c r="E916"/>
  <c r="F916"/>
  <c r="G900"/>
  <c r="E900"/>
  <c r="C900"/>
  <c r="F900"/>
  <c r="E1076"/>
  <c r="G1076"/>
  <c r="F1076"/>
  <c r="F965"/>
  <c r="D965"/>
  <c r="G965"/>
  <c r="E965"/>
  <c r="C965"/>
  <c r="D947"/>
  <c r="E947"/>
  <c r="D913"/>
  <c r="E913"/>
  <c r="F905"/>
  <c r="G905"/>
  <c r="C905"/>
  <c r="D887"/>
  <c r="F887"/>
  <c r="G887"/>
  <c r="D883"/>
  <c r="G883"/>
  <c r="D825"/>
  <c r="G825"/>
  <c r="F783"/>
  <c r="G783"/>
  <c r="E783"/>
  <c r="F779"/>
  <c r="D779"/>
  <c r="G779"/>
  <c r="E779"/>
  <c r="F775"/>
  <c r="G775"/>
  <c r="E775"/>
  <c r="F771"/>
  <c r="G771"/>
  <c r="E771"/>
  <c r="F769"/>
  <c r="G769"/>
  <c r="F711"/>
  <c r="G711"/>
  <c r="F707"/>
  <c r="G707"/>
  <c r="E707"/>
  <c r="F703"/>
  <c r="G703"/>
  <c r="E703"/>
  <c r="F699"/>
  <c r="D699"/>
  <c r="G699"/>
  <c r="E699"/>
  <c r="F695"/>
  <c r="G695"/>
  <c r="E695"/>
  <c r="F663"/>
  <c r="G663"/>
  <c r="E663"/>
  <c r="G653"/>
  <c r="E653"/>
  <c r="F653"/>
  <c r="F945"/>
  <c r="G945"/>
  <c r="F933"/>
  <c r="G933"/>
  <c r="C933"/>
  <c r="F899"/>
  <c r="G899"/>
  <c r="G862"/>
  <c r="C862"/>
  <c r="F862"/>
  <c r="G856"/>
  <c r="F856"/>
  <c r="G848"/>
  <c r="E848"/>
  <c r="F848"/>
  <c r="G840"/>
  <c r="E840"/>
  <c r="F840"/>
  <c r="G832"/>
  <c r="E832"/>
  <c r="F832"/>
  <c r="D941"/>
  <c r="E941"/>
  <c r="D921"/>
  <c r="E921"/>
  <c r="D895"/>
  <c r="E895"/>
  <c r="F881"/>
  <c r="D881"/>
  <c r="E881"/>
  <c r="G824"/>
  <c r="E824"/>
  <c r="F824"/>
  <c r="G768"/>
  <c r="F768"/>
  <c r="G758"/>
  <c r="E758"/>
  <c r="F758"/>
  <c r="G750"/>
  <c r="E750"/>
  <c r="F750"/>
  <c r="G734"/>
  <c r="E734"/>
  <c r="F734"/>
  <c r="G726"/>
  <c r="E726"/>
  <c r="F726"/>
  <c r="G722"/>
  <c r="F722"/>
  <c r="G718"/>
  <c r="F718"/>
  <c r="G714"/>
  <c r="E714"/>
  <c r="F714"/>
  <c r="G712"/>
  <c r="F712"/>
  <c r="G686"/>
  <c r="E686"/>
  <c r="F686"/>
  <c r="G678"/>
  <c r="E678"/>
  <c r="F678"/>
  <c r="G666"/>
  <c r="F666"/>
  <c r="G658"/>
  <c r="E658"/>
  <c r="F658"/>
  <c r="G654"/>
  <c r="E654"/>
  <c r="F654"/>
  <c r="F943"/>
  <c r="G943"/>
  <c r="F917"/>
  <c r="G917"/>
  <c r="G876"/>
  <c r="F876"/>
  <c r="E872"/>
  <c r="G872"/>
  <c r="F872"/>
  <c r="E868"/>
  <c r="G868"/>
  <c r="F868"/>
  <c r="G864"/>
  <c r="F864"/>
  <c r="F811"/>
  <c r="G811"/>
  <c r="F787"/>
  <c r="G787"/>
  <c r="D737"/>
  <c r="E737"/>
  <c r="F719"/>
  <c r="G719"/>
  <c r="D685"/>
  <c r="E685"/>
  <c r="D669"/>
  <c r="E669"/>
  <c r="G615"/>
  <c r="E615"/>
  <c r="C615"/>
  <c r="D615"/>
  <c r="F615"/>
  <c r="F468"/>
  <c r="D468"/>
  <c r="G468"/>
  <c r="E468"/>
  <c r="F464"/>
  <c r="G464"/>
  <c r="E464"/>
  <c r="F460"/>
  <c r="G460"/>
  <c r="E460"/>
  <c r="F456"/>
  <c r="D456"/>
  <c r="G456"/>
  <c r="E456"/>
  <c r="F452"/>
  <c r="G452"/>
  <c r="E452"/>
  <c r="F448"/>
  <c r="G448"/>
  <c r="E448"/>
  <c r="F442"/>
  <c r="G442"/>
  <c r="E442"/>
  <c r="F438"/>
  <c r="G438"/>
  <c r="E438"/>
  <c r="F434"/>
  <c r="D434"/>
  <c r="G434"/>
  <c r="E434"/>
  <c r="F430"/>
  <c r="D430"/>
  <c r="G430"/>
  <c r="E430"/>
  <c r="F426"/>
  <c r="G426"/>
  <c r="E426"/>
  <c r="F422"/>
  <c r="D422"/>
  <c r="G422"/>
  <c r="E422"/>
  <c r="F418"/>
  <c r="D418"/>
  <c r="G418"/>
  <c r="E418"/>
  <c r="F414"/>
  <c r="G414"/>
  <c r="E414"/>
  <c r="F410"/>
  <c r="G410"/>
  <c r="E410"/>
  <c r="F406"/>
  <c r="G406"/>
  <c r="E406"/>
  <c r="F402"/>
  <c r="G402"/>
  <c r="E402"/>
  <c r="F398"/>
  <c r="G398"/>
  <c r="E398"/>
  <c r="F394"/>
  <c r="G394"/>
  <c r="E394"/>
  <c r="F390"/>
  <c r="D390"/>
  <c r="G390"/>
  <c r="E390"/>
  <c r="F386"/>
  <c r="D386"/>
  <c r="G386"/>
  <c r="E386"/>
  <c r="G384"/>
  <c r="E384"/>
  <c r="F384"/>
  <c r="G380"/>
  <c r="E380"/>
  <c r="F380"/>
  <c r="G376"/>
  <c r="E376"/>
  <c r="F376"/>
  <c r="D821"/>
  <c r="E821"/>
  <c r="F727"/>
  <c r="G727"/>
  <c r="D683"/>
  <c r="E683"/>
  <c r="D675"/>
  <c r="E675"/>
  <c r="D667"/>
  <c r="E667"/>
  <c r="G647"/>
  <c r="F647"/>
  <c r="G643"/>
  <c r="F643"/>
  <c r="G627"/>
  <c r="F627"/>
  <c r="G625"/>
  <c r="E625"/>
  <c r="D625"/>
  <c r="F625"/>
  <c r="G623"/>
  <c r="E623"/>
  <c r="F623"/>
  <c r="F817"/>
  <c r="G817"/>
  <c r="E817"/>
  <c r="F801"/>
  <c r="G801"/>
  <c r="F781"/>
  <c r="D781"/>
  <c r="G781"/>
  <c r="E781"/>
  <c r="F773"/>
  <c r="G773"/>
  <c r="E773"/>
  <c r="D731"/>
  <c r="E731"/>
  <c r="F717"/>
  <c r="G717"/>
  <c r="F705"/>
  <c r="G705"/>
  <c r="E705"/>
  <c r="F697"/>
  <c r="G697"/>
  <c r="E697"/>
  <c r="F661"/>
  <c r="G661"/>
  <c r="E661"/>
  <c r="G565"/>
  <c r="E565"/>
  <c r="F565"/>
  <c r="G563"/>
  <c r="F563"/>
  <c r="G561"/>
  <c r="E561"/>
  <c r="F561"/>
  <c r="G559"/>
  <c r="E559"/>
  <c r="F559"/>
  <c r="G557"/>
  <c r="E557"/>
  <c r="F557"/>
  <c r="G555"/>
  <c r="E555"/>
  <c r="F555"/>
  <c r="G553"/>
  <c r="E553"/>
  <c r="F553"/>
  <c r="G551"/>
  <c r="E551"/>
  <c r="F551"/>
  <c r="G549"/>
  <c r="E549"/>
  <c r="F549"/>
  <c r="G547"/>
  <c r="F547"/>
  <c r="G545"/>
  <c r="E545"/>
  <c r="F545"/>
  <c r="G543"/>
  <c r="E543"/>
  <c r="F543"/>
  <c r="G535"/>
  <c r="E535"/>
  <c r="C535"/>
  <c r="F535"/>
  <c r="G527"/>
  <c r="E527"/>
  <c r="C527"/>
  <c r="F527"/>
  <c r="G519"/>
  <c r="E519"/>
  <c r="C519"/>
  <c r="F519"/>
  <c r="G511"/>
  <c r="E511"/>
  <c r="C511"/>
  <c r="F511"/>
  <c r="G503"/>
  <c r="E503"/>
  <c r="F503"/>
  <c r="G495"/>
  <c r="E495"/>
  <c r="F495"/>
  <c r="G487"/>
  <c r="E487"/>
  <c r="F487"/>
  <c r="F823"/>
  <c r="G823"/>
  <c r="F733"/>
  <c r="G733"/>
  <c r="F681"/>
  <c r="G681"/>
  <c r="G652"/>
  <c r="F652"/>
  <c r="E648"/>
  <c r="G648"/>
  <c r="F648"/>
  <c r="G644"/>
  <c r="F644"/>
  <c r="E640"/>
  <c r="G640"/>
  <c r="F640"/>
  <c r="E636"/>
  <c r="G636"/>
  <c r="F636"/>
  <c r="E632"/>
  <c r="G632"/>
  <c r="F632"/>
  <c r="G628"/>
  <c r="F628"/>
  <c r="E624"/>
  <c r="G624"/>
  <c r="F624"/>
  <c r="E620"/>
  <c r="G620"/>
  <c r="F620"/>
  <c r="E616"/>
  <c r="G616"/>
  <c r="F616"/>
  <c r="E612"/>
  <c r="G612"/>
  <c r="F612"/>
  <c r="E608"/>
  <c r="G608"/>
  <c r="C608"/>
  <c r="F608"/>
  <c r="E604"/>
  <c r="G604"/>
  <c r="F604"/>
  <c r="G600"/>
  <c r="F600"/>
  <c r="G596"/>
  <c r="F596"/>
  <c r="E592"/>
  <c r="G592"/>
  <c r="F592"/>
  <c r="E588"/>
  <c r="G588"/>
  <c r="F588"/>
  <c r="E584"/>
  <c r="G584"/>
  <c r="F584"/>
  <c r="E580"/>
  <c r="G580"/>
  <c r="F580"/>
  <c r="E576"/>
  <c r="G576"/>
  <c r="F576"/>
  <c r="E572"/>
  <c r="G572"/>
  <c r="F572"/>
  <c r="D530"/>
  <c r="E530"/>
  <c r="D514"/>
  <c r="E514"/>
  <c r="D498"/>
  <c r="E498"/>
  <c r="D482"/>
  <c r="E482"/>
  <c r="F466"/>
  <c r="G466"/>
  <c r="E466"/>
  <c r="F458"/>
  <c r="D458"/>
  <c r="G458"/>
  <c r="E458"/>
  <c r="F450"/>
  <c r="D450"/>
  <c r="G450"/>
  <c r="E450"/>
  <c r="D369"/>
  <c r="G369"/>
  <c r="D361"/>
  <c r="G361"/>
  <c r="D353"/>
  <c r="G353"/>
  <c r="D345"/>
  <c r="G345"/>
  <c r="D337"/>
  <c r="G337"/>
  <c r="D311"/>
  <c r="G311"/>
  <c r="D299"/>
  <c r="G299"/>
  <c r="F268"/>
  <c r="G268"/>
  <c r="E268"/>
  <c r="F264"/>
  <c r="D264"/>
  <c r="G264"/>
  <c r="E264"/>
  <c r="F228"/>
  <c r="G228"/>
  <c r="E228"/>
  <c r="F204"/>
  <c r="G204"/>
  <c r="E204"/>
  <c r="F200"/>
  <c r="D200"/>
  <c r="G200"/>
  <c r="E200"/>
  <c r="F196"/>
  <c r="G196"/>
  <c r="E196"/>
  <c r="F192"/>
  <c r="D192"/>
  <c r="G192"/>
  <c r="E192"/>
  <c r="F188"/>
  <c r="D188"/>
  <c r="G188"/>
  <c r="E188"/>
  <c r="F176"/>
  <c r="G176"/>
  <c r="E176"/>
  <c r="G60"/>
  <c r="E60"/>
  <c r="F60"/>
  <c r="G56"/>
  <c r="E56"/>
  <c r="F56"/>
  <c r="G52"/>
  <c r="E52"/>
  <c r="F52"/>
  <c r="G44"/>
  <c r="E44"/>
  <c r="F44"/>
  <c r="G40"/>
  <c r="E40"/>
  <c r="F40"/>
  <c r="G36"/>
  <c r="E36"/>
  <c r="F36"/>
  <c r="G32"/>
  <c r="E32"/>
  <c r="F32"/>
  <c r="G28"/>
  <c r="E28"/>
  <c r="F28"/>
  <c r="K7"/>
  <c r="G33"/>
  <c r="E33"/>
  <c r="F33"/>
  <c r="G29"/>
  <c r="E29"/>
  <c r="F29"/>
  <c r="G25"/>
  <c r="E25"/>
  <c r="F25"/>
  <c r="D25"/>
  <c r="F532"/>
  <c r="G532"/>
  <c r="F516"/>
  <c r="G516"/>
  <c r="F508"/>
  <c r="G508"/>
  <c r="C508"/>
  <c r="F492"/>
  <c r="G492"/>
  <c r="F484"/>
  <c r="G484"/>
  <c r="C484"/>
  <c r="G366"/>
  <c r="F366"/>
  <c r="G350"/>
  <c r="F350"/>
  <c r="G334"/>
  <c r="F334"/>
  <c r="G330"/>
  <c r="F330"/>
  <c r="G326"/>
  <c r="F326"/>
  <c r="G308"/>
  <c r="F308"/>
  <c r="G302"/>
  <c r="E302"/>
  <c r="F302"/>
  <c r="G294"/>
  <c r="F294"/>
  <c r="G288"/>
  <c r="E288"/>
  <c r="F288"/>
  <c r="F568"/>
  <c r="G568"/>
  <c r="E568"/>
  <c r="D528"/>
  <c r="E528"/>
  <c r="D512"/>
  <c r="E512"/>
  <c r="D496"/>
  <c r="E496"/>
  <c r="F480"/>
  <c r="G480"/>
  <c r="E480"/>
  <c r="F444"/>
  <c r="G444"/>
  <c r="F436"/>
  <c r="G436"/>
  <c r="E436"/>
  <c r="F428"/>
  <c r="D428"/>
  <c r="G428"/>
  <c r="E428"/>
  <c r="F420"/>
  <c r="D420"/>
  <c r="G420"/>
  <c r="E420"/>
  <c r="F412"/>
  <c r="G412"/>
  <c r="E412"/>
  <c r="F404"/>
  <c r="G404"/>
  <c r="E404"/>
  <c r="F396"/>
  <c r="G396"/>
  <c r="E396"/>
  <c r="F388"/>
  <c r="D388"/>
  <c r="G388"/>
  <c r="E388"/>
  <c r="D365"/>
  <c r="F365"/>
  <c r="E365"/>
  <c r="D357"/>
  <c r="F357"/>
  <c r="E357"/>
  <c r="D349"/>
  <c r="F349"/>
  <c r="E349"/>
  <c r="D341"/>
  <c r="F341"/>
  <c r="E341"/>
  <c r="D325"/>
  <c r="F325"/>
  <c r="E325"/>
  <c r="D307"/>
  <c r="F307"/>
  <c r="E307"/>
  <c r="D293"/>
  <c r="F293"/>
  <c r="E293"/>
  <c r="G285"/>
  <c r="E285"/>
  <c r="C285"/>
  <c r="F285"/>
  <c r="G277"/>
  <c r="E277"/>
  <c r="F277"/>
  <c r="G275"/>
  <c r="E275"/>
  <c r="F275"/>
  <c r="G259"/>
  <c r="E259"/>
  <c r="F259"/>
  <c r="G251"/>
  <c r="E251"/>
  <c r="F251"/>
  <c r="G243"/>
  <c r="E243"/>
  <c r="F243"/>
  <c r="G241"/>
  <c r="E241"/>
  <c r="F241"/>
  <c r="G239"/>
  <c r="E239"/>
  <c r="F239"/>
  <c r="G237"/>
  <c r="E237"/>
  <c r="F237"/>
  <c r="G235"/>
  <c r="E235"/>
  <c r="F235"/>
  <c r="G233"/>
  <c r="E233"/>
  <c r="F233"/>
  <c r="G223"/>
  <c r="E223"/>
  <c r="F223"/>
  <c r="G181"/>
  <c r="E181"/>
  <c r="F181"/>
  <c r="G171"/>
  <c r="E171"/>
  <c r="F171"/>
  <c r="G137"/>
  <c r="E137"/>
  <c r="F137"/>
  <c r="G135"/>
  <c r="E135"/>
  <c r="F135"/>
  <c r="G133"/>
  <c r="E133"/>
  <c r="F133"/>
  <c r="G131"/>
  <c r="E131"/>
  <c r="F131"/>
  <c r="G129"/>
  <c r="E129"/>
  <c r="F129"/>
  <c r="G127"/>
  <c r="E127"/>
  <c r="F127"/>
  <c r="G125"/>
  <c r="E125"/>
  <c r="F125"/>
  <c r="G123"/>
  <c r="E123"/>
  <c r="F123"/>
  <c r="G121"/>
  <c r="E121"/>
  <c r="F121"/>
  <c r="G119"/>
  <c r="E119"/>
  <c r="F119"/>
  <c r="G117"/>
  <c r="E117"/>
  <c r="F117"/>
  <c r="G115"/>
  <c r="E115"/>
  <c r="F115"/>
  <c r="G113"/>
  <c r="E113"/>
  <c r="F113"/>
  <c r="G111"/>
  <c r="E111"/>
  <c r="F111"/>
  <c r="G109"/>
  <c r="E109"/>
  <c r="F109"/>
  <c r="G107"/>
  <c r="E107"/>
  <c r="F107"/>
  <c r="G105"/>
  <c r="E105"/>
  <c r="F105"/>
  <c r="G103"/>
  <c r="E103"/>
  <c r="F103"/>
  <c r="G101"/>
  <c r="E101"/>
  <c r="F101"/>
  <c r="G99"/>
  <c r="E99"/>
  <c r="F99"/>
  <c r="G97"/>
  <c r="E97"/>
  <c r="F97"/>
  <c r="G95"/>
  <c r="E95"/>
  <c r="F95"/>
  <c r="G93"/>
  <c r="E93"/>
  <c r="F93"/>
  <c r="G91"/>
  <c r="E91"/>
  <c r="F91"/>
  <c r="G89"/>
  <c r="E89"/>
  <c r="F89"/>
  <c r="G81"/>
  <c r="E81"/>
  <c r="F81"/>
  <c r="G73"/>
  <c r="E73"/>
  <c r="C73"/>
  <c r="F73"/>
  <c r="F542"/>
  <c r="G542"/>
  <c r="F518"/>
  <c r="G518"/>
  <c r="F502"/>
  <c r="G502"/>
  <c r="E373"/>
  <c r="F373"/>
  <c r="E340"/>
  <c r="G340"/>
  <c r="F340"/>
  <c r="E324"/>
  <c r="G324"/>
  <c r="F324"/>
  <c r="G320"/>
  <c r="F320"/>
  <c r="E316"/>
  <c r="G316"/>
  <c r="F316"/>
  <c r="E298"/>
  <c r="G298"/>
  <c r="F298"/>
  <c r="F286"/>
  <c r="G286"/>
  <c r="F260"/>
  <c r="G260"/>
  <c r="F244"/>
  <c r="G244"/>
  <c r="F214"/>
  <c r="D214"/>
  <c r="G214"/>
  <c r="E214"/>
  <c r="F166"/>
  <c r="G166"/>
  <c r="E166"/>
  <c r="F158"/>
  <c r="D158"/>
  <c r="G158"/>
  <c r="E158"/>
  <c r="F150"/>
  <c r="G150"/>
  <c r="E150"/>
  <c r="F142"/>
  <c r="G142"/>
  <c r="E142"/>
  <c r="D82"/>
  <c r="E82"/>
  <c r="F66"/>
  <c r="G66"/>
  <c r="E66"/>
  <c r="G57"/>
  <c r="E57"/>
  <c r="F57"/>
  <c r="G49"/>
  <c r="E49"/>
  <c r="F49"/>
  <c r="G41"/>
  <c r="E41"/>
  <c r="F41"/>
  <c r="D41"/>
  <c r="D284"/>
  <c r="E284"/>
  <c r="F240"/>
  <c r="G240"/>
  <c r="E240"/>
  <c r="D232"/>
  <c r="E232"/>
  <c r="F174"/>
  <c r="G174"/>
  <c r="F136"/>
  <c r="G136"/>
  <c r="E136"/>
  <c r="F128"/>
  <c r="G128"/>
  <c r="E128"/>
  <c r="F120"/>
  <c r="D120"/>
  <c r="G120"/>
  <c r="E120"/>
  <c r="F112"/>
  <c r="D112"/>
  <c r="G112"/>
  <c r="E112"/>
  <c r="F104"/>
  <c r="D104"/>
  <c r="G104"/>
  <c r="E104"/>
  <c r="F96"/>
  <c r="G96"/>
  <c r="E96"/>
  <c r="F80"/>
  <c r="G80"/>
  <c r="F70"/>
  <c r="G70"/>
  <c r="D1294"/>
  <c r="G1286"/>
  <c r="G1282"/>
  <c r="G1278"/>
  <c r="G1274"/>
  <c r="G1270"/>
  <c r="E1282"/>
  <c r="E1278"/>
  <c r="E1274"/>
  <c r="D1269"/>
  <c r="G1267"/>
  <c r="D1263"/>
  <c r="D1259"/>
  <c r="D1257"/>
  <c r="G1251"/>
  <c r="E1319"/>
  <c r="G1290"/>
  <c r="G1289"/>
  <c r="G1247"/>
  <c r="G1243"/>
  <c r="G1239"/>
  <c r="G1235"/>
  <c r="G1221"/>
  <c r="G1217"/>
  <c r="G1216"/>
  <c r="G1202"/>
  <c r="G1198"/>
  <c r="G1194"/>
  <c r="G1150"/>
  <c r="D1120"/>
  <c r="G1112"/>
  <c r="G1110"/>
  <c r="G1164"/>
  <c r="D1026"/>
  <c r="F1117"/>
  <c r="E887"/>
  <c r="D746"/>
  <c r="D744"/>
  <c r="D738"/>
  <c r="D730"/>
  <c r="D690"/>
  <c r="D682"/>
  <c r="D674"/>
  <c r="E951"/>
  <c r="D951"/>
  <c r="G947"/>
  <c r="F913"/>
  <c r="D882"/>
  <c r="G881"/>
  <c r="D749"/>
  <c r="C759"/>
  <c r="F759"/>
  <c r="F739"/>
  <c r="E735"/>
  <c r="D735"/>
  <c r="F691"/>
  <c r="D539"/>
  <c r="D531"/>
  <c r="D523"/>
  <c r="D515"/>
  <c r="D507"/>
  <c r="D499"/>
  <c r="D491"/>
  <c r="D483"/>
  <c r="D469"/>
  <c r="D467"/>
  <c r="D463"/>
  <c r="D451"/>
  <c r="D449"/>
  <c r="D447"/>
  <c r="D445"/>
  <c r="F819"/>
  <c r="E761"/>
  <c r="D761"/>
  <c r="E743"/>
  <c r="D743"/>
  <c r="G737"/>
  <c r="F729"/>
  <c r="E689"/>
  <c r="D689"/>
  <c r="G685"/>
  <c r="F677"/>
  <c r="E673"/>
  <c r="D673"/>
  <c r="G669"/>
  <c r="E540"/>
  <c r="D540"/>
  <c r="G536"/>
  <c r="E524"/>
  <c r="D524"/>
  <c r="G520"/>
  <c r="F504"/>
  <c r="E500"/>
  <c r="D500"/>
  <c r="F488"/>
  <c r="E369"/>
  <c r="D358"/>
  <c r="E353"/>
  <c r="D342"/>
  <c r="E337"/>
  <c r="E311"/>
  <c r="E299"/>
  <c r="E366"/>
  <c r="E358"/>
  <c r="E350"/>
  <c r="E342"/>
  <c r="E334"/>
  <c r="E330"/>
  <c r="E326"/>
  <c r="E308"/>
  <c r="E294"/>
  <c r="D281"/>
  <c r="D265"/>
  <c r="D263"/>
  <c r="D255"/>
  <c r="D247"/>
  <c r="D229"/>
  <c r="D227"/>
  <c r="D207"/>
  <c r="D203"/>
  <c r="D199"/>
  <c r="D193"/>
  <c r="D191"/>
  <c r="D187"/>
  <c r="D185"/>
  <c r="D177"/>
  <c r="D175"/>
  <c r="D85"/>
  <c r="D77"/>
  <c r="D69"/>
  <c r="F538"/>
  <c r="E534"/>
  <c r="D534"/>
  <c r="G530"/>
  <c r="E526"/>
  <c r="D526"/>
  <c r="G522"/>
  <c r="F514"/>
  <c r="E510"/>
  <c r="D510"/>
  <c r="G506"/>
  <c r="C498"/>
  <c r="F498"/>
  <c r="E494"/>
  <c r="D494"/>
  <c r="G490"/>
  <c r="E486"/>
  <c r="D486"/>
  <c r="G482"/>
  <c r="C373"/>
  <c r="G371"/>
  <c r="D364"/>
  <c r="G363"/>
  <c r="D356"/>
  <c r="G355"/>
  <c r="D348"/>
  <c r="G347"/>
  <c r="E343"/>
  <c r="E335"/>
  <c r="D310"/>
  <c r="G309"/>
  <c r="E305"/>
  <c r="G291"/>
  <c r="G21"/>
  <c r="D250"/>
  <c r="D222"/>
  <c r="F284"/>
  <c r="E280"/>
  <c r="D280"/>
  <c r="E262"/>
  <c r="D262"/>
  <c r="E246"/>
  <c r="D246"/>
  <c r="G232"/>
  <c r="E184"/>
  <c r="D184"/>
  <c r="G180"/>
  <c r="E182"/>
  <c r="D182"/>
  <c r="F138"/>
  <c r="E86"/>
  <c r="D86"/>
  <c r="G82"/>
  <c r="E78"/>
  <c r="D78"/>
  <c r="G74"/>
  <c r="G1006"/>
  <c r="E1006"/>
  <c r="G1004"/>
  <c r="E1004"/>
  <c r="G1002"/>
  <c r="E1002"/>
  <c r="G1000"/>
  <c r="E1000"/>
  <c r="G998"/>
  <c r="E998"/>
  <c r="G996"/>
  <c r="E996"/>
  <c r="G994"/>
  <c r="E994"/>
  <c r="G992"/>
  <c r="E992"/>
  <c r="G990"/>
  <c r="E990"/>
  <c r="G988"/>
  <c r="E988"/>
  <c r="G986"/>
  <c r="E986"/>
  <c r="G984"/>
  <c r="E984"/>
  <c r="G982"/>
  <c r="E982"/>
  <c r="G980"/>
  <c r="E980"/>
  <c r="G978"/>
  <c r="E978"/>
  <c r="G976"/>
  <c r="E976"/>
  <c r="G974"/>
  <c r="E974"/>
  <c r="G972"/>
  <c r="E972"/>
  <c r="G970"/>
  <c r="E970"/>
  <c r="G968"/>
  <c r="E968"/>
  <c r="G964"/>
  <c r="E964"/>
  <c r="G962"/>
  <c r="E962"/>
  <c r="G960"/>
  <c r="E960"/>
  <c r="G956"/>
  <c r="E956"/>
  <c r="C956"/>
  <c r="G952"/>
  <c r="E952"/>
  <c r="G948"/>
  <c r="E948"/>
  <c r="G944"/>
  <c r="E944"/>
  <c r="G940"/>
  <c r="E940"/>
  <c r="G936"/>
  <c r="E936"/>
  <c r="G932"/>
  <c r="E932"/>
  <c r="G930"/>
  <c r="E930"/>
  <c r="G928"/>
  <c r="E928"/>
  <c r="G920"/>
  <c r="E920"/>
  <c r="G918"/>
  <c r="E918"/>
  <c r="G910"/>
  <c r="E910"/>
  <c r="G908"/>
  <c r="E908"/>
  <c r="G906"/>
  <c r="E906"/>
  <c r="G902"/>
  <c r="E902"/>
  <c r="G898"/>
  <c r="E898"/>
  <c r="G894"/>
  <c r="E894"/>
  <c r="G892"/>
  <c r="E892"/>
  <c r="G890"/>
  <c r="E890"/>
  <c r="G888"/>
  <c r="E888"/>
  <c r="E1072"/>
  <c r="G1072"/>
  <c r="E1068"/>
  <c r="G1068"/>
  <c r="E1060"/>
  <c r="G1060"/>
  <c r="E1056"/>
  <c r="G1056"/>
  <c r="E1052"/>
  <c r="G1052"/>
  <c r="E1044"/>
  <c r="G1044"/>
  <c r="E1036"/>
  <c r="G1036"/>
  <c r="F957"/>
  <c r="D957"/>
  <c r="G957"/>
  <c r="E957"/>
  <c r="C957"/>
  <c r="F885"/>
  <c r="D885"/>
  <c r="F859"/>
  <c r="D859"/>
  <c r="F967"/>
  <c r="D967"/>
  <c r="G967"/>
  <c r="E967"/>
  <c r="C967"/>
  <c r="F955"/>
  <c r="D955"/>
  <c r="G955"/>
  <c r="E955"/>
  <c r="C955"/>
  <c r="G822"/>
  <c r="E822"/>
  <c r="G818"/>
  <c r="E818"/>
  <c r="G816"/>
  <c r="E816"/>
  <c r="G784"/>
  <c r="E784"/>
  <c r="G782"/>
  <c r="E782"/>
  <c r="G780"/>
  <c r="E780"/>
  <c r="G778"/>
  <c r="E778"/>
  <c r="G776"/>
  <c r="E776"/>
  <c r="G774"/>
  <c r="E774"/>
  <c r="G772"/>
  <c r="E772"/>
  <c r="G770"/>
  <c r="E770"/>
  <c r="G766"/>
  <c r="E766"/>
  <c r="G764"/>
  <c r="E764"/>
  <c r="G760"/>
  <c r="E760"/>
  <c r="G756"/>
  <c r="E756"/>
  <c r="G752"/>
  <c r="E752"/>
  <c r="G748"/>
  <c r="E748"/>
  <c r="G742"/>
  <c r="E742"/>
  <c r="G740"/>
  <c r="E740"/>
  <c r="G736"/>
  <c r="E736"/>
  <c r="G732"/>
  <c r="E732"/>
  <c r="G728"/>
  <c r="E728"/>
  <c r="G710"/>
  <c r="E710"/>
  <c r="G708"/>
  <c r="E708"/>
  <c r="G706"/>
  <c r="E706"/>
  <c r="G704"/>
  <c r="E704"/>
  <c r="G700"/>
  <c r="E700"/>
  <c r="G698"/>
  <c r="E698"/>
  <c r="G696"/>
  <c r="E696"/>
  <c r="G694"/>
  <c r="E694"/>
  <c r="G692"/>
  <c r="E692"/>
  <c r="G688"/>
  <c r="E688"/>
  <c r="G684"/>
  <c r="E684"/>
  <c r="G680"/>
  <c r="E680"/>
  <c r="G676"/>
  <c r="E676"/>
  <c r="G672"/>
  <c r="E672"/>
  <c r="C672"/>
  <c r="G668"/>
  <c r="E668"/>
  <c r="G664"/>
  <c r="E664"/>
  <c r="G656"/>
  <c r="E656"/>
  <c r="E886"/>
  <c r="G886"/>
  <c r="E878"/>
  <c r="G878"/>
  <c r="E874"/>
  <c r="G874"/>
  <c r="E870"/>
  <c r="G870"/>
  <c r="E866"/>
  <c r="G866"/>
  <c r="E860"/>
  <c r="G860"/>
  <c r="G857"/>
  <c r="F857"/>
  <c r="G855"/>
  <c r="E855"/>
  <c r="F855"/>
  <c r="G853"/>
  <c r="E853"/>
  <c r="F853"/>
  <c r="G851"/>
  <c r="E851"/>
  <c r="F851"/>
  <c r="D851"/>
  <c r="G849"/>
  <c r="E849"/>
  <c r="F849"/>
  <c r="D849"/>
  <c r="G847"/>
  <c r="E847"/>
  <c r="F847"/>
  <c r="D847"/>
  <c r="G845"/>
  <c r="E845"/>
  <c r="F845"/>
  <c r="D845"/>
  <c r="G843"/>
  <c r="E843"/>
  <c r="F843"/>
  <c r="D843"/>
  <c r="G841"/>
  <c r="E841"/>
  <c r="F841"/>
  <c r="D841"/>
  <c r="G839"/>
  <c r="E839"/>
  <c r="F839"/>
  <c r="D839"/>
  <c r="G837"/>
  <c r="E837"/>
  <c r="F837"/>
  <c r="G835"/>
  <c r="E835"/>
  <c r="F835"/>
  <c r="G833"/>
  <c r="E833"/>
  <c r="F833"/>
  <c r="G831"/>
  <c r="E831"/>
  <c r="F831"/>
  <c r="G829"/>
  <c r="E829"/>
  <c r="F829"/>
  <c r="D829"/>
  <c r="E826"/>
  <c r="G826"/>
  <c r="G382"/>
  <c r="E382"/>
  <c r="G378"/>
  <c r="E378"/>
  <c r="G374"/>
  <c r="E374"/>
  <c r="G372"/>
  <c r="E372"/>
  <c r="C372"/>
  <c r="G613"/>
  <c r="E613"/>
  <c r="F613"/>
  <c r="G611"/>
  <c r="E611"/>
  <c r="D611"/>
  <c r="F611"/>
  <c r="G609"/>
  <c r="E609"/>
  <c r="D609"/>
  <c r="F609"/>
  <c r="G607"/>
  <c r="E607"/>
  <c r="D607"/>
  <c r="F607"/>
  <c r="G605"/>
  <c r="E605"/>
  <c r="F605"/>
  <c r="G599"/>
  <c r="F599"/>
  <c r="G597"/>
  <c r="E597"/>
  <c r="F597"/>
  <c r="G595"/>
  <c r="E595"/>
  <c r="D595"/>
  <c r="F595"/>
  <c r="G567"/>
  <c r="E567"/>
  <c r="G541"/>
  <c r="E541"/>
  <c r="G537"/>
  <c r="E537"/>
  <c r="G533"/>
  <c r="E533"/>
  <c r="C533"/>
  <c r="G529"/>
  <c r="E529"/>
  <c r="G525"/>
  <c r="E525"/>
  <c r="G521"/>
  <c r="E521"/>
  <c r="G517"/>
  <c r="E517"/>
  <c r="G513"/>
  <c r="E513"/>
  <c r="G509"/>
  <c r="E509"/>
  <c r="G505"/>
  <c r="E505"/>
  <c r="G501"/>
  <c r="E501"/>
  <c r="G497"/>
  <c r="E497"/>
  <c r="C497"/>
  <c r="G493"/>
  <c r="E493"/>
  <c r="G489"/>
  <c r="E489"/>
  <c r="C489"/>
  <c r="G485"/>
  <c r="E485"/>
  <c r="C485"/>
  <c r="G481"/>
  <c r="E481"/>
  <c r="G479"/>
  <c r="E479"/>
  <c r="G475"/>
  <c r="E475"/>
  <c r="G441"/>
  <c r="E441"/>
  <c r="G439"/>
  <c r="E439"/>
  <c r="G435"/>
  <c r="E435"/>
  <c r="G433"/>
  <c r="E433"/>
  <c r="G429"/>
  <c r="E429"/>
  <c r="G427"/>
  <c r="E427"/>
  <c r="G425"/>
  <c r="E425"/>
  <c r="G423"/>
  <c r="E423"/>
  <c r="G421"/>
  <c r="E421"/>
  <c r="G419"/>
  <c r="E419"/>
  <c r="G417"/>
  <c r="E417"/>
  <c r="G415"/>
  <c r="E415"/>
  <c r="G413"/>
  <c r="E413"/>
  <c r="G411"/>
  <c r="E411"/>
  <c r="G409"/>
  <c r="E409"/>
  <c r="G407"/>
  <c r="E407"/>
  <c r="G405"/>
  <c r="E405"/>
  <c r="G403"/>
  <c r="E403"/>
  <c r="G401"/>
  <c r="E401"/>
  <c r="G399"/>
  <c r="E399"/>
  <c r="G397"/>
  <c r="E397"/>
  <c r="G395"/>
  <c r="E395"/>
  <c r="G393"/>
  <c r="E393"/>
  <c r="G391"/>
  <c r="E391"/>
  <c r="G389"/>
  <c r="E389"/>
  <c r="G387"/>
  <c r="E387"/>
  <c r="E638"/>
  <c r="G638"/>
  <c r="E630"/>
  <c r="G630"/>
  <c r="E622"/>
  <c r="G622"/>
  <c r="E618"/>
  <c r="G618"/>
  <c r="E614"/>
  <c r="G614"/>
  <c r="E610"/>
  <c r="G610"/>
  <c r="E606"/>
  <c r="G606"/>
  <c r="E598"/>
  <c r="G598"/>
  <c r="E594"/>
  <c r="G594"/>
  <c r="E590"/>
  <c r="G590"/>
  <c r="E586"/>
  <c r="G586"/>
  <c r="E582"/>
  <c r="G582"/>
  <c r="E574"/>
  <c r="G574"/>
  <c r="E570"/>
  <c r="G570"/>
  <c r="G62"/>
  <c r="E62"/>
  <c r="G58"/>
  <c r="E58"/>
  <c r="G54"/>
  <c r="E54"/>
  <c r="G50"/>
  <c r="E50"/>
  <c r="G46"/>
  <c r="E46"/>
  <c r="G42"/>
  <c r="E42"/>
  <c r="O9"/>
  <c r="O7"/>
  <c r="O5"/>
  <c r="G38"/>
  <c r="E38"/>
  <c r="G34"/>
  <c r="E34"/>
  <c r="G30"/>
  <c r="E30"/>
  <c r="G26"/>
  <c r="E26"/>
  <c r="C24"/>
  <c r="K10"/>
  <c r="G22"/>
  <c r="E22"/>
  <c r="G20"/>
  <c r="E20"/>
  <c r="C20"/>
  <c r="G338"/>
  <c r="C338"/>
  <c r="G287"/>
  <c r="E287"/>
  <c r="G283"/>
  <c r="E283"/>
  <c r="G279"/>
  <c r="E279"/>
  <c r="G273"/>
  <c r="E273"/>
  <c r="G261"/>
  <c r="E261"/>
  <c r="G257"/>
  <c r="E257"/>
  <c r="G253"/>
  <c r="E253"/>
  <c r="G249"/>
  <c r="E249"/>
  <c r="G245"/>
  <c r="E245"/>
  <c r="G231"/>
  <c r="E231"/>
  <c r="G225"/>
  <c r="E225"/>
  <c r="G221"/>
  <c r="E221"/>
  <c r="G219"/>
  <c r="E219"/>
  <c r="G217"/>
  <c r="E217"/>
  <c r="G215"/>
  <c r="E215"/>
  <c r="G213"/>
  <c r="E213"/>
  <c r="G211"/>
  <c r="E211"/>
  <c r="G209"/>
  <c r="E209"/>
  <c r="G183"/>
  <c r="E183"/>
  <c r="G179"/>
  <c r="E179"/>
  <c r="G173"/>
  <c r="E173"/>
  <c r="G169"/>
  <c r="E169"/>
  <c r="G167"/>
  <c r="E167"/>
  <c r="G165"/>
  <c r="E165"/>
  <c r="G163"/>
  <c r="E163"/>
  <c r="G161"/>
  <c r="E161"/>
  <c r="G159"/>
  <c r="E159"/>
  <c r="G157"/>
  <c r="E157"/>
  <c r="G155"/>
  <c r="E155"/>
  <c r="G153"/>
  <c r="E153"/>
  <c r="G151"/>
  <c r="E151"/>
  <c r="G149"/>
  <c r="E149"/>
  <c r="G147"/>
  <c r="E147"/>
  <c r="G145"/>
  <c r="E145"/>
  <c r="G143"/>
  <c r="E143"/>
  <c r="G141"/>
  <c r="E141"/>
  <c r="G139"/>
  <c r="E139"/>
  <c r="G87"/>
  <c r="E87"/>
  <c r="G83"/>
  <c r="E83"/>
  <c r="G79"/>
  <c r="E79"/>
  <c r="G75"/>
  <c r="E75"/>
  <c r="G71"/>
  <c r="E71"/>
  <c r="G65"/>
  <c r="E65"/>
  <c r="E368"/>
  <c r="G368"/>
  <c r="E360"/>
  <c r="G360"/>
  <c r="E352"/>
  <c r="G352"/>
  <c r="E344"/>
  <c r="G344"/>
  <c r="E336"/>
  <c r="G336"/>
  <c r="C336"/>
  <c r="E322"/>
  <c r="G322"/>
  <c r="E318"/>
  <c r="G318"/>
  <c r="E314"/>
  <c r="G314"/>
  <c r="C314"/>
  <c r="E306"/>
  <c r="G306"/>
  <c r="E296"/>
  <c r="G296"/>
  <c r="G289"/>
  <c r="E289"/>
  <c r="F289"/>
  <c r="D289"/>
  <c r="D990"/>
  <c r="D988"/>
  <c r="D986"/>
  <c r="D984"/>
  <c r="D982"/>
  <c r="D980"/>
  <c r="D978"/>
  <c r="D976"/>
  <c r="D974"/>
  <c r="D972"/>
  <c r="D970"/>
  <c r="D968"/>
  <c r="D964"/>
  <c r="D962"/>
  <c r="D960"/>
  <c r="D956"/>
  <c r="D952"/>
  <c r="D948"/>
  <c r="D944"/>
  <c r="D940"/>
  <c r="D932"/>
  <c r="D930"/>
  <c r="D920"/>
  <c r="D918"/>
  <c r="G914"/>
  <c r="D908"/>
  <c r="D906"/>
  <c r="D902"/>
  <c r="D898"/>
  <c r="D894"/>
  <c r="D888"/>
  <c r="G1064"/>
  <c r="G1048"/>
  <c r="G1040"/>
  <c r="G884"/>
  <c r="G858"/>
  <c r="G854"/>
  <c r="G850"/>
  <c r="G846"/>
  <c r="G842"/>
  <c r="G838"/>
  <c r="G834"/>
  <c r="G830"/>
  <c r="E884"/>
  <c r="E854"/>
  <c r="E850"/>
  <c r="E846"/>
  <c r="E842"/>
  <c r="E838"/>
  <c r="E834"/>
  <c r="E830"/>
  <c r="D822"/>
  <c r="G812"/>
  <c r="G808"/>
  <c r="G804"/>
  <c r="G800"/>
  <c r="G788"/>
  <c r="D782"/>
  <c r="D780"/>
  <c r="D764"/>
  <c r="D760"/>
  <c r="D756"/>
  <c r="D752"/>
  <c r="D748"/>
  <c r="D740"/>
  <c r="D736"/>
  <c r="D732"/>
  <c r="D728"/>
  <c r="G724"/>
  <c r="G720"/>
  <c r="G716"/>
  <c r="D706"/>
  <c r="G702"/>
  <c r="D692"/>
  <c r="D688"/>
  <c r="D684"/>
  <c r="D680"/>
  <c r="D676"/>
  <c r="D672"/>
  <c r="D668"/>
  <c r="G662"/>
  <c r="G660"/>
  <c r="E927"/>
  <c r="E901"/>
  <c r="C885"/>
  <c r="G885"/>
  <c r="G859"/>
  <c r="D382"/>
  <c r="D378"/>
  <c r="D374"/>
  <c r="D372"/>
  <c r="D541"/>
  <c r="D537"/>
  <c r="D533"/>
  <c r="D529"/>
  <c r="D525"/>
  <c r="D521"/>
  <c r="D517"/>
  <c r="D513"/>
  <c r="D509"/>
  <c r="D505"/>
  <c r="D501"/>
  <c r="D497"/>
  <c r="D493"/>
  <c r="D489"/>
  <c r="D485"/>
  <c r="D481"/>
  <c r="G473"/>
  <c r="G471"/>
  <c r="G443"/>
  <c r="D441"/>
  <c r="G437"/>
  <c r="D435"/>
  <c r="D433"/>
  <c r="G431"/>
  <c r="D429"/>
  <c r="D427"/>
  <c r="D425"/>
  <c r="D423"/>
  <c r="D421"/>
  <c r="D419"/>
  <c r="D417"/>
  <c r="D397"/>
  <c r="D389"/>
  <c r="D387"/>
  <c r="E757"/>
  <c r="E749"/>
  <c r="G650"/>
  <c r="G646"/>
  <c r="G642"/>
  <c r="G634"/>
  <c r="G626"/>
  <c r="G602"/>
  <c r="G578"/>
  <c r="D50"/>
  <c r="D46"/>
  <c r="D34"/>
  <c r="D26"/>
  <c r="D22"/>
  <c r="D20"/>
  <c r="O6"/>
  <c r="G370"/>
  <c r="G362"/>
  <c r="G354"/>
  <c r="G346"/>
  <c r="G332"/>
  <c r="G328"/>
  <c r="G312"/>
  <c r="G304"/>
  <c r="G300"/>
  <c r="G290"/>
  <c r="E370"/>
  <c r="E362"/>
  <c r="E354"/>
  <c r="E346"/>
  <c r="E338"/>
  <c r="E304"/>
  <c r="E300"/>
  <c r="E290"/>
  <c r="D287"/>
  <c r="D279"/>
  <c r="D273"/>
  <c r="D261"/>
  <c r="D257"/>
  <c r="D253"/>
  <c r="D249"/>
  <c r="D245"/>
  <c r="D225"/>
  <c r="D217"/>
  <c r="D213"/>
  <c r="D211"/>
  <c r="D209"/>
  <c r="D179"/>
  <c r="D173"/>
  <c r="D165"/>
  <c r="D143"/>
  <c r="D139"/>
  <c r="D87"/>
  <c r="D83"/>
  <c r="D79"/>
  <c r="D75"/>
  <c r="D71"/>
  <c r="G67"/>
  <c r="O8"/>
  <c r="E274"/>
  <c r="E258"/>
  <c r="E250"/>
  <c r="E222"/>
  <c r="E170"/>
  <c r="E84"/>
  <c r="E76"/>
  <c r="E68"/>
  <c r="E282"/>
  <c r="E272"/>
  <c r="E256"/>
  <c r="E248"/>
  <c r="E230"/>
  <c r="E208"/>
  <c r="E178"/>
  <c r="D21"/>
  <c r="C21"/>
  <c r="F2"/>
  <c r="E2"/>
  <c r="D2"/>
  <c r="C2"/>
  <c r="G42" i="6" l="1"/>
  <c r="H42"/>
  <c r="G24" i="5"/>
  <c r="E24"/>
  <c r="F24"/>
  <c r="D24"/>
</calcChain>
</file>

<file path=xl/sharedStrings.xml><?xml version="1.0" encoding="utf-8"?>
<sst xmlns="http://schemas.openxmlformats.org/spreadsheetml/2006/main" count="7150" uniqueCount="3981">
  <si>
    <t>Jet needle data</t>
  </si>
  <si>
    <t xml:space="preserve">http://www.sudco.com/CatalogJPG/114.jpg </t>
  </si>
  <si>
    <t>5EH7</t>
  </si>
  <si>
    <t>needle jet data</t>
  </si>
  <si>
    <t xml:space="preserve">http://www.sudco.com/CatalogJPG/117.jpg </t>
  </si>
  <si>
    <t xml:space="preserve">Jet needle is measured from the top of the needle. </t>
  </si>
  <si>
    <t>NJ Dia&gt;</t>
  </si>
  <si>
    <t>O-4</t>
  </si>
  <si>
    <t>5EJ11</t>
  </si>
  <si>
    <t>5F3</t>
  </si>
  <si>
    <t>X = The total length of the needle</t>
  </si>
  <si>
    <t>Y = The measurement from the top of the needle to where the taper starts</t>
  </si>
  <si>
    <t> Z= The dimension in mm from the top of the needle to the pronounced taper point.</t>
  </si>
  <si>
    <t xml:space="preserve">10-20 etc= The diameter of the needle measured from the top at 10 - 20 etc mm </t>
  </si>
  <si>
    <t>Needle</t>
  </si>
  <si>
    <t>X</t>
  </si>
  <si>
    <t>Y</t>
  </si>
  <si>
    <t>Z</t>
  </si>
  <si>
    <t>4D3</t>
  </si>
  <si>
    <t> </t>
  </si>
  <si>
    <t>4D8</t>
  </si>
  <si>
    <t>4DG6</t>
  </si>
  <si>
    <t>4DG8</t>
  </si>
  <si>
    <t>4DH7</t>
  </si>
  <si>
    <t>4E1</t>
  </si>
  <si>
    <t>4F6</t>
  </si>
  <si>
    <t>4F10</t>
  </si>
  <si>
    <t>4F15</t>
  </si>
  <si>
    <t>4J6</t>
  </si>
  <si>
    <t>4J11</t>
  </si>
  <si>
    <t>4J13</t>
  </si>
  <si>
    <t>4L6</t>
  </si>
  <si>
    <t>4L13</t>
  </si>
  <si>
    <t>4P3</t>
  </si>
  <si>
    <t>5C4</t>
  </si>
  <si>
    <t>5D5</t>
  </si>
  <si>
    <t>5D6</t>
  </si>
  <si>
    <t>5DH21</t>
  </si>
  <si>
    <t>5DL13</t>
  </si>
  <si>
    <t>5DP2</t>
  </si>
  <si>
    <t>5DP7</t>
  </si>
  <si>
    <t>5E13</t>
  </si>
  <si>
    <t>5EJ13</t>
  </si>
  <si>
    <t>5EJ15</t>
  </si>
  <si>
    <t>5EL9</t>
  </si>
  <si>
    <t>5EP8</t>
  </si>
  <si>
    <t>5F12</t>
  </si>
  <si>
    <t>5F16</t>
  </si>
  <si>
    <t>5F18</t>
  </si>
  <si>
    <t>5FJ9</t>
  </si>
  <si>
    <t>5FL7</t>
  </si>
  <si>
    <t>5FL11</t>
  </si>
  <si>
    <t>5FL14</t>
  </si>
  <si>
    <t>5I4</t>
  </si>
  <si>
    <t>5J6</t>
  </si>
  <si>
    <t>5J9</t>
  </si>
  <si>
    <t>5L1</t>
  </si>
  <si>
    <t>5L14</t>
  </si>
  <si>
    <t>6CF1</t>
  </si>
  <si>
    <t>6DH2</t>
  </si>
  <si>
    <t>6DH3</t>
  </si>
  <si>
    <t>6DH4</t>
  </si>
  <si>
    <t>6DH7</t>
  </si>
  <si>
    <t>6DH8</t>
  </si>
  <si>
    <t>6DH21</t>
  </si>
  <si>
    <t>6DJ30</t>
  </si>
  <si>
    <t>6DL30</t>
  </si>
  <si>
    <t>6DP1</t>
  </si>
  <si>
    <t>6DP10</t>
  </si>
  <si>
    <t>6DP17</t>
  </si>
  <si>
    <t>6F3</t>
  </si>
  <si>
    <t>6F4</t>
  </si>
  <si>
    <t>6F5</t>
  </si>
  <si>
    <t>6F8</t>
  </si>
  <si>
    <t>6F9</t>
  </si>
  <si>
    <t>6F13</t>
  </si>
  <si>
    <t>6F15</t>
  </si>
  <si>
    <t>6F16</t>
  </si>
  <si>
    <t>6FJ6</t>
  </si>
  <si>
    <t>6FJ11</t>
  </si>
  <si>
    <t>6FL14</t>
  </si>
  <si>
    <t>6H1</t>
  </si>
  <si>
    <t>6J1</t>
  </si>
  <si>
    <t>6J3</t>
  </si>
  <si>
    <t>6L1</t>
  </si>
  <si>
    <t>6L14</t>
  </si>
  <si>
    <t>6N1</t>
  </si>
  <si>
    <t>7DH2</t>
  </si>
  <si>
    <t>7DH3</t>
  </si>
  <si>
    <t>7DH5</t>
  </si>
  <si>
    <t>7F2</t>
  </si>
  <si>
    <t>7F6</t>
  </si>
  <si>
    <t>7F7</t>
  </si>
  <si>
    <t>7FO6</t>
  </si>
  <si>
    <t>7H2</t>
  </si>
  <si>
    <t>7J2</t>
  </si>
  <si>
    <t>Taper Dia&gt;</t>
  </si>
  <si>
    <t>Label&gt;</t>
  </si>
  <si>
    <t>Ndl&amp;Dia&gt;</t>
  </si>
  <si>
    <t>NJ&amp;Dia&gt;</t>
  </si>
  <si>
    <t>5DJ19</t>
  </si>
  <si>
    <t>N-0</t>
  </si>
  <si>
    <t>N-1</t>
  </si>
  <si>
    <t>N-2</t>
  </si>
  <si>
    <t>N-3</t>
  </si>
  <si>
    <t>N-4</t>
  </si>
  <si>
    <t>N-5</t>
  </si>
  <si>
    <t>N-6</t>
  </si>
  <si>
    <t>N-7</t>
  </si>
  <si>
    <t>N-8</t>
  </si>
  <si>
    <t>N-9</t>
  </si>
  <si>
    <t>O-1</t>
  </si>
  <si>
    <t>O-0</t>
  </si>
  <si>
    <t>O-3</t>
  </si>
  <si>
    <t>O-2</t>
  </si>
  <si>
    <t>O-5</t>
  </si>
  <si>
    <t>O-6</t>
  </si>
  <si>
    <t>O-7</t>
  </si>
  <si>
    <t>O-8</t>
  </si>
  <si>
    <t>O-9</t>
  </si>
  <si>
    <t>P-0</t>
  </si>
  <si>
    <t>P-1</t>
  </si>
  <si>
    <t>P-2</t>
  </si>
  <si>
    <t>P-3</t>
  </si>
  <si>
    <t>P-4</t>
  </si>
  <si>
    <t>P-5</t>
  </si>
  <si>
    <t>P-6</t>
  </si>
  <si>
    <t>P-7</t>
  </si>
  <si>
    <t>P-8</t>
  </si>
  <si>
    <t>P-9</t>
  </si>
  <si>
    <t>Q-1</t>
  </si>
  <si>
    <t>Q-0</t>
  </si>
  <si>
    <t>Q-2</t>
  </si>
  <si>
    <t>Q-3</t>
  </si>
  <si>
    <t>Q-4</t>
  </si>
  <si>
    <t>Q-5</t>
  </si>
  <si>
    <t>Q-6</t>
  </si>
  <si>
    <t>Q-7</t>
  </si>
  <si>
    <t>Q-8</t>
  </si>
  <si>
    <t>Q-9</t>
  </si>
  <si>
    <t>Enter data below - Enter valid Needle # within Dim database - Enter Needle Jet #</t>
  </si>
  <si>
    <t>Needle&gt;</t>
  </si>
  <si>
    <t>Needle Jet&gt;</t>
  </si>
  <si>
    <t>5GL3</t>
  </si>
  <si>
    <t>VM28 Throttle position:   0=19mm  1/4=26mm  1/2=33mm  3/4=41mm  F=48mm</t>
  </si>
  <si>
    <t>5D120</t>
  </si>
  <si>
    <t>5FP17</t>
  </si>
  <si>
    <t>VM34 Throttle position:   0=19mm  1/4=28mm  1/2=36mm  3/4=44mm  F=53mm</t>
  </si>
  <si>
    <t>5DL31</t>
  </si>
  <si>
    <t>5DP10</t>
  </si>
  <si>
    <t>5DP39</t>
  </si>
  <si>
    <t>5E75</t>
  </si>
  <si>
    <t>5EP6</t>
  </si>
  <si>
    <t>5F21</t>
  </si>
  <si>
    <t>Enter data below - Enter valid Needle # within Dim database</t>
  </si>
  <si>
    <t>Lean</t>
  </si>
  <si>
    <t>Rich</t>
  </si>
  <si>
    <t>Each clip position = 1mm</t>
  </si>
  <si>
    <t>Mark</t>
  </si>
  <si>
    <t>Slots</t>
  </si>
  <si>
    <r>
      <t>L</t>
    </r>
    <r>
      <rPr>
        <b/>
        <vertAlign val="subscript"/>
        <sz val="11"/>
        <rFont val="Arial"/>
        <family val="2"/>
      </rPr>
      <t>tot</t>
    </r>
  </si>
  <si>
    <r>
      <t>L</t>
    </r>
    <r>
      <rPr>
        <b/>
        <vertAlign val="subscript"/>
        <sz val="11"/>
        <rFont val="Arial"/>
        <family val="2"/>
      </rPr>
      <t>0</t>
    </r>
  </si>
  <si>
    <r>
      <t>D</t>
    </r>
    <r>
      <rPr>
        <b/>
        <vertAlign val="subscript"/>
        <sz val="11"/>
        <rFont val="Arial"/>
        <family val="2"/>
      </rPr>
      <t>1</t>
    </r>
  </si>
  <si>
    <r>
      <t>D</t>
    </r>
    <r>
      <rPr>
        <b/>
        <vertAlign val="subscript"/>
        <sz val="11"/>
        <rFont val="Arial"/>
        <family val="2"/>
      </rPr>
      <t>2</t>
    </r>
  </si>
  <si>
    <r>
      <t>K</t>
    </r>
    <r>
      <rPr>
        <b/>
        <vertAlign val="subscript"/>
        <sz val="11"/>
        <rFont val="Arial"/>
        <family val="2"/>
      </rPr>
      <t>1</t>
    </r>
  </si>
  <si>
    <r>
      <t>K</t>
    </r>
    <r>
      <rPr>
        <b/>
        <vertAlign val="subscript"/>
        <sz val="11"/>
        <rFont val="Arial"/>
        <family val="2"/>
      </rPr>
      <t>2</t>
    </r>
  </si>
  <si>
    <r>
      <t>K</t>
    </r>
    <r>
      <rPr>
        <b/>
        <vertAlign val="subscript"/>
        <sz val="11"/>
        <rFont val="Arial"/>
        <family val="2"/>
      </rPr>
      <t>3</t>
    </r>
  </si>
  <si>
    <r>
      <t>K</t>
    </r>
    <r>
      <rPr>
        <b/>
        <vertAlign val="subscript"/>
        <sz val="11"/>
        <rFont val="Arial"/>
        <family val="2"/>
      </rPr>
      <t>4</t>
    </r>
  </si>
  <si>
    <r>
      <t>A</t>
    </r>
    <r>
      <rPr>
        <b/>
        <vertAlign val="subscript"/>
        <sz val="11"/>
        <rFont val="Arial"/>
        <family val="2"/>
      </rPr>
      <t>1</t>
    </r>
  </si>
  <si>
    <r>
      <t>A</t>
    </r>
    <r>
      <rPr>
        <b/>
        <vertAlign val="subscript"/>
        <sz val="11"/>
        <rFont val="Arial"/>
        <family val="2"/>
      </rPr>
      <t>2</t>
    </r>
  </si>
  <si>
    <r>
      <t>A</t>
    </r>
    <r>
      <rPr>
        <b/>
        <vertAlign val="subscript"/>
        <sz val="11"/>
        <rFont val="Arial"/>
        <family val="2"/>
      </rPr>
      <t>3</t>
    </r>
  </si>
  <si>
    <r>
      <t>A</t>
    </r>
    <r>
      <rPr>
        <b/>
        <vertAlign val="subscript"/>
        <sz val="11"/>
        <rFont val="Arial"/>
        <family val="2"/>
      </rPr>
      <t>4</t>
    </r>
  </si>
  <si>
    <t>Mark = Needle marking</t>
  </si>
  <si>
    <t>Slots = number of slots. Most needles have 5 slots, some have only one.</t>
  </si>
  <si>
    <t>Length = Total length of needle.</t>
  </si>
  <si>
    <t>Dist 1 = Distance from top of needle to top of the middle slot (or to the only slot if a single slot needle).</t>
  </si>
  <si>
    <t>Dia 1 = Diameter of the cylindrical section of the needle.</t>
  </si>
  <si>
    <t>Dia 2 = Diameter of the next cylindrical section if it’s a stepped needle, otherwise zero.</t>
  </si>
  <si>
    <t>K1 = Distance to first taper (or to step if it’s a stepped needle).</t>
  </si>
  <si>
    <t>K2 = Distance to second taper (or first taper if it’s a stepped needle).</t>
  </si>
  <si>
    <t>K3 = Distance to next taper.</t>
  </si>
  <si>
    <t>.</t>
  </si>
  <si>
    <t>A1 = First taper angle (zero if stepped needle)</t>
  </si>
  <si>
    <t>A2 = Second taper angle</t>
  </si>
  <si>
    <t>A3 = Third taper angle</t>
  </si>
  <si>
    <t>J8-4B10</t>
  </si>
  <si>
    <t>4B10</t>
  </si>
  <si>
    <t>J8-4B11</t>
  </si>
  <si>
    <t>4B11</t>
  </si>
  <si>
    <t>J8-4BC06</t>
  </si>
  <si>
    <t>4BC6</t>
  </si>
  <si>
    <t>J8-4BC07</t>
  </si>
  <si>
    <t>4BC7</t>
  </si>
  <si>
    <t>J8-4BD08</t>
  </si>
  <si>
    <t>4BD8</t>
  </si>
  <si>
    <t>J8-4BE03</t>
  </si>
  <si>
    <t>4BE3</t>
  </si>
  <si>
    <t>J8-4BE04</t>
  </si>
  <si>
    <t>4BE4</t>
  </si>
  <si>
    <t>J8-4BEL02</t>
  </si>
  <si>
    <t>4BEL2</t>
  </si>
  <si>
    <t>J8-4C01</t>
  </si>
  <si>
    <t>4C1</t>
  </si>
  <si>
    <t>J8-4C02</t>
  </si>
  <si>
    <t>4C2</t>
  </si>
  <si>
    <t>J8-4C03</t>
  </si>
  <si>
    <t>4C3</t>
  </si>
  <si>
    <t>J8-4C04</t>
  </si>
  <si>
    <t>4C4</t>
  </si>
  <si>
    <t>J8-4C05</t>
  </si>
  <si>
    <t>4C5</t>
  </si>
  <si>
    <t>J8-4C07</t>
  </si>
  <si>
    <t>4C7</t>
  </si>
  <si>
    <t>J8-4C08</t>
  </si>
  <si>
    <t>4C8</t>
  </si>
  <si>
    <t>J8-4C09</t>
  </si>
  <si>
    <t>4C9</t>
  </si>
  <si>
    <t>J8-4C10</t>
  </si>
  <si>
    <t>4C10</t>
  </si>
  <si>
    <t>J8-4C11</t>
  </si>
  <si>
    <t>4C11</t>
  </si>
  <si>
    <t>J8-4C12</t>
  </si>
  <si>
    <t>4C12</t>
  </si>
  <si>
    <t>J8-4C29</t>
  </si>
  <si>
    <t>4C29</t>
  </si>
  <si>
    <t>J8-4CFX16</t>
  </si>
  <si>
    <t>4CFX16</t>
  </si>
  <si>
    <t>J8-4CG01</t>
  </si>
  <si>
    <t>4CG1</t>
  </si>
  <si>
    <t>J8-4CG14</t>
  </si>
  <si>
    <t>4CG14</t>
  </si>
  <si>
    <t>J8-4CG15</t>
  </si>
  <si>
    <t>4CG15</t>
  </si>
  <si>
    <t>J8-4CGX02</t>
  </si>
  <si>
    <t>4CGX2</t>
  </si>
  <si>
    <t>J8-4CH01</t>
  </si>
  <si>
    <t>4CH1</t>
  </si>
  <si>
    <t>J8-4CH06</t>
  </si>
  <si>
    <t>4CH6</t>
  </si>
  <si>
    <t>J8-4CHP02</t>
  </si>
  <si>
    <t>4CHP2</t>
  </si>
  <si>
    <t>J8-4CHP03</t>
  </si>
  <si>
    <t>4CHP3</t>
  </si>
  <si>
    <t>J8-4CHP04</t>
  </si>
  <si>
    <t>4CHP4</t>
  </si>
  <si>
    <t>J8-4CHP05</t>
  </si>
  <si>
    <t>4CHP5</t>
  </si>
  <si>
    <t>J8-4CJ01</t>
  </si>
  <si>
    <t>4CJ1</t>
  </si>
  <si>
    <t>J8-4CJ02</t>
  </si>
  <si>
    <t>4CJ2</t>
  </si>
  <si>
    <t>J8-4CJ22</t>
  </si>
  <si>
    <t>4CJ22</t>
  </si>
  <si>
    <t>J8-4CK02</t>
  </si>
  <si>
    <t>4CK2</t>
  </si>
  <si>
    <t>J8-4CK03</t>
  </si>
  <si>
    <t>4CK3</t>
  </si>
  <si>
    <t>J8-4CL02</t>
  </si>
  <si>
    <t>4CL2</t>
  </si>
  <si>
    <t>J8-4CL06</t>
  </si>
  <si>
    <t>4CL6</t>
  </si>
  <si>
    <t>J8-4CL07</t>
  </si>
  <si>
    <t>4CL7</t>
  </si>
  <si>
    <t>J8-4CL08</t>
  </si>
  <si>
    <t>4CL8</t>
  </si>
  <si>
    <t>J8-4CL09</t>
  </si>
  <si>
    <t>4CL9</t>
  </si>
  <si>
    <t>J8-4CL11</t>
  </si>
  <si>
    <t>4CL11</t>
  </si>
  <si>
    <t>J8-4CL13</t>
  </si>
  <si>
    <t>4CL13</t>
  </si>
  <si>
    <t>J8-4CL14</t>
  </si>
  <si>
    <t>4CL14</t>
  </si>
  <si>
    <t>J8-4CL15</t>
  </si>
  <si>
    <t>4CL15</t>
  </si>
  <si>
    <t>J8-4CL20</t>
  </si>
  <si>
    <t>4CL20</t>
  </si>
  <si>
    <t>J8-4CL21</t>
  </si>
  <si>
    <t>4CL21</t>
  </si>
  <si>
    <t>J8-4CL22</t>
  </si>
  <si>
    <t>4CL22</t>
  </si>
  <si>
    <t>J8-4CM01</t>
  </si>
  <si>
    <t>4CM1</t>
  </si>
  <si>
    <t>J8-4CM02</t>
  </si>
  <si>
    <t>4CM2</t>
  </si>
  <si>
    <t>J8-4CN01</t>
  </si>
  <si>
    <t>4CN1</t>
  </si>
  <si>
    <t>J8-4CN02</t>
  </si>
  <si>
    <t>4CN2</t>
  </si>
  <si>
    <t>J8-4CN20</t>
  </si>
  <si>
    <t>4CN20</t>
  </si>
  <si>
    <t>J8-4CP03</t>
  </si>
  <si>
    <t>4CP3</t>
  </si>
  <si>
    <t>J8-4CP04</t>
  </si>
  <si>
    <t>4CP4</t>
  </si>
  <si>
    <t>J8-4CP06</t>
  </si>
  <si>
    <t>4CP6</t>
  </si>
  <si>
    <t>J8-4CP07</t>
  </si>
  <si>
    <t>4CP7</t>
  </si>
  <si>
    <t>J8-4CX02</t>
  </si>
  <si>
    <t>4CX2</t>
  </si>
  <si>
    <t>J8-4CZ01</t>
  </si>
  <si>
    <t>4CZ1</t>
  </si>
  <si>
    <t>J8-4CZ02</t>
  </si>
  <si>
    <t>4CZ2</t>
  </si>
  <si>
    <t>J8-4CZ03</t>
  </si>
  <si>
    <t>4CZ3</t>
  </si>
  <si>
    <t>J8-4CZ04</t>
  </si>
  <si>
    <t>4CZ4</t>
  </si>
  <si>
    <t>J8-4CZ05</t>
  </si>
  <si>
    <t>4CZ5</t>
  </si>
  <si>
    <t>J8-4CZ06</t>
  </si>
  <si>
    <t>4CZ6</t>
  </si>
  <si>
    <t>J8-4CZ08</t>
  </si>
  <si>
    <t>4CZ8</t>
  </si>
  <si>
    <t>J8-4CZ09</t>
  </si>
  <si>
    <t>4CZ9</t>
  </si>
  <si>
    <t>J8-4D02</t>
  </si>
  <si>
    <t>4D2</t>
  </si>
  <si>
    <t>J8-4D04</t>
  </si>
  <si>
    <t>4D4</t>
  </si>
  <si>
    <t>J8-4D06</t>
  </si>
  <si>
    <t>4D6</t>
  </si>
  <si>
    <t>J8-4D07</t>
  </si>
  <si>
    <t>4D7</t>
  </si>
  <si>
    <t>J8-4D08</t>
  </si>
  <si>
    <t>J8-4D09</t>
  </si>
  <si>
    <t>4D9</t>
  </si>
  <si>
    <t>J8-4D10</t>
  </si>
  <si>
    <t>4D10</t>
  </si>
  <si>
    <t>J8-4D11</t>
  </si>
  <si>
    <t>4D11</t>
  </si>
  <si>
    <t>J8-4D12</t>
  </si>
  <si>
    <t>4D12</t>
  </si>
  <si>
    <t>J8-4D13</t>
  </si>
  <si>
    <t>4D13</t>
  </si>
  <si>
    <t>J8-4D14</t>
  </si>
  <si>
    <t>4D14</t>
  </si>
  <si>
    <t>J8-4D15</t>
  </si>
  <si>
    <t>4D15</t>
  </si>
  <si>
    <t>J8-4D17</t>
  </si>
  <si>
    <t>4D17</t>
  </si>
  <si>
    <t>J8-4D18</t>
  </si>
  <si>
    <t>4D18</t>
  </si>
  <si>
    <t>J8-4D20</t>
  </si>
  <si>
    <t>4D20</t>
  </si>
  <si>
    <t>J8-4D21-48</t>
  </si>
  <si>
    <t>4D21-48</t>
  </si>
  <si>
    <t>J8-4D25</t>
  </si>
  <si>
    <t>4D25</t>
  </si>
  <si>
    <t>J8-4D26</t>
  </si>
  <si>
    <t>4D26</t>
  </si>
  <si>
    <t>J8-4D30</t>
  </si>
  <si>
    <t>4D30</t>
  </si>
  <si>
    <t>J8-4D31</t>
  </si>
  <si>
    <t>4D31</t>
  </si>
  <si>
    <t>J8-4D44</t>
  </si>
  <si>
    <t>4D44</t>
  </si>
  <si>
    <t>J8-4D51</t>
  </si>
  <si>
    <t>4D51</t>
  </si>
  <si>
    <t>J8-4DH01</t>
  </si>
  <si>
    <t>4DH1</t>
  </si>
  <si>
    <t>J8-4DH03</t>
  </si>
  <si>
    <t>4DH3</t>
  </si>
  <si>
    <t>J8-4DH07</t>
  </si>
  <si>
    <t>J8-4DH08</t>
  </si>
  <si>
    <t>4DH8</t>
  </si>
  <si>
    <t>J8-4DH11</t>
  </si>
  <si>
    <t>4DH11</t>
  </si>
  <si>
    <t>J8-4DH12</t>
  </si>
  <si>
    <t>4DH12</t>
  </si>
  <si>
    <t>J8-4DH23</t>
  </si>
  <si>
    <t>4DH23</t>
  </si>
  <si>
    <t>J8-4DI01</t>
  </si>
  <si>
    <t>4DI1</t>
  </si>
  <si>
    <t>J8-4DIX02</t>
  </si>
  <si>
    <t>4DIX2</t>
  </si>
  <si>
    <t>J8-4DJ03</t>
  </si>
  <si>
    <t>4DJ3</t>
  </si>
  <si>
    <t>J8-4DJ04</t>
  </si>
  <si>
    <t>4DJ4</t>
  </si>
  <si>
    <t>J8-4DJ05</t>
  </si>
  <si>
    <t>4DJ5</t>
  </si>
  <si>
    <t>J8-4DJ45</t>
  </si>
  <si>
    <t>4DJ45</t>
  </si>
  <si>
    <t>J8-4DL01</t>
  </si>
  <si>
    <t>4DL1</t>
  </si>
  <si>
    <t>J8-4DL03</t>
  </si>
  <si>
    <t>4DL3</t>
  </si>
  <si>
    <t>J8-4DLV08</t>
  </si>
  <si>
    <t>4DLV8</t>
  </si>
  <si>
    <t>J8-4DM01</t>
  </si>
  <si>
    <t>4DM1</t>
  </si>
  <si>
    <t>J8-4DM02</t>
  </si>
  <si>
    <t>4DM2</t>
  </si>
  <si>
    <t>J8-4DM03</t>
  </si>
  <si>
    <t>4DM3</t>
  </si>
  <si>
    <t>J8-4DM05</t>
  </si>
  <si>
    <t>4DM5</t>
  </si>
  <si>
    <t>J8-4DN03</t>
  </si>
  <si>
    <t>4DN3</t>
  </si>
  <si>
    <t>J8-4DN08</t>
  </si>
  <si>
    <t>4DN8</t>
  </si>
  <si>
    <t>J8-4DN09</t>
  </si>
  <si>
    <t>4DN9</t>
  </si>
  <si>
    <t>J8-4DN18</t>
  </si>
  <si>
    <t>4DN18</t>
  </si>
  <si>
    <t>J8-4DO01</t>
  </si>
  <si>
    <t>4DO1</t>
  </si>
  <si>
    <t>J8-4DO03</t>
  </si>
  <si>
    <t>4DO3</t>
  </si>
  <si>
    <t>J8-4DO04</t>
  </si>
  <si>
    <t>4DO4</t>
  </si>
  <si>
    <t>J8-4DO05</t>
  </si>
  <si>
    <t>4DO5</t>
  </si>
  <si>
    <t>J8-4DO52</t>
  </si>
  <si>
    <t>4DO52</t>
  </si>
  <si>
    <t>J8-4DP04</t>
  </si>
  <si>
    <t>4DP4</t>
  </si>
  <si>
    <t>J8-4DP07</t>
  </si>
  <si>
    <t>4DP7</t>
  </si>
  <si>
    <t>J8-4DP08</t>
  </si>
  <si>
    <t>4DP8</t>
  </si>
  <si>
    <t>J8-4DP52</t>
  </si>
  <si>
    <t>4DP52</t>
  </si>
  <si>
    <t>J8-4DP53</t>
  </si>
  <si>
    <t>4DP53</t>
  </si>
  <si>
    <t>J8-4DPS39</t>
  </si>
  <si>
    <t>4DPS39</t>
  </si>
  <si>
    <t>J8-4DQ01</t>
  </si>
  <si>
    <t>4DQ1</t>
  </si>
  <si>
    <t>J8-4DV01</t>
  </si>
  <si>
    <t>4DV1</t>
  </si>
  <si>
    <t>J8-4DX01</t>
  </si>
  <si>
    <t>4DX1</t>
  </si>
  <si>
    <t>J8-4DX02</t>
  </si>
  <si>
    <t>4DX2</t>
  </si>
  <si>
    <t>J8-4DX04</t>
  </si>
  <si>
    <t>4DX4</t>
  </si>
  <si>
    <t>J8-4DX05</t>
  </si>
  <si>
    <t>4DX5</t>
  </si>
  <si>
    <t>J8-4DX06</t>
  </si>
  <si>
    <t>4DX6</t>
  </si>
  <si>
    <t>J8-4DX27</t>
  </si>
  <si>
    <t>4DX27</t>
  </si>
  <si>
    <t>J8-4DX28</t>
  </si>
  <si>
    <t>4DX28</t>
  </si>
  <si>
    <t>J8-4DZ02</t>
  </si>
  <si>
    <t>4DZ2</t>
  </si>
  <si>
    <t>J8-4DZ35</t>
  </si>
  <si>
    <t>4DZ35</t>
  </si>
  <si>
    <t>J8-4DZ42</t>
  </si>
  <si>
    <t>4DZ42</t>
  </si>
  <si>
    <t>J8-4E01</t>
  </si>
  <si>
    <t>J8-4E16</t>
  </si>
  <si>
    <t>4E16</t>
  </si>
  <si>
    <t>J8-4E44</t>
  </si>
  <si>
    <t>4E44</t>
  </si>
  <si>
    <t>J8-4EFZ03</t>
  </si>
  <si>
    <t>4EFZ3</t>
  </si>
  <si>
    <t>J8-4EJ03</t>
  </si>
  <si>
    <t>4EJ3</t>
  </si>
  <si>
    <t>J8-4EJ04</t>
  </si>
  <si>
    <t>4EJ4</t>
  </si>
  <si>
    <t>J8-4EJ07</t>
  </si>
  <si>
    <t>4EJ7</t>
  </si>
  <si>
    <t>J8-4EJ08</t>
  </si>
  <si>
    <t>4EJ8</t>
  </si>
  <si>
    <t>J8-4EJ09</t>
  </si>
  <si>
    <t>4EJ9</t>
  </si>
  <si>
    <t>J8-4EJ10</t>
  </si>
  <si>
    <t>4EJ10</t>
  </si>
  <si>
    <t>J8-4EJ12</t>
  </si>
  <si>
    <t>4EJ12</t>
  </si>
  <si>
    <t>J8-4EJ14</t>
  </si>
  <si>
    <t>4EJ14</t>
  </si>
  <si>
    <t>J8-4EJ20</t>
  </si>
  <si>
    <t>4EJ20</t>
  </si>
  <si>
    <t>J8-4EJ21</t>
  </si>
  <si>
    <t>4EJ21</t>
  </si>
  <si>
    <t>J8-4EJ24</t>
  </si>
  <si>
    <t>4EJ24</t>
  </si>
  <si>
    <t>J8-4EJ29</t>
  </si>
  <si>
    <t>4EJ29</t>
  </si>
  <si>
    <t>J8-4EJ34</t>
  </si>
  <si>
    <t>4EJ34</t>
  </si>
  <si>
    <t>J8-4EJ35</t>
  </si>
  <si>
    <t>4EJ35</t>
  </si>
  <si>
    <t>J8-4EJ36</t>
  </si>
  <si>
    <t>4EJ36</t>
  </si>
  <si>
    <t>J8-4EJ38</t>
  </si>
  <si>
    <t>4EJ38</t>
  </si>
  <si>
    <t>J8-4EJ39</t>
  </si>
  <si>
    <t>4EJ39</t>
  </si>
  <si>
    <t>J8-4EJ40</t>
  </si>
  <si>
    <t>4EJ40</t>
  </si>
  <si>
    <t>J8-4EL11</t>
  </si>
  <si>
    <t>4EL11</t>
  </si>
  <si>
    <t>J8-4EL15</t>
  </si>
  <si>
    <t>4EL15</t>
  </si>
  <si>
    <t>J8-4EL17</t>
  </si>
  <si>
    <t>4EL17</t>
  </si>
  <si>
    <t>J8-4EL19</t>
  </si>
  <si>
    <t>4EL19</t>
  </si>
  <si>
    <t>J8-4EL25</t>
  </si>
  <si>
    <t>4EL25</t>
  </si>
  <si>
    <t>J8-4EL32</t>
  </si>
  <si>
    <t>4EL32</t>
  </si>
  <si>
    <t>J8-4EL41</t>
  </si>
  <si>
    <t>4EL41</t>
  </si>
  <si>
    <t>J8-4EP42</t>
  </si>
  <si>
    <t>4EP42</t>
  </si>
  <si>
    <t>J8-4EP43</t>
  </si>
  <si>
    <t>4EP43</t>
  </si>
  <si>
    <t>J8-4EP44</t>
  </si>
  <si>
    <t>4EP44</t>
  </si>
  <si>
    <t>J8-4ER30</t>
  </si>
  <si>
    <t>4ER30</t>
  </si>
  <si>
    <t>J8-4F10</t>
  </si>
  <si>
    <t>J8-4F11</t>
  </si>
  <si>
    <t>4F11</t>
  </si>
  <si>
    <t>J8-4F15</t>
  </si>
  <si>
    <t>J8-4F17</t>
  </si>
  <si>
    <t>4F17</t>
  </si>
  <si>
    <t>J8-4F18</t>
  </si>
  <si>
    <t>4F18</t>
  </si>
  <si>
    <t>J8-4F19</t>
  </si>
  <si>
    <t>4F19</t>
  </si>
  <si>
    <t>J8-4F20</t>
  </si>
  <si>
    <t>4F20</t>
  </si>
  <si>
    <t>J8-4F22</t>
  </si>
  <si>
    <t>4F22</t>
  </si>
  <si>
    <t>J8-4F26</t>
  </si>
  <si>
    <t>4F26</t>
  </si>
  <si>
    <t>J8-4F27</t>
  </si>
  <si>
    <t>4F27</t>
  </si>
  <si>
    <t>J8-4F32</t>
  </si>
  <si>
    <t>4F32</t>
  </si>
  <si>
    <t>J8-4F43</t>
  </si>
  <si>
    <t>4F43</t>
  </si>
  <si>
    <t>J8-4F50</t>
  </si>
  <si>
    <t>4F50</t>
  </si>
  <si>
    <t>J8-4F53</t>
  </si>
  <si>
    <t>4F53</t>
  </si>
  <si>
    <t>J8-4F6</t>
  </si>
  <si>
    <t>J8-4FCH01</t>
  </si>
  <si>
    <t>4FCH1</t>
  </si>
  <si>
    <t>J8-4FCH51</t>
  </si>
  <si>
    <t>4FCH51</t>
  </si>
  <si>
    <t>J8-4FD01</t>
  </si>
  <si>
    <t>4FD1</t>
  </si>
  <si>
    <t>J8-4FD02</t>
  </si>
  <si>
    <t>4FD2</t>
  </si>
  <si>
    <t>J8-4FEZ02</t>
  </si>
  <si>
    <t>4FEZ2</t>
  </si>
  <si>
    <t>J8-4FEZ03</t>
  </si>
  <si>
    <t>4FEZ3</t>
  </si>
  <si>
    <t>J8-4FEZ04</t>
  </si>
  <si>
    <t>4FEZ4</t>
  </si>
  <si>
    <t>J8-4FJZ01</t>
  </si>
  <si>
    <t>4FJZ1</t>
  </si>
  <si>
    <t>J8-4FL35</t>
  </si>
  <si>
    <t>4FL35</t>
  </si>
  <si>
    <t>J8-4FL36</t>
  </si>
  <si>
    <t>4FL36</t>
  </si>
  <si>
    <t>J8-4FL38</t>
  </si>
  <si>
    <t>4FL38</t>
  </si>
  <si>
    <t>J8-4FL41</t>
  </si>
  <si>
    <t>4FL41</t>
  </si>
  <si>
    <t>J8-4FL44</t>
  </si>
  <si>
    <t>4FL44</t>
  </si>
  <si>
    <t>J8-4FL46</t>
  </si>
  <si>
    <t>4FL46</t>
  </si>
  <si>
    <t>J8-4FL47</t>
  </si>
  <si>
    <t>4FL47</t>
  </si>
  <si>
    <t>J8-4FL49</t>
  </si>
  <si>
    <t>4FL49</t>
  </si>
  <si>
    <t>J8-4FL52</t>
  </si>
  <si>
    <t>4FL52</t>
  </si>
  <si>
    <t>J8-4FL53</t>
  </si>
  <si>
    <t>4FL53</t>
  </si>
  <si>
    <t>J8-4FM37</t>
  </si>
  <si>
    <t>4FM37</t>
  </si>
  <si>
    <t>J8-4FN42</t>
  </si>
  <si>
    <t>4FN42</t>
  </si>
  <si>
    <t>J8-4FP21</t>
  </si>
  <si>
    <t>4FP21</t>
  </si>
  <si>
    <t>J8-4FP40</t>
  </si>
  <si>
    <t>4FP40</t>
  </si>
  <si>
    <t>J8-4G02</t>
  </si>
  <si>
    <t>4G2</t>
  </si>
  <si>
    <t>J8-4G06</t>
  </si>
  <si>
    <t>4G6</t>
  </si>
  <si>
    <t>J8-4G12</t>
  </si>
  <si>
    <t>4G12</t>
  </si>
  <si>
    <t>J8-4GD28</t>
  </si>
  <si>
    <t>4GD28</t>
  </si>
  <si>
    <t>J8-4GD29</t>
  </si>
  <si>
    <t>4GD29</t>
  </si>
  <si>
    <t>J8-4GJ24</t>
  </si>
  <si>
    <t>4GJ24</t>
  </si>
  <si>
    <t>J8-4GL26</t>
  </si>
  <si>
    <t>4GL26</t>
  </si>
  <si>
    <t>J8-4GL27</t>
  </si>
  <si>
    <t>4GL27</t>
  </si>
  <si>
    <t>J8-4GN15</t>
  </si>
  <si>
    <t>4GN15</t>
  </si>
  <si>
    <t>J8-4GN17</t>
  </si>
  <si>
    <t>4GN17</t>
  </si>
  <si>
    <t>J8-4GN18</t>
  </si>
  <si>
    <t>4GN18</t>
  </si>
  <si>
    <t>J8-4GN21</t>
  </si>
  <si>
    <t>4GN21</t>
  </si>
  <si>
    <t>J8-4GZ08</t>
  </si>
  <si>
    <t>4GZ8</t>
  </si>
  <si>
    <t>J8-4GZ11</t>
  </si>
  <si>
    <t>4GZ11</t>
  </si>
  <si>
    <t>J8-4GZ16</t>
  </si>
  <si>
    <t>4GZ16</t>
  </si>
  <si>
    <t>J8-4H01</t>
  </si>
  <si>
    <t>4H1</t>
  </si>
  <si>
    <t>J8-4H11</t>
  </si>
  <si>
    <t>4H11</t>
  </si>
  <si>
    <t>J8-4H13</t>
  </si>
  <si>
    <t>4H13</t>
  </si>
  <si>
    <t>J8-4H16</t>
  </si>
  <si>
    <t>4H16</t>
  </si>
  <si>
    <t>J8-4H19</t>
  </si>
  <si>
    <t>4H19</t>
  </si>
  <si>
    <t>J8-4H23</t>
  </si>
  <si>
    <t>4H23</t>
  </si>
  <si>
    <t>J8-4H29</t>
  </si>
  <si>
    <t>4H29</t>
  </si>
  <si>
    <t>J8-4H30</t>
  </si>
  <si>
    <t>4H30</t>
  </si>
  <si>
    <t>J8-4H33</t>
  </si>
  <si>
    <t>4H33</t>
  </si>
  <si>
    <t>J8-4H35</t>
  </si>
  <si>
    <t>4H35</t>
  </si>
  <si>
    <t>J8-4H36</t>
  </si>
  <si>
    <t>4H36</t>
  </si>
  <si>
    <t>J8-4HJ27</t>
  </si>
  <si>
    <t>4HJ27</t>
  </si>
  <si>
    <t>J8-4HK28</t>
  </si>
  <si>
    <t>4HK28</t>
  </si>
  <si>
    <t>J8-4HL12</t>
  </si>
  <si>
    <t>4HL12</t>
  </si>
  <si>
    <t>J8-4HL14</t>
  </si>
  <si>
    <t>4HL14</t>
  </si>
  <si>
    <t>J8-4HL37</t>
  </si>
  <si>
    <t>4HL37</t>
  </si>
  <si>
    <t>J8-4HX15</t>
  </si>
  <si>
    <t>4HX15</t>
  </si>
  <si>
    <t>J8-4HZ17</t>
  </si>
  <si>
    <t>4HZ17</t>
  </si>
  <si>
    <t>J8-4HZ20</t>
  </si>
  <si>
    <t>4HZ20</t>
  </si>
  <si>
    <t>J8-4HZ21</t>
  </si>
  <si>
    <t>4HZ21</t>
  </si>
  <si>
    <t>J8-4HZ22</t>
  </si>
  <si>
    <t>4HZ22</t>
  </si>
  <si>
    <t>J8-4HZ26</t>
  </si>
  <si>
    <t>4HZ26</t>
  </si>
  <si>
    <t>J8-4I01</t>
  </si>
  <si>
    <t>4I1</t>
  </si>
  <si>
    <t>J8-4I02</t>
  </si>
  <si>
    <t>4I2</t>
  </si>
  <si>
    <t>J8-4I04</t>
  </si>
  <si>
    <t>4I4</t>
  </si>
  <si>
    <t>J8-4I05</t>
  </si>
  <si>
    <t>4I5</t>
  </si>
  <si>
    <t>J8-4I09</t>
  </si>
  <si>
    <t>4I9</t>
  </si>
  <si>
    <t>J8-4J05</t>
  </si>
  <si>
    <t>4J5</t>
  </si>
  <si>
    <t>J8-4J06</t>
  </si>
  <si>
    <t>J8-4J10</t>
  </si>
  <si>
    <t>4J10</t>
  </si>
  <si>
    <t>J8-4J11</t>
  </si>
  <si>
    <t>J8-4J13</t>
  </si>
  <si>
    <t>J8-4J21</t>
  </si>
  <si>
    <t>4J21</t>
  </si>
  <si>
    <t>J8-4J24</t>
  </si>
  <si>
    <t>4J24</t>
  </si>
  <si>
    <t>J8-4J25</t>
  </si>
  <si>
    <t>4J25</t>
  </si>
  <si>
    <t>J8-4J26</t>
  </si>
  <si>
    <t>4J26</t>
  </si>
  <si>
    <t>J8-4J28</t>
  </si>
  <si>
    <t>4J28</t>
  </si>
  <si>
    <t>J8-4J29</t>
  </si>
  <si>
    <t>4J29</t>
  </si>
  <si>
    <t>J8-4J31</t>
  </si>
  <si>
    <t>4J31</t>
  </si>
  <si>
    <t>J8-4J33</t>
  </si>
  <si>
    <t>4J33</t>
  </si>
  <si>
    <t>J8-4J48</t>
  </si>
  <si>
    <t>4J48</t>
  </si>
  <si>
    <t>J8-4J50</t>
  </si>
  <si>
    <t>4J50</t>
  </si>
  <si>
    <t>J8-4JL43</t>
  </si>
  <si>
    <t>4JL43</t>
  </si>
  <si>
    <t>J8-4JN19</t>
  </si>
  <si>
    <t>4JN19</t>
  </si>
  <si>
    <t>J8-4JP46</t>
  </si>
  <si>
    <t>4JP46</t>
  </si>
  <si>
    <t>J8-4JR39</t>
  </si>
  <si>
    <t>4JR39</t>
  </si>
  <si>
    <t>J8-4JR45</t>
  </si>
  <si>
    <t>4JR45</t>
  </si>
  <si>
    <t>J8-4JT38</t>
  </si>
  <si>
    <t>4JT38</t>
  </si>
  <si>
    <t>J8-4JT44</t>
  </si>
  <si>
    <t>4JT44</t>
  </si>
  <si>
    <t>J8-4JU42</t>
  </si>
  <si>
    <t>4JU42</t>
  </si>
  <si>
    <t>J8-4K02</t>
  </si>
  <si>
    <t>4K2</t>
  </si>
  <si>
    <t>J8-4K04</t>
  </si>
  <si>
    <t>4K4</t>
  </si>
  <si>
    <t>J8-4K05</t>
  </si>
  <si>
    <t>4K5</t>
  </si>
  <si>
    <t>J8-4K06</t>
  </si>
  <si>
    <t>4K6</t>
  </si>
  <si>
    <t>J8-4L03</t>
  </si>
  <si>
    <t>4L3</t>
  </si>
  <si>
    <t>J8-4L05</t>
  </si>
  <si>
    <t>4L5</t>
  </si>
  <si>
    <t>J8-4L06</t>
  </si>
  <si>
    <t>J8-4L13</t>
  </si>
  <si>
    <t>J8-4L15</t>
  </si>
  <si>
    <t>4L15</t>
  </si>
  <si>
    <t>J8-4L20</t>
  </si>
  <si>
    <t>4L20</t>
  </si>
  <si>
    <t>J8-4L21</t>
  </si>
  <si>
    <t>4L21</t>
  </si>
  <si>
    <t>J8-4L23</t>
  </si>
  <si>
    <t>4L23</t>
  </si>
  <si>
    <t>J8-4L25</t>
  </si>
  <si>
    <t>4L25</t>
  </si>
  <si>
    <t>J8-4L26</t>
  </si>
  <si>
    <t>4L26</t>
  </si>
  <si>
    <t>J8-4L27</t>
  </si>
  <si>
    <t>4L27</t>
  </si>
  <si>
    <t>J8-4L29</t>
  </si>
  <si>
    <t>4L29</t>
  </si>
  <si>
    <t>J8-4L33</t>
  </si>
  <si>
    <t>4L33</t>
  </si>
  <si>
    <t>J8-4L34</t>
  </si>
  <si>
    <t>4L34</t>
  </si>
  <si>
    <t>J8-4L36</t>
  </si>
  <si>
    <t>4L36</t>
  </si>
  <si>
    <t>J8-4L37</t>
  </si>
  <si>
    <t>4L37</t>
  </si>
  <si>
    <t>J8-4LT28</t>
  </si>
  <si>
    <t>4LT28</t>
  </si>
  <si>
    <t>J8-4M01</t>
  </si>
  <si>
    <t>4M1</t>
  </si>
  <si>
    <t>J8-4M02</t>
  </si>
  <si>
    <t>4M2</t>
  </si>
  <si>
    <t>J8-4M03</t>
  </si>
  <si>
    <t>4M3</t>
  </si>
  <si>
    <t>J8-4M04</t>
  </si>
  <si>
    <t>4M4</t>
  </si>
  <si>
    <t>J8-4M05</t>
  </si>
  <si>
    <t>4M5</t>
  </si>
  <si>
    <t>J8-4M06</t>
  </si>
  <si>
    <t>4M6</t>
  </si>
  <si>
    <t>J8-4M07</t>
  </si>
  <si>
    <t>4M7</t>
  </si>
  <si>
    <t>J8-4M08</t>
  </si>
  <si>
    <t>4M8</t>
  </si>
  <si>
    <t>J8-4M09</t>
  </si>
  <si>
    <t>4M9</t>
  </si>
  <si>
    <t>J8-4M10</t>
  </si>
  <si>
    <t>4M10</t>
  </si>
  <si>
    <t>J8-4MN11</t>
  </si>
  <si>
    <t>4MN11</t>
  </si>
  <si>
    <t>J8-4N07</t>
  </si>
  <si>
    <t>4N7</t>
  </si>
  <si>
    <t>J8-4N08</t>
  </si>
  <si>
    <t>4N8</t>
  </si>
  <si>
    <t>J8-4N10</t>
  </si>
  <si>
    <t>4N10</t>
  </si>
  <si>
    <t>J8-4N11</t>
  </si>
  <si>
    <t>4N11</t>
  </si>
  <si>
    <t>J8-4N13</t>
  </si>
  <si>
    <t>4N13</t>
  </si>
  <si>
    <t>J8-4N15</t>
  </si>
  <si>
    <t>4N15</t>
  </si>
  <si>
    <t>J8-4O05</t>
  </si>
  <si>
    <t>4O5</t>
  </si>
  <si>
    <t>J8-4O06</t>
  </si>
  <si>
    <t>4O6</t>
  </si>
  <si>
    <t>J8-4O07</t>
  </si>
  <si>
    <t>4O7</t>
  </si>
  <si>
    <t>J8-4P06</t>
  </si>
  <si>
    <t>4P6</t>
  </si>
  <si>
    <t>J8-4PF07</t>
  </si>
  <si>
    <t>4PF7</t>
  </si>
  <si>
    <t>J8-4T06</t>
  </si>
  <si>
    <t>4T6</t>
  </si>
  <si>
    <t>J8-4TZ07</t>
  </si>
  <si>
    <t>4TZ7</t>
  </si>
  <si>
    <t>J8-4V02</t>
  </si>
  <si>
    <t>4V2</t>
  </si>
  <si>
    <t>J8-4V03</t>
  </si>
  <si>
    <t>4V3</t>
  </si>
  <si>
    <t>J8-4X01</t>
  </si>
  <si>
    <t>4X1</t>
  </si>
  <si>
    <t>J8-4X02</t>
  </si>
  <si>
    <t>4X2</t>
  </si>
  <si>
    <t>J8-4X03</t>
  </si>
  <si>
    <t>4X3</t>
  </si>
  <si>
    <t>J8-4XF04</t>
  </si>
  <si>
    <t>4XF4</t>
  </si>
  <si>
    <t>J8-4Z01</t>
  </si>
  <si>
    <t>4Z1</t>
  </si>
  <si>
    <t>J8-5B05</t>
  </si>
  <si>
    <t>5B5</t>
  </si>
  <si>
    <t>J8-5B11</t>
  </si>
  <si>
    <t>5B11</t>
  </si>
  <si>
    <t>J8-5B14</t>
  </si>
  <si>
    <t>5B14</t>
  </si>
  <si>
    <t>J8-5BC06</t>
  </si>
  <si>
    <t>5BC6</t>
  </si>
  <si>
    <t>J8-5BC08</t>
  </si>
  <si>
    <t>5BC8</t>
  </si>
  <si>
    <t>J8-5BC12</t>
  </si>
  <si>
    <t>5BC12</t>
  </si>
  <si>
    <t>J8-5BC13</t>
  </si>
  <si>
    <t>5BC13</t>
  </si>
  <si>
    <t>J8-5BDZ09</t>
  </si>
  <si>
    <t>5BDZ9</t>
  </si>
  <si>
    <t>J8-5BE04</t>
  </si>
  <si>
    <t>5BE4</t>
  </si>
  <si>
    <t>J8-5BV01</t>
  </si>
  <si>
    <t>5BV1</t>
  </si>
  <si>
    <t>J8-5C02</t>
  </si>
  <si>
    <t>5C2</t>
  </si>
  <si>
    <t>J8-5C04</t>
  </si>
  <si>
    <t>J8-5C06</t>
  </si>
  <si>
    <t>5C6</t>
  </si>
  <si>
    <t>J8-5C07</t>
  </si>
  <si>
    <t>5C7</t>
  </si>
  <si>
    <t>J8-5C08</t>
  </si>
  <si>
    <t>5C8</t>
  </si>
  <si>
    <t>J8-5C10</t>
  </si>
  <si>
    <t>5C10</t>
  </si>
  <si>
    <t>J8-5C13</t>
  </si>
  <si>
    <t>5C13</t>
  </si>
  <si>
    <t>J8-5C15</t>
  </si>
  <si>
    <t>5C15</t>
  </si>
  <si>
    <t>J8-5C16</t>
  </si>
  <si>
    <t>5C16</t>
  </si>
  <si>
    <t>J8-5C17</t>
  </si>
  <si>
    <t>5C17</t>
  </si>
  <si>
    <t>J8-5C19</t>
  </si>
  <si>
    <t>5C19</t>
  </si>
  <si>
    <t>J8-5C20</t>
  </si>
  <si>
    <t>5C20</t>
  </si>
  <si>
    <t>J8-5C21</t>
  </si>
  <si>
    <t>5C21</t>
  </si>
  <si>
    <t>J8-5C22</t>
  </si>
  <si>
    <t>5C22</t>
  </si>
  <si>
    <t>J8-5C23</t>
  </si>
  <si>
    <t>5C23</t>
  </si>
  <si>
    <t>J8-5C24</t>
  </si>
  <si>
    <t>5C24</t>
  </si>
  <si>
    <t>J8-5C25</t>
  </si>
  <si>
    <t>5C25</t>
  </si>
  <si>
    <t>J8-5C26</t>
  </si>
  <si>
    <t>5C26</t>
  </si>
  <si>
    <t>J8-5C27</t>
  </si>
  <si>
    <t>5C27</t>
  </si>
  <si>
    <t>J8-5C28</t>
  </si>
  <si>
    <t>5C28</t>
  </si>
  <si>
    <t>J8-5C29</t>
  </si>
  <si>
    <t>5C29</t>
  </si>
  <si>
    <t>J8-5C30</t>
  </si>
  <si>
    <t>5C30</t>
  </si>
  <si>
    <t>J8-5C31</t>
  </si>
  <si>
    <t>5C31</t>
  </si>
  <si>
    <t>J8-5C32</t>
  </si>
  <si>
    <t>5C32</t>
  </si>
  <si>
    <t>J8-5C33</t>
  </si>
  <si>
    <t>5C33</t>
  </si>
  <si>
    <t>J8-5C34</t>
  </si>
  <si>
    <t>5C34</t>
  </si>
  <si>
    <t>J8-5C35</t>
  </si>
  <si>
    <t>5C35</t>
  </si>
  <si>
    <t>J8-5C36</t>
  </si>
  <si>
    <t>5C36</t>
  </si>
  <si>
    <t>J8-5C37</t>
  </si>
  <si>
    <t>5C37</t>
  </si>
  <si>
    <t>J8-5C39</t>
  </si>
  <si>
    <t>5C39</t>
  </si>
  <si>
    <t>J8-5C40</t>
  </si>
  <si>
    <t>5C40</t>
  </si>
  <si>
    <t>J8-5C41</t>
  </si>
  <si>
    <t>5C41</t>
  </si>
  <si>
    <t>J8-5C44</t>
  </si>
  <si>
    <t>5C44</t>
  </si>
  <si>
    <t>J8-5C45</t>
  </si>
  <si>
    <t>5C45</t>
  </si>
  <si>
    <t>J8-5C46</t>
  </si>
  <si>
    <t>5C46</t>
  </si>
  <si>
    <t>J8-5C47</t>
  </si>
  <si>
    <t>5C47</t>
  </si>
  <si>
    <t>J8-5C48</t>
  </si>
  <si>
    <t>5C48</t>
  </si>
  <si>
    <t>J8-5C50</t>
  </si>
  <si>
    <t>5C50</t>
  </si>
  <si>
    <t>J8-5C5000</t>
  </si>
  <si>
    <t>5C5000</t>
  </si>
  <si>
    <t>J8-5C53</t>
  </si>
  <si>
    <t>5C53</t>
  </si>
  <si>
    <t>J8-5C64</t>
  </si>
  <si>
    <t>5C64</t>
  </si>
  <si>
    <t>J8-5CD12</t>
  </si>
  <si>
    <t>5CD12</t>
  </si>
  <si>
    <t>J8-5CD16</t>
  </si>
  <si>
    <t>5CD16</t>
  </si>
  <si>
    <t>J8-5CD17</t>
  </si>
  <si>
    <t>5CD17</t>
  </si>
  <si>
    <t>J8-5CD18</t>
  </si>
  <si>
    <t>5CD18</t>
  </si>
  <si>
    <t>J8-5CD19</t>
  </si>
  <si>
    <t>5CD19</t>
  </si>
  <si>
    <t>J8-5CD20</t>
  </si>
  <si>
    <t>5CD20</t>
  </si>
  <si>
    <t>J8-5CD22</t>
  </si>
  <si>
    <t>5CD22</t>
  </si>
  <si>
    <t>J8-5CD26</t>
  </si>
  <si>
    <t>5CD26</t>
  </si>
  <si>
    <t>J8-5CD55</t>
  </si>
  <si>
    <t>5CD55</t>
  </si>
  <si>
    <t>J8-5CD56</t>
  </si>
  <si>
    <t>5CD56</t>
  </si>
  <si>
    <t>J8-5CD57</t>
  </si>
  <si>
    <t>5CD57</t>
  </si>
  <si>
    <t>J8-5CD58</t>
  </si>
  <si>
    <t>5CD58</t>
  </si>
  <si>
    <t>J8-5CDL25</t>
  </si>
  <si>
    <t>5CDL25</t>
  </si>
  <si>
    <t>J8-5CDT60</t>
  </si>
  <si>
    <t>5CDT60</t>
  </si>
  <si>
    <t>J8-5CDT61</t>
  </si>
  <si>
    <t>5CDT61</t>
  </si>
  <si>
    <t>J8-5CDX10</t>
  </si>
  <si>
    <t>5CDX10</t>
  </si>
  <si>
    <t>J8-5CDZ03</t>
  </si>
  <si>
    <t>5CDZ3</t>
  </si>
  <si>
    <t>J8-5CDZ04</t>
  </si>
  <si>
    <t>5CDZ4</t>
  </si>
  <si>
    <t>J8-5CDZ05</t>
  </si>
  <si>
    <t>5CDZ5</t>
  </si>
  <si>
    <t>J8-5CDZ06</t>
  </si>
  <si>
    <t>5CDZ6</t>
  </si>
  <si>
    <t>J8-5CDZ07</t>
  </si>
  <si>
    <t>5CDZ7</t>
  </si>
  <si>
    <t>J8-5CDZ08</t>
  </si>
  <si>
    <t>5CDZ8</t>
  </si>
  <si>
    <t>J8-5CDZ10</t>
  </si>
  <si>
    <t>5CDZ10</t>
  </si>
  <si>
    <t>J8-5CET26</t>
  </si>
  <si>
    <t>5CET26</t>
  </si>
  <si>
    <t>J8-5CEU27</t>
  </si>
  <si>
    <t>5CEU27</t>
  </si>
  <si>
    <t>J8-5CEW08</t>
  </si>
  <si>
    <t>5CEW8</t>
  </si>
  <si>
    <t>J8-5CEW09</t>
  </si>
  <si>
    <t>5CEW9</t>
  </si>
  <si>
    <t>J8-5CEW10</t>
  </si>
  <si>
    <t>5CEW10</t>
  </si>
  <si>
    <t>J8-5CEW11</t>
  </si>
  <si>
    <t>5CEW11</t>
  </si>
  <si>
    <t>J8-5CEW14</t>
  </si>
  <si>
    <t>5CEW14</t>
  </si>
  <si>
    <t>J8-5CEW16</t>
  </si>
  <si>
    <t>5CEW16</t>
  </si>
  <si>
    <t>J8-5CEX19</t>
  </si>
  <si>
    <t>5CEX19</t>
  </si>
  <si>
    <t>J8-5CEX24</t>
  </si>
  <si>
    <t>5CEX24</t>
  </si>
  <si>
    <t>J8-5CEX25</t>
  </si>
  <si>
    <t>5CEX25</t>
  </si>
  <si>
    <t>J8-5CEX29</t>
  </si>
  <si>
    <t>5CEX29</t>
  </si>
  <si>
    <t>J8-5CEX31</t>
  </si>
  <si>
    <t>5CEX31</t>
  </si>
  <si>
    <t>J8-5CEZ01</t>
  </si>
  <si>
    <t>5CEZ1</t>
  </si>
  <si>
    <t>J8-5CEZ02</t>
  </si>
  <si>
    <t>5CEZ2</t>
  </si>
  <si>
    <t>J8-5CEZ04</t>
  </si>
  <si>
    <t>5CEZ4</t>
  </si>
  <si>
    <t>J8-5CEZ05</t>
  </si>
  <si>
    <t>5CEZ5</t>
  </si>
  <si>
    <t>J8-5CEZ06</t>
  </si>
  <si>
    <t>5CEZ6</t>
  </si>
  <si>
    <t>J8-5CEZ07</t>
  </si>
  <si>
    <t>5CEZ7</t>
  </si>
  <si>
    <t>J8-5CF09</t>
  </si>
  <si>
    <t>5CF9</t>
  </si>
  <si>
    <t>J8-5CF58</t>
  </si>
  <si>
    <t>5CF58</t>
  </si>
  <si>
    <t>J8-5CF59</t>
  </si>
  <si>
    <t>5CF59</t>
  </si>
  <si>
    <t>J8-5CFZ01</t>
  </si>
  <si>
    <t>5CFZ1</t>
  </si>
  <si>
    <t>J8-5CFZ02</t>
  </si>
  <si>
    <t>5CFZ2</t>
  </si>
  <si>
    <t>J8-5CFZ03</t>
  </si>
  <si>
    <t>5CFZ3</t>
  </si>
  <si>
    <t>J8-5CFZ04</t>
  </si>
  <si>
    <t>5CFZ4</t>
  </si>
  <si>
    <t>J8-5CFZ05</t>
  </si>
  <si>
    <t>5CFZ5</t>
  </si>
  <si>
    <t>J8-5CFZ07</t>
  </si>
  <si>
    <t>5CFZ7</t>
  </si>
  <si>
    <t>J8-5CG01</t>
  </si>
  <si>
    <t>5CG1</t>
  </si>
  <si>
    <t>J8-5CG02</t>
  </si>
  <si>
    <t>5CG2</t>
  </si>
  <si>
    <t>J8-5CH04</t>
  </si>
  <si>
    <t>5CH4</t>
  </si>
  <si>
    <t>J8-5CH05</t>
  </si>
  <si>
    <t>5CH5</t>
  </si>
  <si>
    <t>J8-5CH06</t>
  </si>
  <si>
    <t>5CH6</t>
  </si>
  <si>
    <t>J8-5CH07</t>
  </si>
  <si>
    <t>5CH7</t>
  </si>
  <si>
    <t>J8-5CH08</t>
  </si>
  <si>
    <t>5CH8</t>
  </si>
  <si>
    <t>J8-5CHR01</t>
  </si>
  <si>
    <t>5CHR1</t>
  </si>
  <si>
    <t>J8-5CHR02</t>
  </si>
  <si>
    <t>5CHR2</t>
  </si>
  <si>
    <t>J8-5CHT40</t>
  </si>
  <si>
    <t>5CHT40</t>
  </si>
  <si>
    <t>J8-5CIZ01</t>
  </si>
  <si>
    <t>5CIZ1</t>
  </si>
  <si>
    <t>J8-5CJ01</t>
  </si>
  <si>
    <t>5CJ1</t>
  </si>
  <si>
    <t>J8-5CJ27</t>
  </si>
  <si>
    <t>5CJ27</t>
  </si>
  <si>
    <t>J8-5CJ34</t>
  </si>
  <si>
    <t>5CJ34</t>
  </si>
  <si>
    <t>J8-5CK01</t>
  </si>
  <si>
    <t>5CK1</t>
  </si>
  <si>
    <t>J8-5CK02</t>
  </si>
  <si>
    <t>5CK2</t>
  </si>
  <si>
    <t>J8-5CKP03</t>
  </si>
  <si>
    <t>5CKP3</t>
  </si>
  <si>
    <t>J8-5CL02</t>
  </si>
  <si>
    <t>5CL2</t>
  </si>
  <si>
    <t>J8-5CL03</t>
  </si>
  <si>
    <t>5CL3</t>
  </si>
  <si>
    <t>J8-5CL10</t>
  </si>
  <si>
    <t>5CL10</t>
  </si>
  <si>
    <t>J8-5CL16</t>
  </si>
  <si>
    <t>5CL16</t>
  </si>
  <si>
    <t>J8-5CL30</t>
  </si>
  <si>
    <t>5CL30</t>
  </si>
  <si>
    <t>J8-5CM01</t>
  </si>
  <si>
    <t>5CM1</t>
  </si>
  <si>
    <t>J8-5CM02</t>
  </si>
  <si>
    <t>5CM2</t>
  </si>
  <si>
    <t>J8-5CM03</t>
  </si>
  <si>
    <t>5CM3</t>
  </si>
  <si>
    <t>J8-5CN02</t>
  </si>
  <si>
    <t>5CN2</t>
  </si>
  <si>
    <t>J8-5CN03</t>
  </si>
  <si>
    <t>5CN3</t>
  </si>
  <si>
    <t>J8-5CN04</t>
  </si>
  <si>
    <t>5CN4</t>
  </si>
  <si>
    <t>J8-5CN05</t>
  </si>
  <si>
    <t>5CN5</t>
  </si>
  <si>
    <t>J8-5CN06</t>
  </si>
  <si>
    <t>5CN6</t>
  </si>
  <si>
    <t>J8-5CN07</t>
  </si>
  <si>
    <t>5CN7</t>
  </si>
  <si>
    <t>J8-5CN08</t>
  </si>
  <si>
    <t>5CN8</t>
  </si>
  <si>
    <t>J8-5CN11</t>
  </si>
  <si>
    <t>5CN11</t>
  </si>
  <si>
    <t>J8-5CN13</t>
  </si>
  <si>
    <t>5CN13</t>
  </si>
  <si>
    <t>J8-5CN15</t>
  </si>
  <si>
    <t>5CN15</t>
  </si>
  <si>
    <t>J8-5CN16</t>
  </si>
  <si>
    <t>5CN16</t>
  </si>
  <si>
    <t>J8-5CN18</t>
  </si>
  <si>
    <t>5CN18</t>
  </si>
  <si>
    <t>J8-5CN19</t>
  </si>
  <si>
    <t>5CN19</t>
  </si>
  <si>
    <t>J8-5CN21</t>
  </si>
  <si>
    <t>5CN21</t>
  </si>
  <si>
    <t>J8-5CN23</t>
  </si>
  <si>
    <t>5CN23</t>
  </si>
  <si>
    <t>J8-5CN25</t>
  </si>
  <si>
    <t>5CN25</t>
  </si>
  <si>
    <t>J8-5CN29</t>
  </si>
  <si>
    <t>5CN29</t>
  </si>
  <si>
    <t>J8-5CP01</t>
  </si>
  <si>
    <t>5CP1</t>
  </si>
  <si>
    <t>J8-5CP02</t>
  </si>
  <si>
    <t>5CP2</t>
  </si>
  <si>
    <t>J8-5CT</t>
  </si>
  <si>
    <t>5CT</t>
  </si>
  <si>
    <t>J8-5CT02</t>
  </si>
  <si>
    <t>5CT2</t>
  </si>
  <si>
    <t>J8-5CT04</t>
  </si>
  <si>
    <t>5CT4</t>
  </si>
  <si>
    <t>J8-5CT07</t>
  </si>
  <si>
    <t>5CT7</t>
  </si>
  <si>
    <t>J8-5CT08</t>
  </si>
  <si>
    <t>5CT8</t>
  </si>
  <si>
    <t>J8-5CT09</t>
  </si>
  <si>
    <t>5CT9</t>
  </si>
  <si>
    <t>J8-5CT11</t>
  </si>
  <si>
    <t>5CT11</t>
  </si>
  <si>
    <t>J8-5CZ02</t>
  </si>
  <si>
    <t>5CZ2</t>
  </si>
  <si>
    <t>J8-5CZ03</t>
  </si>
  <si>
    <t>5CZ3</t>
  </si>
  <si>
    <t>J8-5CZ04</t>
  </si>
  <si>
    <t>5CZ4</t>
  </si>
  <si>
    <t>J8-5CZ05</t>
  </si>
  <si>
    <t>5CZ5</t>
  </si>
  <si>
    <t>J8-5D01</t>
  </si>
  <si>
    <t>5D1</t>
  </si>
  <si>
    <t>J8-5D02</t>
  </si>
  <si>
    <t>5D2</t>
  </si>
  <si>
    <t>J8-5D03</t>
  </si>
  <si>
    <t>5D3</t>
  </si>
  <si>
    <t>J8-5D04</t>
  </si>
  <si>
    <t>5D4</t>
  </si>
  <si>
    <t>J8-5D07</t>
  </si>
  <si>
    <t>5D7</t>
  </si>
  <si>
    <t>J8-5D08</t>
  </si>
  <si>
    <t>5D8</t>
  </si>
  <si>
    <t>J8-5D10</t>
  </si>
  <si>
    <t>5D10</t>
  </si>
  <si>
    <t>J8-5D12</t>
  </si>
  <si>
    <t>5D12</t>
  </si>
  <si>
    <t>J8-5D13</t>
  </si>
  <si>
    <t>5D13</t>
  </si>
  <si>
    <t>J8-5D14</t>
  </si>
  <si>
    <t>5D14</t>
  </si>
  <si>
    <t>J8-5D19</t>
  </si>
  <si>
    <t>5D19</t>
  </si>
  <si>
    <t>J8-5D20</t>
  </si>
  <si>
    <t>5D20</t>
  </si>
  <si>
    <t>J8-5D21</t>
  </si>
  <si>
    <t>5D21</t>
  </si>
  <si>
    <t>J8-5D22</t>
  </si>
  <si>
    <t>5D22</t>
  </si>
  <si>
    <t>J8-5D23</t>
  </si>
  <si>
    <t>5D23</t>
  </si>
  <si>
    <t>J8-5D24</t>
  </si>
  <si>
    <t>5D24</t>
  </si>
  <si>
    <t>J8-5D25</t>
  </si>
  <si>
    <t>5D25</t>
  </si>
  <si>
    <t>J8-5D26</t>
  </si>
  <si>
    <t>5D26</t>
  </si>
  <si>
    <t>J8-5D27</t>
  </si>
  <si>
    <t>5D27</t>
  </si>
  <si>
    <t>J8-5D29</t>
  </si>
  <si>
    <t>5D29</t>
  </si>
  <si>
    <t>J8-5D30</t>
  </si>
  <si>
    <t>5D30</t>
  </si>
  <si>
    <t>J8-5D31</t>
  </si>
  <si>
    <t>5D31</t>
  </si>
  <si>
    <t>J8-5D32</t>
  </si>
  <si>
    <t>5D32</t>
  </si>
  <si>
    <t>J8-5D33</t>
  </si>
  <si>
    <t>5D33</t>
  </si>
  <si>
    <t>J8-5D34</t>
  </si>
  <si>
    <t>5D34</t>
  </si>
  <si>
    <t>J8-5D35</t>
  </si>
  <si>
    <t>5D35</t>
  </si>
  <si>
    <t>J8-5D36</t>
  </si>
  <si>
    <t>5D36</t>
  </si>
  <si>
    <t>J8-5D37</t>
  </si>
  <si>
    <t>5D37</t>
  </si>
  <si>
    <t>J8-5D38</t>
  </si>
  <si>
    <t>5D38</t>
  </si>
  <si>
    <t>J8-5D39</t>
  </si>
  <si>
    <t>5D39</t>
  </si>
  <si>
    <t>J8-5D40</t>
  </si>
  <si>
    <t>5D40</t>
  </si>
  <si>
    <t>J8-5D41</t>
  </si>
  <si>
    <t>5D41</t>
  </si>
  <si>
    <t>J8-5D42</t>
  </si>
  <si>
    <t>5D42</t>
  </si>
  <si>
    <t>J8-5D43</t>
  </si>
  <si>
    <t>5D43</t>
  </si>
  <si>
    <t>J8-5D44</t>
  </si>
  <si>
    <t>5D44</t>
  </si>
  <si>
    <t>J8-5D47</t>
  </si>
  <si>
    <t>5D47</t>
  </si>
  <si>
    <t>J8-5D48</t>
  </si>
  <si>
    <t>5D48</t>
  </si>
  <si>
    <t>J8-5D49</t>
  </si>
  <si>
    <t>5D49</t>
  </si>
  <si>
    <t>J8-5D50</t>
  </si>
  <si>
    <t>5D50</t>
  </si>
  <si>
    <t>J8-5D51</t>
  </si>
  <si>
    <t>5D51</t>
  </si>
  <si>
    <t>J8-5D52</t>
  </si>
  <si>
    <t>5D52</t>
  </si>
  <si>
    <t>J8-5D53</t>
  </si>
  <si>
    <t>5D53</t>
  </si>
  <si>
    <t>J8-5D54</t>
  </si>
  <si>
    <t>5D54</t>
  </si>
  <si>
    <t>J8-5D55</t>
  </si>
  <si>
    <t>5D55</t>
  </si>
  <si>
    <t>J8-5D56</t>
  </si>
  <si>
    <t>5D56</t>
  </si>
  <si>
    <t>J8-5D57</t>
  </si>
  <si>
    <t>5D57</t>
  </si>
  <si>
    <t>J8-5D58</t>
  </si>
  <si>
    <t>5D58</t>
  </si>
  <si>
    <t>J8-5D59</t>
  </si>
  <si>
    <t>5D59</t>
  </si>
  <si>
    <t>J8-5D60</t>
  </si>
  <si>
    <t>5D60</t>
  </si>
  <si>
    <t>J8-5D61</t>
  </si>
  <si>
    <t>5D61</t>
  </si>
  <si>
    <t>J8-5D62</t>
  </si>
  <si>
    <t>5D62</t>
  </si>
  <si>
    <t>J8-5D64</t>
  </si>
  <si>
    <t>5D64</t>
  </si>
  <si>
    <t>J8-5D65</t>
  </si>
  <si>
    <t>5D65</t>
  </si>
  <si>
    <t>J8-5D66</t>
  </si>
  <si>
    <t>5D66</t>
  </si>
  <si>
    <t>J8-5D67</t>
  </si>
  <si>
    <t>5D67</t>
  </si>
  <si>
    <t>J8-5D68</t>
  </si>
  <si>
    <t>5D68</t>
  </si>
  <si>
    <t>J8-5D69</t>
  </si>
  <si>
    <t>5D69</t>
  </si>
  <si>
    <t>J8-5D70</t>
  </si>
  <si>
    <t>5D70</t>
  </si>
  <si>
    <t>J8-5D74</t>
  </si>
  <si>
    <t>5D74</t>
  </si>
  <si>
    <t>J8-5D74a</t>
  </si>
  <si>
    <t>5D74a</t>
  </si>
  <si>
    <t>J8-5D75</t>
  </si>
  <si>
    <t>5D75</t>
  </si>
  <si>
    <t>J8-5D76</t>
  </si>
  <si>
    <t>5D76</t>
  </si>
  <si>
    <t>J8-5D79</t>
  </si>
  <si>
    <t>5D79</t>
  </si>
  <si>
    <t>J8-5DF03</t>
  </si>
  <si>
    <t>5DF3</t>
  </si>
  <si>
    <t>J8-5DF04</t>
  </si>
  <si>
    <t>5DF4</t>
  </si>
  <si>
    <t>J8-5DF05</t>
  </si>
  <si>
    <t>5DF5</t>
  </si>
  <si>
    <t>J8-5DF06</t>
  </si>
  <si>
    <t>5DF6</t>
  </si>
  <si>
    <t>J8-5DF09</t>
  </si>
  <si>
    <t>5DF9</t>
  </si>
  <si>
    <t>J8-5DF15</t>
  </si>
  <si>
    <t>5DF15</t>
  </si>
  <si>
    <t>J8-5DF90</t>
  </si>
  <si>
    <t>5DF90</t>
  </si>
  <si>
    <t>J8-5DF91</t>
  </si>
  <si>
    <t>5DF91</t>
  </si>
  <si>
    <t>J8-5DFD07</t>
  </si>
  <si>
    <t>5DFD7</t>
  </si>
  <si>
    <t>J8-5DFT11</t>
  </si>
  <si>
    <t>5DFT11</t>
  </si>
  <si>
    <t>J8-5DFT12</t>
  </si>
  <si>
    <t>5DFT12</t>
  </si>
  <si>
    <t>J8-5DFT13</t>
  </si>
  <si>
    <t>5DFT13</t>
  </si>
  <si>
    <t>J8-5DFT76</t>
  </si>
  <si>
    <t>5DFT76</t>
  </si>
  <si>
    <t>J8-5DFX02</t>
  </si>
  <si>
    <t>5DFX2</t>
  </si>
  <si>
    <t>J8-5DH02</t>
  </si>
  <si>
    <t>5DH2</t>
  </si>
  <si>
    <t>J8-5DH03</t>
  </si>
  <si>
    <t>5DH3</t>
  </si>
  <si>
    <t>J8-5DH04</t>
  </si>
  <si>
    <t>5DH4</t>
  </si>
  <si>
    <t>J8-5DH05</t>
  </si>
  <si>
    <t>5DH5</t>
  </si>
  <si>
    <t>J8-5DH06</t>
  </si>
  <si>
    <t>5DH6</t>
  </si>
  <si>
    <t>J8-5DH07</t>
  </si>
  <si>
    <t>5DH7</t>
  </si>
  <si>
    <t>J8-5DH08</t>
  </si>
  <si>
    <t>5DH8</t>
  </si>
  <si>
    <t>J8-5DH09</t>
  </si>
  <si>
    <t>5DH9</t>
  </si>
  <si>
    <t>J8-5DH10</t>
  </si>
  <si>
    <t>5DH10</t>
  </si>
  <si>
    <t>J8-5DH11</t>
  </si>
  <si>
    <t>5DH11</t>
  </si>
  <si>
    <t>J8-5DH13</t>
  </si>
  <si>
    <t>5DH13</t>
  </si>
  <si>
    <t>J8-5DH38</t>
  </si>
  <si>
    <t>5DH38</t>
  </si>
  <si>
    <t>J8-5DH48</t>
  </si>
  <si>
    <t>5DH48</t>
  </si>
  <si>
    <t>J8-5DH55</t>
  </si>
  <si>
    <t>5DH55</t>
  </si>
  <si>
    <t>J8-5DH62</t>
  </si>
  <si>
    <t>5DH62</t>
  </si>
  <si>
    <t>J8-5DH92</t>
  </si>
  <si>
    <t>5DH92</t>
  </si>
  <si>
    <t>J8-5DJ01</t>
  </si>
  <si>
    <t>5DJ1</t>
  </si>
  <si>
    <t>J8-5DJ02</t>
  </si>
  <si>
    <t>5DJ2</t>
  </si>
  <si>
    <t>J8-5DJ04</t>
  </si>
  <si>
    <t>5DJ4</t>
  </si>
  <si>
    <t>J8-5DJ05</t>
  </si>
  <si>
    <t>5DJ5</t>
  </si>
  <si>
    <t>J8-5DJ07</t>
  </si>
  <si>
    <t>5DJ7</t>
  </si>
  <si>
    <t>J8-5DJ08</t>
  </si>
  <si>
    <t>5DJ8</t>
  </si>
  <si>
    <t>J8-5DJ09</t>
  </si>
  <si>
    <t>5DJ9</t>
  </si>
  <si>
    <t>J8-5DJ10</t>
  </si>
  <si>
    <t>5DJ10</t>
  </si>
  <si>
    <t>J8-5DJ11</t>
  </si>
  <si>
    <t>5DJ11</t>
  </si>
  <si>
    <t>J8-5DJ12</t>
  </si>
  <si>
    <t>5DJ12</t>
  </si>
  <si>
    <t>J8-5DJ19</t>
  </si>
  <si>
    <t>J8-5DJ32</t>
  </si>
  <si>
    <t>5DJ32</t>
  </si>
  <si>
    <t>J8-5DJ77</t>
  </si>
  <si>
    <t>5DJ77</t>
  </si>
  <si>
    <t>J8-5DL01</t>
  </si>
  <si>
    <t>5DL1</t>
  </si>
  <si>
    <t>J8-5DL03</t>
  </si>
  <si>
    <t>5DL3</t>
  </si>
  <si>
    <t>J8-5DL04</t>
  </si>
  <si>
    <t>5DL4</t>
  </si>
  <si>
    <t>J8-5DL05</t>
  </si>
  <si>
    <t>5DL5</t>
  </si>
  <si>
    <t>J8-5DL06</t>
  </si>
  <si>
    <t>5DL6</t>
  </si>
  <si>
    <t>J8-5DL07</t>
  </si>
  <si>
    <t>5DL7</t>
  </si>
  <si>
    <t>J8-5DL08</t>
  </si>
  <si>
    <t>5DL8</t>
  </si>
  <si>
    <t>J8-5DL10</t>
  </si>
  <si>
    <t>5DL10</t>
  </si>
  <si>
    <t>J8-5DL11</t>
  </si>
  <si>
    <t>5DL11</t>
  </si>
  <si>
    <t>J8-5DL13</t>
  </si>
  <si>
    <t>J8-5DL15</t>
  </si>
  <si>
    <t>5DL15</t>
  </si>
  <si>
    <t>J8-5DL16</t>
  </si>
  <si>
    <t>5DL16</t>
  </si>
  <si>
    <t>J8-5DL17</t>
  </si>
  <si>
    <t>5DL17</t>
  </si>
  <si>
    <t>J8-5DL18</t>
  </si>
  <si>
    <t>5DL18</t>
  </si>
  <si>
    <t>J8-5DL20</t>
  </si>
  <si>
    <t>5DL20</t>
  </si>
  <si>
    <t>J8-5DL21</t>
  </si>
  <si>
    <t>5DL21</t>
  </si>
  <si>
    <t>J8-5DL22</t>
  </si>
  <si>
    <t>5DL22</t>
  </si>
  <si>
    <t>J8-5DL23</t>
  </si>
  <si>
    <t>5DL23</t>
  </si>
  <si>
    <t>J8-5DL24</t>
  </si>
  <si>
    <t>5DL24</t>
  </si>
  <si>
    <t>J8-5DL27</t>
  </si>
  <si>
    <t>5DL27</t>
  </si>
  <si>
    <t>J8-5DL28</t>
  </si>
  <si>
    <t>5DL28</t>
  </si>
  <si>
    <t>J8-5DL29</t>
  </si>
  <si>
    <t>5DL29</t>
  </si>
  <si>
    <t>J8-5DL31</t>
  </si>
  <si>
    <t>J8-5DL35</t>
  </si>
  <si>
    <t>5DL35</t>
  </si>
  <si>
    <t>J8-5DL36</t>
  </si>
  <si>
    <t>5DL36</t>
  </si>
  <si>
    <t>J8-5DL37</t>
  </si>
  <si>
    <t>5DL37</t>
  </si>
  <si>
    <t>J8-5DL75</t>
  </si>
  <si>
    <t>5DL75</t>
  </si>
  <si>
    <t>J8-5DL82</t>
  </si>
  <si>
    <t>5DL82</t>
  </si>
  <si>
    <t>J8-5DL83</t>
  </si>
  <si>
    <t>5DL83</t>
  </si>
  <si>
    <t>J8-5DLZ30</t>
  </si>
  <si>
    <t>5DLZ30</t>
  </si>
  <si>
    <t>J8-5DM01</t>
  </si>
  <si>
    <t>5DM1</t>
  </si>
  <si>
    <t>J8-5DM02</t>
  </si>
  <si>
    <t>5DM2</t>
  </si>
  <si>
    <t>J8-5DM65</t>
  </si>
  <si>
    <t>5DM65</t>
  </si>
  <si>
    <t>J8-5DM67</t>
  </si>
  <si>
    <t>5DM67</t>
  </si>
  <si>
    <t>J8-5DN01</t>
  </si>
  <si>
    <t>5DN1</t>
  </si>
  <si>
    <t>J8-5DP01</t>
  </si>
  <si>
    <t>5DP1</t>
  </si>
  <si>
    <t>J8-5DP03</t>
  </si>
  <si>
    <t>5DP3</t>
  </si>
  <si>
    <t>J8-5DP05</t>
  </si>
  <si>
    <t>5DP5</t>
  </si>
  <si>
    <t>J8-5DP06</t>
  </si>
  <si>
    <t>5DP6</t>
  </si>
  <si>
    <t>J8-5DP07</t>
  </si>
  <si>
    <t>J8-5DP10</t>
  </si>
  <si>
    <t>J8-5DP11</t>
  </si>
  <si>
    <t>5DP11</t>
  </si>
  <si>
    <t>J8-5DP28</t>
  </si>
  <si>
    <t>5DP28</t>
  </si>
  <si>
    <t>J8-5DP30</t>
  </si>
  <si>
    <t>5DP30</t>
  </si>
  <si>
    <t>J8-5DP33</t>
  </si>
  <si>
    <t>5DP33</t>
  </si>
  <si>
    <t>J8-5DP39</t>
  </si>
  <si>
    <t>J8-5DP52</t>
  </si>
  <si>
    <t>5DP52</t>
  </si>
  <si>
    <t>J8-5DP74</t>
  </si>
  <si>
    <t>5DP74</t>
  </si>
  <si>
    <t>J8-5DT02</t>
  </si>
  <si>
    <t>5DT2</t>
  </si>
  <si>
    <t>J8-5DT03</t>
  </si>
  <si>
    <t>5DT3</t>
  </si>
  <si>
    <t>J8-5DT49</t>
  </si>
  <si>
    <t>5DT49</t>
  </si>
  <si>
    <t>J8-5DT78</t>
  </si>
  <si>
    <t>5DT78</t>
  </si>
  <si>
    <t>J8-5DT88</t>
  </si>
  <si>
    <t>5DT88</t>
  </si>
  <si>
    <t>J8-5DT89</t>
  </si>
  <si>
    <t>5DT89</t>
  </si>
  <si>
    <t>J8-5DV01</t>
  </si>
  <si>
    <t>5DV1</t>
  </si>
  <si>
    <t>J8-5DV02</t>
  </si>
  <si>
    <t>5DV2</t>
  </si>
  <si>
    <t>J8-5DV03</t>
  </si>
  <si>
    <t>5DV3</t>
  </si>
  <si>
    <t>J8-5DV3</t>
  </si>
  <si>
    <t>J8-5DX83</t>
  </si>
  <si>
    <t>5DX83</t>
  </si>
  <si>
    <t>J8-5DX85</t>
  </si>
  <si>
    <t>5DX85</t>
  </si>
  <si>
    <t>J8-5DX87</t>
  </si>
  <si>
    <t>5DX87</t>
  </si>
  <si>
    <t>J8-5DZ02</t>
  </si>
  <si>
    <t>5DZ2</t>
  </si>
  <si>
    <t>J8-5DZ03</t>
  </si>
  <si>
    <t>5DZ3</t>
  </si>
  <si>
    <t>J8-5DZ05</t>
  </si>
  <si>
    <t>5DZ5</t>
  </si>
  <si>
    <t>J8-5DZ06</t>
  </si>
  <si>
    <t>5DZ6</t>
  </si>
  <si>
    <t>J8-5DZ07</t>
  </si>
  <si>
    <t>5DZ7</t>
  </si>
  <si>
    <t>J8-5DZ08</t>
  </si>
  <si>
    <t>5DZ8</t>
  </si>
  <si>
    <t>J8-5DZ09</t>
  </si>
  <si>
    <t>5DZ9</t>
  </si>
  <si>
    <t>J8-5DZ10</t>
  </si>
  <si>
    <t>5DZ10</t>
  </si>
  <si>
    <t>J8-5DZ13</t>
  </si>
  <si>
    <t>5DZ13</t>
  </si>
  <si>
    <t>J8-5DZ14</t>
  </si>
  <si>
    <t>5DZ14</t>
  </si>
  <si>
    <t>J8-5DZ17</t>
  </si>
  <si>
    <t>5DZ17</t>
  </si>
  <si>
    <t>J8-5DZ18</t>
  </si>
  <si>
    <t>5DZ18</t>
  </si>
  <si>
    <t>J8-5DZ19</t>
  </si>
  <si>
    <t>5DZ19</t>
  </si>
  <si>
    <t>J8-5DZ20</t>
  </si>
  <si>
    <t>5DZ20</t>
  </si>
  <si>
    <t>J8-5DZ21</t>
  </si>
  <si>
    <t>5DZ21</t>
  </si>
  <si>
    <t>J8-5DZ22</t>
  </si>
  <si>
    <t>5DZ22</t>
  </si>
  <si>
    <t>J8-5DZ23</t>
  </si>
  <si>
    <t>5DZ23</t>
  </si>
  <si>
    <t>J8-5DZ24</t>
  </si>
  <si>
    <t>5DZ24</t>
  </si>
  <si>
    <t>J8-5DZ53</t>
  </si>
  <si>
    <t>5DZ53</t>
  </si>
  <si>
    <t>J8-5E20</t>
  </si>
  <si>
    <t>5E20</t>
  </si>
  <si>
    <t>J8-5E27</t>
  </si>
  <si>
    <t>5E27</t>
  </si>
  <si>
    <t>J8-5E28</t>
  </si>
  <si>
    <t>5E28</t>
  </si>
  <si>
    <t>J8-5E31</t>
  </si>
  <si>
    <t>5E31</t>
  </si>
  <si>
    <t>J8-5E42</t>
  </si>
  <si>
    <t>5E42</t>
  </si>
  <si>
    <t>J8-5E46</t>
  </si>
  <si>
    <t>5E46</t>
  </si>
  <si>
    <t>J8-5E53</t>
  </si>
  <si>
    <t>5E53</t>
  </si>
  <si>
    <t>J8-5E56</t>
  </si>
  <si>
    <t>5E56</t>
  </si>
  <si>
    <t>J8-5E60</t>
  </si>
  <si>
    <t>5E60</t>
  </si>
  <si>
    <t>J8-5E65</t>
  </si>
  <si>
    <t>5E65</t>
  </si>
  <si>
    <t>J8-5E69</t>
  </si>
  <si>
    <t>5E69</t>
  </si>
  <si>
    <t>J8-5E72</t>
  </si>
  <si>
    <t>5E72</t>
  </si>
  <si>
    <t>J8-5E75</t>
  </si>
  <si>
    <t>J8-5E76</t>
  </si>
  <si>
    <t>5E76</t>
  </si>
  <si>
    <t>J8-5E77</t>
  </si>
  <si>
    <t>5E77</t>
  </si>
  <si>
    <t>J8-5E78</t>
  </si>
  <si>
    <t>5E78</t>
  </si>
  <si>
    <t>J8-5E88</t>
  </si>
  <si>
    <t>5E88</t>
  </si>
  <si>
    <t>J8-5E91</t>
  </si>
  <si>
    <t>5E91</t>
  </si>
  <si>
    <t>J8-5E92</t>
  </si>
  <si>
    <t>5E92</t>
  </si>
  <si>
    <t>J8-5E93</t>
  </si>
  <si>
    <t>5E93</t>
  </si>
  <si>
    <t>J8-5E94</t>
  </si>
  <si>
    <t>5E94</t>
  </si>
  <si>
    <t>J8-5E95</t>
  </si>
  <si>
    <t>5E95</t>
  </si>
  <si>
    <t>J8-5E96</t>
  </si>
  <si>
    <t>5E96</t>
  </si>
  <si>
    <t>J8-5E97</t>
  </si>
  <si>
    <t>5E97</t>
  </si>
  <si>
    <t>J8-5E98</t>
  </si>
  <si>
    <t>5E98</t>
  </si>
  <si>
    <t>J8-5E99</t>
  </si>
  <si>
    <t>5E99</t>
  </si>
  <si>
    <t>J8-5EI04</t>
  </si>
  <si>
    <t>5EI4</t>
  </si>
  <si>
    <t>J8-5EI16</t>
  </si>
  <si>
    <t>5EI16</t>
  </si>
  <si>
    <t>J8-5EI18</t>
  </si>
  <si>
    <t>5EI18</t>
  </si>
  <si>
    <t>J8-5EI83</t>
  </si>
  <si>
    <t>5EI83</t>
  </si>
  <si>
    <t>J8-5EI85</t>
  </si>
  <si>
    <t>5EI85</t>
  </si>
  <si>
    <t>J8-5EJ13</t>
  </si>
  <si>
    <t>J8-5EJ25</t>
  </si>
  <si>
    <t>5EJ25</t>
  </si>
  <si>
    <t>J8-5EJ33</t>
  </si>
  <si>
    <t>5EJ33</t>
  </si>
  <si>
    <t>J8-5EJ36</t>
  </si>
  <si>
    <t>5EJ36</t>
  </si>
  <si>
    <t>J8-5EJ48</t>
  </si>
  <si>
    <t>5EJ48</t>
  </si>
  <si>
    <t>J8-5EL17</t>
  </si>
  <si>
    <t>5EL17</t>
  </si>
  <si>
    <t>J8-5EL24</t>
  </si>
  <si>
    <t>5EL24</t>
  </si>
  <si>
    <t>J8-5EL45</t>
  </si>
  <si>
    <t>5EL45</t>
  </si>
  <si>
    <t>J8-5EL52</t>
  </si>
  <si>
    <t>5EL52</t>
  </si>
  <si>
    <t>J8-5EL53</t>
  </si>
  <si>
    <t>5EL53</t>
  </si>
  <si>
    <t>J8-5EL68</t>
  </si>
  <si>
    <t>5EL68</t>
  </si>
  <si>
    <t>J8-5EL71</t>
  </si>
  <si>
    <t>5EL71</t>
  </si>
  <si>
    <t>J8-5EL79</t>
  </si>
  <si>
    <t>5EL79</t>
  </si>
  <si>
    <t>J8-5EN74</t>
  </si>
  <si>
    <t>5EN74</t>
  </si>
  <si>
    <t>J8-5EN90</t>
  </si>
  <si>
    <t>5EN90</t>
  </si>
  <si>
    <t>J8-5ER39</t>
  </si>
  <si>
    <t>5ER39</t>
  </si>
  <si>
    <t>J8-5ES01</t>
  </si>
  <si>
    <t>5ES1</t>
  </si>
  <si>
    <t>J8-5EZ43</t>
  </si>
  <si>
    <t>5EZ43</t>
  </si>
  <si>
    <t>J8-5EZ44</t>
  </si>
  <si>
    <t>5EZ44</t>
  </si>
  <si>
    <t>J8-5EZ47</t>
  </si>
  <si>
    <t>5EZ47</t>
  </si>
  <si>
    <t>J8-5EZ50</t>
  </si>
  <si>
    <t>5EZ50</t>
  </si>
  <si>
    <t>J8-5EZ57</t>
  </si>
  <si>
    <t>5EZ57</t>
  </si>
  <si>
    <t>J8-5EZ58</t>
  </si>
  <si>
    <t>5EZ58</t>
  </si>
  <si>
    <t>J8-5EZ61</t>
  </si>
  <si>
    <t>5EZ61</t>
  </si>
  <si>
    <t>J8-5EZ62</t>
  </si>
  <si>
    <t>5EZ62</t>
  </si>
  <si>
    <t>J8-5EZ63</t>
  </si>
  <si>
    <t>5EZ63</t>
  </si>
  <si>
    <t>J8-5EZ64</t>
  </si>
  <si>
    <t>5EZ64</t>
  </si>
  <si>
    <t>J8-5EZ84</t>
  </si>
  <si>
    <t>5EZ84</t>
  </si>
  <si>
    <t>J8-5F06</t>
  </si>
  <si>
    <t>5F6</t>
  </si>
  <si>
    <t>J8-5F07</t>
  </si>
  <si>
    <t>5F7</t>
  </si>
  <si>
    <t>J8-5F08</t>
  </si>
  <si>
    <t>5F8</t>
  </si>
  <si>
    <t>J8-5F09</t>
  </si>
  <si>
    <t>5F9</t>
  </si>
  <si>
    <t>J8-5F10</t>
  </si>
  <si>
    <t>5F10</t>
  </si>
  <si>
    <t>J8-5F101</t>
  </si>
  <si>
    <t>5F101</t>
  </si>
  <si>
    <t>J8-5F103</t>
  </si>
  <si>
    <t>5F103</t>
  </si>
  <si>
    <t>J8-5F104</t>
  </si>
  <si>
    <t>5F104</t>
  </si>
  <si>
    <t>J8-5F105</t>
  </si>
  <si>
    <t>5F105</t>
  </si>
  <si>
    <t>J8-5F106</t>
  </si>
  <si>
    <t>5F106</t>
  </si>
  <si>
    <t>J8-5F107</t>
  </si>
  <si>
    <t>5F107</t>
  </si>
  <si>
    <t>J8-5F108</t>
  </si>
  <si>
    <t>5F108</t>
  </si>
  <si>
    <t>J8-5F11</t>
  </si>
  <si>
    <t>5F11</t>
  </si>
  <si>
    <t>J8-5F111</t>
  </si>
  <si>
    <t>5F111</t>
  </si>
  <si>
    <t>J8-5F12</t>
  </si>
  <si>
    <t>J8-5F15</t>
  </si>
  <si>
    <t>5F15</t>
  </si>
  <si>
    <t>J8-5F16</t>
  </si>
  <si>
    <t>J8-5F18</t>
  </si>
  <si>
    <t>J8-5F21</t>
  </si>
  <si>
    <t>J8-5F22</t>
  </si>
  <si>
    <t>5F22</t>
  </si>
  <si>
    <t>J8-5F35</t>
  </si>
  <si>
    <t>5F35</t>
  </si>
  <si>
    <t>J8-5F36</t>
  </si>
  <si>
    <t>5F36</t>
  </si>
  <si>
    <t>J8-5F41</t>
  </si>
  <si>
    <t>5F41</t>
  </si>
  <si>
    <t>J8-5F42</t>
  </si>
  <si>
    <t>5F42</t>
  </si>
  <si>
    <t>J8-5F53</t>
  </si>
  <si>
    <t>5F53</t>
  </si>
  <si>
    <t>J8-5F54</t>
  </si>
  <si>
    <t>5F54</t>
  </si>
  <si>
    <t>J8-5F55</t>
  </si>
  <si>
    <t>5F55</t>
  </si>
  <si>
    <t>J8-5F64</t>
  </si>
  <si>
    <t>5F64</t>
  </si>
  <si>
    <t>J8-5F65</t>
  </si>
  <si>
    <t>5F65</t>
  </si>
  <si>
    <t>J8-5F68</t>
  </si>
  <si>
    <t>5F68</t>
  </si>
  <si>
    <t>J8-5F69</t>
  </si>
  <si>
    <t>5F69</t>
  </si>
  <si>
    <t>J8-5F70</t>
  </si>
  <si>
    <t>5F70</t>
  </si>
  <si>
    <t>J8-5F71</t>
  </si>
  <si>
    <t>5F71</t>
  </si>
  <si>
    <t>J8-5F81</t>
  </si>
  <si>
    <t>5F81</t>
  </si>
  <si>
    <t>J8-5F93</t>
  </si>
  <si>
    <t>5F93</t>
  </si>
  <si>
    <t>J8-5F94</t>
  </si>
  <si>
    <t>5F94</t>
  </si>
  <si>
    <t>J8-5F95</t>
  </si>
  <si>
    <t>5F95</t>
  </si>
  <si>
    <t>J8-5F98</t>
  </si>
  <si>
    <t>5F98</t>
  </si>
  <si>
    <t>J8-5F99</t>
  </si>
  <si>
    <t>5F99</t>
  </si>
  <si>
    <t>J8-5FJ57</t>
  </si>
  <si>
    <t>5FJ57</t>
  </si>
  <si>
    <t>J8-5FJV81</t>
  </si>
  <si>
    <t>5FJV81</t>
  </si>
  <si>
    <t>J8-5FL07</t>
  </si>
  <si>
    <t>J8-5FL116</t>
  </si>
  <si>
    <t>5FL116</t>
  </si>
  <si>
    <t>J8-5FL14</t>
  </si>
  <si>
    <t>J8-5FL31</t>
  </si>
  <si>
    <t>5FL31</t>
  </si>
  <si>
    <t>J8-5FL34</t>
  </si>
  <si>
    <t>5FL34</t>
  </si>
  <si>
    <t>J8-5FL43</t>
  </si>
  <si>
    <t>5FL43</t>
  </si>
  <si>
    <t>J8-5FL51</t>
  </si>
  <si>
    <t>5FL51</t>
  </si>
  <si>
    <t>J8-5FL52</t>
  </si>
  <si>
    <t>5FL52</t>
  </si>
  <si>
    <t>J8-5FL56</t>
  </si>
  <si>
    <t>5FL56</t>
  </si>
  <si>
    <t>J8-5FL78</t>
  </si>
  <si>
    <t>5FL78</t>
  </si>
  <si>
    <t>J8-5FLZ49</t>
  </si>
  <si>
    <t>5FLZ49</t>
  </si>
  <si>
    <t>J8-5FLZ50</t>
  </si>
  <si>
    <t>5FLZ50</t>
  </si>
  <si>
    <t>J8-5FN117</t>
  </si>
  <si>
    <t>5FN117</t>
  </si>
  <si>
    <t>J8-5FN118</t>
  </si>
  <si>
    <t>5FN118</t>
  </si>
  <si>
    <t>J8-5FN119</t>
  </si>
  <si>
    <t>5FN119</t>
  </si>
  <si>
    <t>J8-5FN29</t>
  </si>
  <si>
    <t>5FN29</t>
  </si>
  <si>
    <t>J8-5FN45</t>
  </si>
  <si>
    <t>5FN45</t>
  </si>
  <si>
    <t>J8-5FN46</t>
  </si>
  <si>
    <t>5FN46</t>
  </si>
  <si>
    <t>J8-5FN47</t>
  </si>
  <si>
    <t>5FN47</t>
  </si>
  <si>
    <t>J8-5FN48</t>
  </si>
  <si>
    <t>5FN48</t>
  </si>
  <si>
    <t>J8-5FP17</t>
  </si>
  <si>
    <t>J8-5FP85</t>
  </si>
  <si>
    <t>5FP85</t>
  </si>
  <si>
    <t>J8-5FP96</t>
  </si>
  <si>
    <t>5FP96</t>
  </si>
  <si>
    <t>J8-5FPZ95</t>
  </si>
  <si>
    <t>5FPZ95</t>
  </si>
  <si>
    <t>J8-5FQN01</t>
  </si>
  <si>
    <t>5FQN1</t>
  </si>
  <si>
    <t>J8-5FT58</t>
  </si>
  <si>
    <t>5FT58</t>
  </si>
  <si>
    <t>J8-5FU92</t>
  </si>
  <si>
    <t>5FU92</t>
  </si>
  <si>
    <t>J8-5FU96</t>
  </si>
  <si>
    <t>5FU96</t>
  </si>
  <si>
    <t>J8-5FX27</t>
  </si>
  <si>
    <t>5FX27</t>
  </si>
  <si>
    <t>J8-5FX59</t>
  </si>
  <si>
    <t>5FX59</t>
  </si>
  <si>
    <t>J8-5FX60</t>
  </si>
  <si>
    <t>5FX60</t>
  </si>
  <si>
    <t>J8-5FX61</t>
  </si>
  <si>
    <t>5FX61</t>
  </si>
  <si>
    <t>J8-5FZ02</t>
  </si>
  <si>
    <t>5FZ2</t>
  </si>
  <si>
    <t>J8-5FZ103</t>
  </si>
  <si>
    <t>5FZ103</t>
  </si>
  <si>
    <t>J8-5FZ63</t>
  </si>
  <si>
    <t>5FZ63</t>
  </si>
  <si>
    <t>J8-5FZ72</t>
  </si>
  <si>
    <t>5FZ72</t>
  </si>
  <si>
    <t>J8-5FZ74</t>
  </si>
  <si>
    <t>5FZ74</t>
  </si>
  <si>
    <t>J8-5FZ76</t>
  </si>
  <si>
    <t>5FZ76</t>
  </si>
  <si>
    <t>J8-5FZ82</t>
  </si>
  <si>
    <t>5FZ82</t>
  </si>
  <si>
    <t>J8-5FZ83</t>
  </si>
  <si>
    <t>5FZ83</t>
  </si>
  <si>
    <t>J8-5FZ86</t>
  </si>
  <si>
    <t>5FZ86</t>
  </si>
  <si>
    <t>J8-5FZ87</t>
  </si>
  <si>
    <t>5FZ87</t>
  </si>
  <si>
    <t>J8-5FZ88</t>
  </si>
  <si>
    <t>5FZ88</t>
  </si>
  <si>
    <t>J8-5FZ89</t>
  </si>
  <si>
    <t>5FZ89</t>
  </si>
  <si>
    <t>J8-5FZ90</t>
  </si>
  <si>
    <t>5FZ90</t>
  </si>
  <si>
    <t>J8-5FZ91</t>
  </si>
  <si>
    <t>5FZ91</t>
  </si>
  <si>
    <t>J8-5FZ92</t>
  </si>
  <si>
    <t>5FZ92</t>
  </si>
  <si>
    <t>J8-5FZ93</t>
  </si>
  <si>
    <t>5FZ93</t>
  </si>
  <si>
    <t>J8-5FZ94</t>
  </si>
  <si>
    <t>5FZ94</t>
  </si>
  <si>
    <t>J8-5FZZ01</t>
  </si>
  <si>
    <t>5FZZ1</t>
  </si>
  <si>
    <t>J8-5FZZ03</t>
  </si>
  <si>
    <t>5FZZ3</t>
  </si>
  <si>
    <t>J8-5FZZ28</t>
  </si>
  <si>
    <t>5FZZ28</t>
  </si>
  <si>
    <t>J8-5G04</t>
  </si>
  <si>
    <t>5G4</t>
  </si>
  <si>
    <t>J8-5G41</t>
  </si>
  <si>
    <t>5G41</t>
  </si>
  <si>
    <t>J8-5G42</t>
  </si>
  <si>
    <t>5G42</t>
  </si>
  <si>
    <t>J8-5G43</t>
  </si>
  <si>
    <t>5G43</t>
  </si>
  <si>
    <t>J8-5G44</t>
  </si>
  <si>
    <t>5G44</t>
  </si>
  <si>
    <t>J8-5G51</t>
  </si>
  <si>
    <t>5G51</t>
  </si>
  <si>
    <t>J8-5G52</t>
  </si>
  <si>
    <t>5G52</t>
  </si>
  <si>
    <t>J8-5G53</t>
  </si>
  <si>
    <t>5G53</t>
  </si>
  <si>
    <t>J8-5G54</t>
  </si>
  <si>
    <t>5G54</t>
  </si>
  <si>
    <t>J8-5GD55</t>
  </si>
  <si>
    <t>5GD55</t>
  </si>
  <si>
    <t>J8-5GIZ30</t>
  </si>
  <si>
    <t>5GIZ30</t>
  </si>
  <si>
    <t>J8-5GL08</t>
  </si>
  <si>
    <t>5GL8</t>
  </si>
  <si>
    <t>J8-5GL11</t>
  </si>
  <si>
    <t>5GL11</t>
  </si>
  <si>
    <t>J8-5GL13</t>
  </si>
  <si>
    <t>5GL13</t>
  </si>
  <si>
    <t>J8-5GL14</t>
  </si>
  <si>
    <t>5GL14</t>
  </si>
  <si>
    <t>J8-5GL16</t>
  </si>
  <si>
    <t>5GL16</t>
  </si>
  <si>
    <t>J8-5GL22</t>
  </si>
  <si>
    <t>5GL22</t>
  </si>
  <si>
    <t>J8-5GL23</t>
  </si>
  <si>
    <t>5GL23</t>
  </si>
  <si>
    <t>J8-5GL24</t>
  </si>
  <si>
    <t>5GL24</t>
  </si>
  <si>
    <t>J8-5GL48</t>
  </si>
  <si>
    <t>5GL48</t>
  </si>
  <si>
    <t>J8-5GLZ18</t>
  </si>
  <si>
    <t>5GLZ18</t>
  </si>
  <si>
    <t>J8-5GLZ33</t>
  </si>
  <si>
    <t>5GLZ33</t>
  </si>
  <si>
    <t>J8-5GLZ34</t>
  </si>
  <si>
    <t>5GLZ34</t>
  </si>
  <si>
    <t>J8-5GLZ37</t>
  </si>
  <si>
    <t>5GLZ37</t>
  </si>
  <si>
    <t>J8-5GM31</t>
  </si>
  <si>
    <t>5GM31</t>
  </si>
  <si>
    <t>J8-5GN36</t>
  </si>
  <si>
    <t>5GN36</t>
  </si>
  <si>
    <t>J8-5GN38</t>
  </si>
  <si>
    <t>5GN38</t>
  </si>
  <si>
    <t>J8-5GN45</t>
  </si>
  <si>
    <t>5GN45</t>
  </si>
  <si>
    <t>J8-5GN46</t>
  </si>
  <si>
    <t>5GN46</t>
  </si>
  <si>
    <t>J8-5GN50</t>
  </si>
  <si>
    <t>5GN50</t>
  </si>
  <si>
    <t>J8-5GN56</t>
  </si>
  <si>
    <t>5GN56</t>
  </si>
  <si>
    <t>J8-5GP25</t>
  </si>
  <si>
    <t>5GP25</t>
  </si>
  <si>
    <t>J8-5GP26</t>
  </si>
  <si>
    <t>5GP26</t>
  </si>
  <si>
    <t>J8-5GX05</t>
  </si>
  <si>
    <t>5GX5</t>
  </si>
  <si>
    <t>J8-5GX28</t>
  </si>
  <si>
    <t>5GX28</t>
  </si>
  <si>
    <t>J8-5GX29</t>
  </si>
  <si>
    <t>5GX29</t>
  </si>
  <si>
    <t>J8-5GX40</t>
  </si>
  <si>
    <t>5GX40</t>
  </si>
  <si>
    <t>J8-5GZ06</t>
  </si>
  <si>
    <t>5GZ6</t>
  </si>
  <si>
    <t>J8-5GZ09</t>
  </si>
  <si>
    <t>5GZ9</t>
  </si>
  <si>
    <t>J8-5GZ15</t>
  </si>
  <si>
    <t>5GZ15</t>
  </si>
  <si>
    <t>J8-5H05</t>
  </si>
  <si>
    <t>5H5</t>
  </si>
  <si>
    <t>J8-5H22</t>
  </si>
  <si>
    <t>5H22</t>
  </si>
  <si>
    <t>J8-5H25</t>
  </si>
  <si>
    <t>5H25</t>
  </si>
  <si>
    <t>J8-5H26</t>
  </si>
  <si>
    <t>5H26</t>
  </si>
  <si>
    <t>J8-5H28</t>
  </si>
  <si>
    <t>5H28</t>
  </si>
  <si>
    <t>J8-5H29</t>
  </si>
  <si>
    <t>5H29</t>
  </si>
  <si>
    <t>J8-5H38</t>
  </si>
  <si>
    <t>5H38</t>
  </si>
  <si>
    <t>J8-5HL43</t>
  </si>
  <si>
    <t>5HL43</t>
  </si>
  <si>
    <t>J8-5HLZ41</t>
  </si>
  <si>
    <t>5HLZ41</t>
  </si>
  <si>
    <t>J8-5HN23</t>
  </si>
  <si>
    <t>5HN23</t>
  </si>
  <si>
    <t>J8-5HN30</t>
  </si>
  <si>
    <t>5HN30</t>
  </si>
  <si>
    <t>J8-5HN31</t>
  </si>
  <si>
    <t>5HN31</t>
  </si>
  <si>
    <t>J8-5HP24</t>
  </si>
  <si>
    <t>5HP24</t>
  </si>
  <si>
    <t>J8-5HP42</t>
  </si>
  <si>
    <t>5HP42</t>
  </si>
  <si>
    <t>J8-5HX06</t>
  </si>
  <si>
    <t>5HX6</t>
  </si>
  <si>
    <t>J8-5HX12</t>
  </si>
  <si>
    <t>5HX12</t>
  </si>
  <si>
    <t>J8-5HX13</t>
  </si>
  <si>
    <t>5HX13</t>
  </si>
  <si>
    <t>J8-5HZ17</t>
  </si>
  <si>
    <t>5HZ17</t>
  </si>
  <si>
    <t>J8-5HZY01</t>
  </si>
  <si>
    <t>5HZY1</t>
  </si>
  <si>
    <t>J8-5HZY36</t>
  </si>
  <si>
    <t>5HZY36</t>
  </si>
  <si>
    <t>J8-5I01</t>
  </si>
  <si>
    <t>5I1</t>
  </si>
  <si>
    <t>J8-5I02</t>
  </si>
  <si>
    <t>5I2</t>
  </si>
  <si>
    <t>J8-5I04</t>
  </si>
  <si>
    <t>J8-5I13</t>
  </si>
  <si>
    <t>5I13</t>
  </si>
  <si>
    <t>J8-5I14</t>
  </si>
  <si>
    <t>5I14</t>
  </si>
  <si>
    <t>J8-5I15</t>
  </si>
  <si>
    <t>5I15</t>
  </si>
  <si>
    <t>J8-5I16</t>
  </si>
  <si>
    <t>5I16</t>
  </si>
  <si>
    <t>J8-5I18</t>
  </si>
  <si>
    <t>5I18</t>
  </si>
  <si>
    <t>J8-5I19</t>
  </si>
  <si>
    <t>5I19</t>
  </si>
  <si>
    <t>J8-5IM17</t>
  </si>
  <si>
    <t>5IM17</t>
  </si>
  <si>
    <t>J8-5IX08</t>
  </si>
  <si>
    <t>5IX8</t>
  </si>
  <si>
    <t>J8-5IX10</t>
  </si>
  <si>
    <t>5IX10</t>
  </si>
  <si>
    <t>J8-5IX11</t>
  </si>
  <si>
    <t>5IX11</t>
  </si>
  <si>
    <t>J8-5IZ07</t>
  </si>
  <si>
    <t>5IZ7</t>
  </si>
  <si>
    <t>J8-5J012</t>
  </si>
  <si>
    <t>5J012</t>
  </si>
  <si>
    <t>J8-5J04</t>
  </si>
  <si>
    <t>5J4</t>
  </si>
  <si>
    <t>J8-5J06</t>
  </si>
  <si>
    <t>J8-5J11</t>
  </si>
  <si>
    <t>5J11</t>
  </si>
  <si>
    <t>J8-5J14</t>
  </si>
  <si>
    <t>5J14</t>
  </si>
  <si>
    <t>J8-5J16</t>
  </si>
  <si>
    <t>5J16</t>
  </si>
  <si>
    <t>J8-5J17</t>
  </si>
  <si>
    <t>5J17</t>
  </si>
  <si>
    <t>J8-5J18</t>
  </si>
  <si>
    <t>5J18</t>
  </si>
  <si>
    <t>J8-5J20</t>
  </si>
  <si>
    <t>5J20</t>
  </si>
  <si>
    <t>J8-5J22</t>
  </si>
  <si>
    <t>5J22</t>
  </si>
  <si>
    <t>J8-5J25</t>
  </si>
  <si>
    <t>5J25</t>
  </si>
  <si>
    <t>J8-5J26</t>
  </si>
  <si>
    <t>5J26</t>
  </si>
  <si>
    <t>J8-5J29</t>
  </si>
  <si>
    <t>5J29</t>
  </si>
  <si>
    <t>J8-5J30</t>
  </si>
  <si>
    <t>5J30</t>
  </si>
  <si>
    <t>J8-5JL14</t>
  </si>
  <si>
    <t>5JL14</t>
  </si>
  <si>
    <t>J8-5JP15</t>
  </si>
  <si>
    <t>5JP15</t>
  </si>
  <si>
    <t>J8-5JP27</t>
  </si>
  <si>
    <t>5JP27</t>
  </si>
  <si>
    <t>J8-5JU23</t>
  </si>
  <si>
    <t>5JU23</t>
  </si>
  <si>
    <t>J8-5JZY01</t>
  </si>
  <si>
    <t>5JZY1</t>
  </si>
  <si>
    <t>J8-5K01</t>
  </si>
  <si>
    <t>5K1</t>
  </si>
  <si>
    <t>J8-5K04</t>
  </si>
  <si>
    <t>5K4</t>
  </si>
  <si>
    <t>J8-5K05</t>
  </si>
  <si>
    <t>5K5</t>
  </si>
  <si>
    <t>J8-5L01</t>
  </si>
  <si>
    <t>J8-5L03</t>
  </si>
  <si>
    <t>5L3</t>
  </si>
  <si>
    <t>J8-5L08</t>
  </si>
  <si>
    <t>5L8</t>
  </si>
  <si>
    <t>J8-5L09</t>
  </si>
  <si>
    <t>5L9</t>
  </si>
  <si>
    <t>J8-5L10</t>
  </si>
  <si>
    <t>5L10</t>
  </si>
  <si>
    <t>J8-5L17</t>
  </si>
  <si>
    <t>5L17</t>
  </si>
  <si>
    <t>J8-5L18</t>
  </si>
  <si>
    <t>5L18</t>
  </si>
  <si>
    <t>J8-5L19</t>
  </si>
  <si>
    <t>5L19</t>
  </si>
  <si>
    <t>J8-5L20</t>
  </si>
  <si>
    <t>5L20</t>
  </si>
  <si>
    <t>J8-5L21</t>
  </si>
  <si>
    <t>5L21</t>
  </si>
  <si>
    <t>J8-5L23</t>
  </si>
  <si>
    <t>5L23</t>
  </si>
  <si>
    <t>J8-5L24</t>
  </si>
  <si>
    <t>5L24</t>
  </si>
  <si>
    <t>J8-5L26</t>
  </si>
  <si>
    <t>5L26</t>
  </si>
  <si>
    <t>J8-5LP30</t>
  </si>
  <si>
    <t>5LP30</t>
  </si>
  <si>
    <t>J8-5LP31</t>
  </si>
  <si>
    <t>5LP31</t>
  </si>
  <si>
    <t>J8-5LT14</t>
  </si>
  <si>
    <t>5LT14</t>
  </si>
  <si>
    <t>J8-5LZ29</t>
  </si>
  <si>
    <t>5LZ29</t>
  </si>
  <si>
    <t>J8-5M01</t>
  </si>
  <si>
    <t>5M1</t>
  </si>
  <si>
    <t>J8-5M04</t>
  </si>
  <si>
    <t>5M4</t>
  </si>
  <si>
    <t>J8-5MZZ03</t>
  </si>
  <si>
    <t>5MZZ3</t>
  </si>
  <si>
    <t>J8-5N07</t>
  </si>
  <si>
    <t>5N7</t>
  </si>
  <si>
    <t>J8-5N10</t>
  </si>
  <si>
    <t>5N10</t>
  </si>
  <si>
    <t>J8-5N11</t>
  </si>
  <si>
    <t>5N11</t>
  </si>
  <si>
    <t>J8-5N12</t>
  </si>
  <si>
    <t>5N12</t>
  </si>
  <si>
    <t>J8-5N13</t>
  </si>
  <si>
    <t>5N13</t>
  </si>
  <si>
    <t>J8-5N14</t>
  </si>
  <si>
    <t>5N14</t>
  </si>
  <si>
    <t>J8-5O02</t>
  </si>
  <si>
    <t>5O2</t>
  </si>
  <si>
    <t>J8-5O05</t>
  </si>
  <si>
    <t>5O5</t>
  </si>
  <si>
    <t>J8-5P03</t>
  </si>
  <si>
    <t>5P3</t>
  </si>
  <si>
    <t>J8-5P04</t>
  </si>
  <si>
    <t>5P4</t>
  </si>
  <si>
    <t>J8-5T01</t>
  </si>
  <si>
    <t>5T1</t>
  </si>
  <si>
    <t>J8-5T02</t>
  </si>
  <si>
    <t>5T2</t>
  </si>
  <si>
    <t>J8-5T03</t>
  </si>
  <si>
    <t>5T3</t>
  </si>
  <si>
    <t>J8-5T04</t>
  </si>
  <si>
    <t>5T4</t>
  </si>
  <si>
    <t>J8-5T05</t>
  </si>
  <si>
    <t>5T5</t>
  </si>
  <si>
    <t>J8-5T06</t>
  </si>
  <si>
    <t>5T6</t>
  </si>
  <si>
    <t>J8-5T07</t>
  </si>
  <si>
    <t>5T7</t>
  </si>
  <si>
    <t>J8-5T08</t>
  </si>
  <si>
    <t>5T8</t>
  </si>
  <si>
    <t>J8-5Z01</t>
  </si>
  <si>
    <t>5Z1</t>
  </si>
  <si>
    <t>J8-6AEJ01-59</t>
  </si>
  <si>
    <t>6AEJ1-59</t>
  </si>
  <si>
    <t>J8-6AEJ01-60</t>
  </si>
  <si>
    <t>6AEJ1-60</t>
  </si>
  <si>
    <t>J8-6AEJ01-61</t>
  </si>
  <si>
    <t>6AEJ1-61</t>
  </si>
  <si>
    <t>J8-6AEJ01-62</t>
  </si>
  <si>
    <t>6AEJ1-62</t>
  </si>
  <si>
    <t>J8-6AEJ01-63</t>
  </si>
  <si>
    <t>6AEJ1-63</t>
  </si>
  <si>
    <t>J8-6AEJ01-64</t>
  </si>
  <si>
    <t>6AEJ1-64</t>
  </si>
  <si>
    <t>J8-6AEJ02-62</t>
  </si>
  <si>
    <t>6AEJ2-62</t>
  </si>
  <si>
    <t>J8-6AEJ02-63</t>
  </si>
  <si>
    <t>6AEJ2-63</t>
  </si>
  <si>
    <t>J8-6AEJ02-64</t>
  </si>
  <si>
    <t>6AEJ2-64</t>
  </si>
  <si>
    <t>J8-6AEJ02-65</t>
  </si>
  <si>
    <t>6AEJ2-65</t>
  </si>
  <si>
    <t>J8-6AEJ02-66</t>
  </si>
  <si>
    <t>6AEJ2-66</t>
  </si>
  <si>
    <t>J8-6AEJ03-62</t>
  </si>
  <si>
    <t>6AEJ3-62</t>
  </si>
  <si>
    <t>J8-6AEJ03-63</t>
  </si>
  <si>
    <t>6AEJ3-63</t>
  </si>
  <si>
    <t>J8-6AEJ03-64</t>
  </si>
  <si>
    <t>6AEJ3-64</t>
  </si>
  <si>
    <t>J8-6AEJ03-66</t>
  </si>
  <si>
    <t>6AEJ3-66</t>
  </si>
  <si>
    <t>J8-6AEL04-60</t>
  </si>
  <si>
    <t>6AEL4-60</t>
  </si>
  <si>
    <t>J8-6AEL04-61</t>
  </si>
  <si>
    <t>6AEL4-61</t>
  </si>
  <si>
    <t>J8-6AEL1-59</t>
  </si>
  <si>
    <t>6AEL1-59</t>
  </si>
  <si>
    <t>J8-6AEL1-60</t>
  </si>
  <si>
    <t>6AEL1-60</t>
  </si>
  <si>
    <t>J8-6AEL1-61</t>
  </si>
  <si>
    <t>6AEL1-61</t>
  </si>
  <si>
    <t>J8-6AFL01-59</t>
  </si>
  <si>
    <t>6AFL1-59</t>
  </si>
  <si>
    <t>J8-6AFL01-60</t>
  </si>
  <si>
    <t>6AFL1-60</t>
  </si>
  <si>
    <t>J8-6AFL01-61</t>
  </si>
  <si>
    <t>6AFL1-61</t>
  </si>
  <si>
    <t>J8-6BDG01</t>
  </si>
  <si>
    <t>6BDG1</t>
  </si>
  <si>
    <t>J8-6BEG09-69</t>
  </si>
  <si>
    <t>6BEG9-69</t>
  </si>
  <si>
    <t>J8-6BEG09-70</t>
  </si>
  <si>
    <t>6BEG9-70</t>
  </si>
  <si>
    <t>J8-6BEJ06-65</t>
  </si>
  <si>
    <t>6BEJ6-65</t>
  </si>
  <si>
    <t>J8-6BEJ06-66</t>
  </si>
  <si>
    <t>6BEJ6-66</t>
  </si>
  <si>
    <t>J8-6BEJ06-67</t>
  </si>
  <si>
    <t>6BEJ6-67</t>
  </si>
  <si>
    <t>J8-6BFP03</t>
  </si>
  <si>
    <t>6BFP3</t>
  </si>
  <si>
    <t>J8-6BFP04-61</t>
  </si>
  <si>
    <t>6BFP4-61</t>
  </si>
  <si>
    <t>J8-6BGK01</t>
  </si>
  <si>
    <t>6BGK1</t>
  </si>
  <si>
    <t>J8-6BGK07</t>
  </si>
  <si>
    <t>6BGK7</t>
  </si>
  <si>
    <t>J8-6BGK08</t>
  </si>
  <si>
    <t>6BGK8</t>
  </si>
  <si>
    <t>J8-6BGL01</t>
  </si>
  <si>
    <t>6BGL1</t>
  </si>
  <si>
    <t>J8-6BI05-56</t>
  </si>
  <si>
    <t>6BI5-56</t>
  </si>
  <si>
    <t>J8-6C02</t>
  </si>
  <si>
    <t>6C2</t>
  </si>
  <si>
    <t>J8-6CEM01-57</t>
  </si>
  <si>
    <t>6CEM1-57</t>
  </si>
  <si>
    <t>J8-6CEM01-58</t>
  </si>
  <si>
    <t>6CEM1-58</t>
  </si>
  <si>
    <t>J8-6CEM01-59</t>
  </si>
  <si>
    <t>6CEM1-59</t>
  </si>
  <si>
    <t>J8-6CEM02-57</t>
  </si>
  <si>
    <t>6CEM2-57</t>
  </si>
  <si>
    <t>J8-6CEM02-58</t>
  </si>
  <si>
    <t>6CEM2-58</t>
  </si>
  <si>
    <t>J8-6CEM02-59</t>
  </si>
  <si>
    <t>6CEM2-59</t>
  </si>
  <si>
    <t>J8-6CEM03-57</t>
  </si>
  <si>
    <t>6CEM3-57</t>
  </si>
  <si>
    <t>J8-6CEM03-58</t>
  </si>
  <si>
    <t>6CEM3-58</t>
  </si>
  <si>
    <t>J8-6CEM03-59</t>
  </si>
  <si>
    <t>6CEM3-59</t>
  </si>
  <si>
    <t>J8-6CEM04-57</t>
  </si>
  <si>
    <t>6CEM4-57</t>
  </si>
  <si>
    <t>J8-6CEM04-58</t>
  </si>
  <si>
    <t>6CEM4-58</t>
  </si>
  <si>
    <t>J8-6CEM04-59</t>
  </si>
  <si>
    <t>6CEM4-59</t>
  </si>
  <si>
    <t>J8-6CEM05-57</t>
  </si>
  <si>
    <t>6CEM5-57</t>
  </si>
  <si>
    <t>J8-6CEM05-58</t>
  </si>
  <si>
    <t>6CEM5-58</t>
  </si>
  <si>
    <t>J8-6CEM05-59</t>
  </si>
  <si>
    <t>6CEM5-59</t>
  </si>
  <si>
    <t>J8-6CEY06</t>
  </si>
  <si>
    <t>6CEY6</t>
  </si>
  <si>
    <t>J8-6CEZ11</t>
  </si>
  <si>
    <t>6CEZ11</t>
  </si>
  <si>
    <t>J8-6CF01</t>
  </si>
  <si>
    <t>J8-6CF04</t>
  </si>
  <si>
    <t>6CF4</t>
  </si>
  <si>
    <t>J8-6CFP02</t>
  </si>
  <si>
    <t>6CFP2</t>
  </si>
  <si>
    <t>J8-6CG05</t>
  </si>
  <si>
    <t>6CG5</t>
  </si>
  <si>
    <t>J8-6CGO01</t>
  </si>
  <si>
    <t>6CGO1</t>
  </si>
  <si>
    <t>J8-6CGY02</t>
  </si>
  <si>
    <t>6CGY2</t>
  </si>
  <si>
    <t>J8-6CGY03</t>
  </si>
  <si>
    <t>6CGY3</t>
  </si>
  <si>
    <t>J8-6CH02</t>
  </si>
  <si>
    <t>6CH2</t>
  </si>
  <si>
    <t>J8-6CIF01-56</t>
  </si>
  <si>
    <t>6CIF1-56</t>
  </si>
  <si>
    <t>J8-6CIF02-56</t>
  </si>
  <si>
    <t>6CIF2-56</t>
  </si>
  <si>
    <t>J8-6CJ01-65</t>
  </si>
  <si>
    <t>6CJ1-65</t>
  </si>
  <si>
    <t>J8-6CJ02-67</t>
  </si>
  <si>
    <t>6CJ2-67</t>
  </si>
  <si>
    <t>J8-6CJ03</t>
  </si>
  <si>
    <t>6CJ3</t>
  </si>
  <si>
    <t>J8-6CKF01-56</t>
  </si>
  <si>
    <t>6CKF1-56</t>
  </si>
  <si>
    <t>J8-6CKF02-56</t>
  </si>
  <si>
    <t>6CKF2-56</t>
  </si>
  <si>
    <t>J8-6CM01</t>
  </si>
  <si>
    <t>6CM1</t>
  </si>
  <si>
    <t>J8-6CM03</t>
  </si>
  <si>
    <t>6CM3</t>
  </si>
  <si>
    <t>J8-6D25</t>
  </si>
  <si>
    <t>6D25</t>
  </si>
  <si>
    <t>J8-6DFI01-61</t>
  </si>
  <si>
    <t>6DFI1-61</t>
  </si>
  <si>
    <t>J8-6DFI02-61</t>
  </si>
  <si>
    <t>6DFI2-61</t>
  </si>
  <si>
    <t>J8-6DH01</t>
  </si>
  <si>
    <t>6DH1</t>
  </si>
  <si>
    <t>J8-6DH02</t>
  </si>
  <si>
    <t>J8-6DH03</t>
  </si>
  <si>
    <t>J8-6DH04</t>
  </si>
  <si>
    <t>J8-6DH05</t>
  </si>
  <si>
    <t>6DH5</t>
  </si>
  <si>
    <t>J8-6DH06</t>
  </si>
  <si>
    <t>6DH6</t>
  </si>
  <si>
    <t>J8-6DH07</t>
  </si>
  <si>
    <t>J8-6DH08</t>
  </si>
  <si>
    <t>J8-6DH10</t>
  </si>
  <si>
    <t>6DH10</t>
  </si>
  <si>
    <t>J8-6DH14</t>
  </si>
  <si>
    <t>6DH14</t>
  </si>
  <si>
    <t>J8-6DH16</t>
  </si>
  <si>
    <t>6DH16</t>
  </si>
  <si>
    <t>J8-6DH18</t>
  </si>
  <si>
    <t>6DH18</t>
  </si>
  <si>
    <t>J8-6DH20</t>
  </si>
  <si>
    <t>6DH20</t>
  </si>
  <si>
    <t>J8-6DH21</t>
  </si>
  <si>
    <t>J8-6DH22</t>
  </si>
  <si>
    <t>6DH22</t>
  </si>
  <si>
    <t>J8-6DH23</t>
  </si>
  <si>
    <t>6DH23</t>
  </si>
  <si>
    <t>J8-6DH25</t>
  </si>
  <si>
    <t>6DH25</t>
  </si>
  <si>
    <t>J8-6DH27</t>
  </si>
  <si>
    <t>6DH27</t>
  </si>
  <si>
    <t>J8-6DH29</t>
  </si>
  <si>
    <t>6DH29</t>
  </si>
  <si>
    <t>J8-6DH30</t>
  </si>
  <si>
    <t>6DH30</t>
  </si>
  <si>
    <t>J8-6DH31</t>
  </si>
  <si>
    <t>6DH31</t>
  </si>
  <si>
    <t>J8-6DH32</t>
  </si>
  <si>
    <t>6DH32</t>
  </si>
  <si>
    <t>J8-6DH33</t>
  </si>
  <si>
    <t>6DH33</t>
  </si>
  <si>
    <t>J8-6DH34</t>
  </si>
  <si>
    <t>6DH34</t>
  </si>
  <si>
    <t>J8-6DH35</t>
  </si>
  <si>
    <t>6DH35</t>
  </si>
  <si>
    <t>J8-6DH37</t>
  </si>
  <si>
    <t>6DH37</t>
  </si>
  <si>
    <t>J8-6DH38</t>
  </si>
  <si>
    <t>6DH38</t>
  </si>
  <si>
    <t>J8-6DH39</t>
  </si>
  <si>
    <t>6DH39</t>
  </si>
  <si>
    <t>J8-6DH41</t>
  </si>
  <si>
    <t>6DH41</t>
  </si>
  <si>
    <t>J8-6DH42-57</t>
  </si>
  <si>
    <t>6DH42-57</t>
  </si>
  <si>
    <t>J8-6DH42-58</t>
  </si>
  <si>
    <t>6DH42-58</t>
  </si>
  <si>
    <t>J8-6DH42-59</t>
  </si>
  <si>
    <t>6DH42-59</t>
  </si>
  <si>
    <t>J8-6DH42-60</t>
  </si>
  <si>
    <t>6DH42-60</t>
  </si>
  <si>
    <t>J8-6DH42-61</t>
  </si>
  <si>
    <t>6DH42-61</t>
  </si>
  <si>
    <t>J8-6DHN43</t>
  </si>
  <si>
    <t>6DHN43</t>
  </si>
  <si>
    <t>J8-6DHN44</t>
  </si>
  <si>
    <t>6DHN44</t>
  </si>
  <si>
    <t>J8-6DHO17</t>
  </si>
  <si>
    <t>6DHO17</t>
  </si>
  <si>
    <t>J8-6DHY36</t>
  </si>
  <si>
    <t>6DHY36</t>
  </si>
  <si>
    <t>J8-6DHY40</t>
  </si>
  <si>
    <t>6DHY40</t>
  </si>
  <si>
    <t>J8-6DHZ45</t>
  </si>
  <si>
    <t>6DHZ45</t>
  </si>
  <si>
    <t>J8-6DHZ46</t>
  </si>
  <si>
    <t>6DHZ46</t>
  </si>
  <si>
    <t>J8-6DI01-57</t>
  </si>
  <si>
    <t>6DI1-57</t>
  </si>
  <si>
    <t>J8-6DI01-58</t>
  </si>
  <si>
    <t>6DI1-58</t>
  </si>
  <si>
    <t>J8-6DI01-59</t>
  </si>
  <si>
    <t>6DI1-59</t>
  </si>
  <si>
    <t>J8-6DI01-60</t>
  </si>
  <si>
    <t>6DI1-60</t>
  </si>
  <si>
    <t>J8-6DI01-61</t>
  </si>
  <si>
    <t>6DI1-61</t>
  </si>
  <si>
    <t>J8-6DJ01</t>
  </si>
  <si>
    <t>6DJ1</t>
  </si>
  <si>
    <t>J8-6DJ03</t>
  </si>
  <si>
    <t>6DJ3</t>
  </si>
  <si>
    <t>J8-6DJ04</t>
  </si>
  <si>
    <t>6DJ4</t>
  </si>
  <si>
    <t>J8-6DJ05</t>
  </si>
  <si>
    <t>6DJ5</t>
  </si>
  <si>
    <t>J8-6DJ06</t>
  </si>
  <si>
    <t>6DJ6</t>
  </si>
  <si>
    <t>J8-6DJ07</t>
  </si>
  <si>
    <t>6DJ7</t>
  </si>
  <si>
    <t>J8-6DJ08-55</t>
  </si>
  <si>
    <t>6DJ8-55</t>
  </si>
  <si>
    <t>J8-6DJ08-56</t>
  </si>
  <si>
    <t>6DJ8-56</t>
  </si>
  <si>
    <t>J8-6DJ08-57</t>
  </si>
  <si>
    <t>6DJ8-57</t>
  </si>
  <si>
    <t>J8-6DJ08-58</t>
  </si>
  <si>
    <t>6DJ8-58</t>
  </si>
  <si>
    <t>J8-6DJ08-59</t>
  </si>
  <si>
    <t>6DJ8-59</t>
  </si>
  <si>
    <t>J8-6DJ08-60</t>
  </si>
  <si>
    <t>6DJ8-60</t>
  </si>
  <si>
    <t>J8-6DJ08-61</t>
  </si>
  <si>
    <t>6DJ8-61</t>
  </si>
  <si>
    <t>J8-6DJ08-62</t>
  </si>
  <si>
    <t>6DJ8-62</t>
  </si>
  <si>
    <t>J8-6DJ08-63</t>
  </si>
  <si>
    <t>6DJ8-63</t>
  </si>
  <si>
    <t>J8-6DJ08-64</t>
  </si>
  <si>
    <t>6DJ8-64</t>
  </si>
  <si>
    <t>J8-6DJ08-65</t>
  </si>
  <si>
    <t>6DJ8-65</t>
  </si>
  <si>
    <t>J8-6DJ08-66</t>
  </si>
  <si>
    <t>6DJ8-66</t>
  </si>
  <si>
    <t>J8-6DJ08-67</t>
  </si>
  <si>
    <t>6DJ8-67</t>
  </si>
  <si>
    <t>J8-6DJ08-68</t>
  </si>
  <si>
    <t>6DJ8-68</t>
  </si>
  <si>
    <t>J8-6DJ09-63</t>
  </si>
  <si>
    <t>6DJ9-63</t>
  </si>
  <si>
    <t>J8-6DJ10-63</t>
  </si>
  <si>
    <t>6DJ10-63</t>
  </si>
  <si>
    <t>J8-6DJ11-63</t>
  </si>
  <si>
    <t>6DJ11-63</t>
  </si>
  <si>
    <t>J8-6DJ30</t>
  </si>
  <si>
    <t>J8-6DJ31</t>
  </si>
  <si>
    <t>6DJ31</t>
  </si>
  <si>
    <t>J8-6DJ33</t>
  </si>
  <si>
    <t>6DJ33</t>
  </si>
  <si>
    <t>J8-6DK01</t>
  </si>
  <si>
    <t>6DK1</t>
  </si>
  <si>
    <t>J8-6DK02</t>
  </si>
  <si>
    <t>6DK2</t>
  </si>
  <si>
    <t>J8-6DK04</t>
  </si>
  <si>
    <t>6DK4</t>
  </si>
  <si>
    <t>J8-6DK5-53</t>
  </si>
  <si>
    <t>6DK5-53</t>
  </si>
  <si>
    <t>J8-6DL01-61</t>
  </si>
  <si>
    <t>6DL1-61</t>
  </si>
  <si>
    <t>J8-6DL24-61</t>
  </si>
  <si>
    <t>6DL24-61</t>
  </si>
  <si>
    <t>J8-6DP01</t>
  </si>
  <si>
    <t>J8-6DP02</t>
  </si>
  <si>
    <t>6DP2</t>
  </si>
  <si>
    <t>J8-6DP03</t>
  </si>
  <si>
    <t>6DP3</t>
  </si>
  <si>
    <t>J8-6DP04</t>
  </si>
  <si>
    <t>6DP4</t>
  </si>
  <si>
    <t>J8-6DP06</t>
  </si>
  <si>
    <t>6DP6</t>
  </si>
  <si>
    <t>J8-6DP07</t>
  </si>
  <si>
    <t>6DP7</t>
  </si>
  <si>
    <t>J8-6DP08</t>
  </si>
  <si>
    <t>6DP8</t>
  </si>
  <si>
    <t>J8-6DP09</t>
  </si>
  <si>
    <t>6DP9</t>
  </si>
  <si>
    <t>J8-6DP10</t>
  </si>
  <si>
    <t>J8-6DP17</t>
  </si>
  <si>
    <t>J8-6DP19</t>
  </si>
  <si>
    <t>6DP19</t>
  </si>
  <si>
    <t>J8-6E02</t>
  </si>
  <si>
    <t>6E2</t>
  </si>
  <si>
    <t>J8-6E20</t>
  </si>
  <si>
    <t>6E20</t>
  </si>
  <si>
    <t>J8-6E25</t>
  </si>
  <si>
    <t>6E25</t>
  </si>
  <si>
    <t>J8-6E29</t>
  </si>
  <si>
    <t>6E29</t>
  </si>
  <si>
    <t>J8-6E30</t>
  </si>
  <si>
    <t>6E30</t>
  </si>
  <si>
    <t>J8-6E31</t>
  </si>
  <si>
    <t>6E31</t>
  </si>
  <si>
    <t>J8-6E34</t>
  </si>
  <si>
    <t>6E34</t>
  </si>
  <si>
    <t>J8-6EFI37-61</t>
  </si>
  <si>
    <t>6EFI37-6</t>
  </si>
  <si>
    <t>J8-6EG36-58</t>
  </si>
  <si>
    <t>6EG36-58</t>
  </si>
  <si>
    <t>J8-6EG36-59</t>
  </si>
  <si>
    <t>6EG36-59</t>
  </si>
  <si>
    <t>J8-6EG36-60</t>
  </si>
  <si>
    <t>6EG36-60</t>
  </si>
  <si>
    <t>J8-6EG36-61</t>
  </si>
  <si>
    <t>6EG36-61</t>
  </si>
  <si>
    <t>J8-6EG36-62</t>
  </si>
  <si>
    <t>6EG36-62</t>
  </si>
  <si>
    <t>J8-6EG36-63</t>
  </si>
  <si>
    <t>6EG36-63</t>
  </si>
  <si>
    <t>J8-6EG36-64</t>
  </si>
  <si>
    <t>6EG36-64</t>
  </si>
  <si>
    <t>J8-6EG36-65</t>
  </si>
  <si>
    <t>6EG36-65</t>
  </si>
  <si>
    <t>J8-6EI27-60</t>
  </si>
  <si>
    <t>6EI27-60</t>
  </si>
  <si>
    <t>J8-6EI32</t>
  </si>
  <si>
    <t>6EI32</t>
  </si>
  <si>
    <t>J8-6EJ01</t>
  </si>
  <si>
    <t>6EJ1</t>
  </si>
  <si>
    <t>J8-6EJ03</t>
  </si>
  <si>
    <t>6EJ3</t>
  </si>
  <si>
    <t>J8-6EJ10-58</t>
  </si>
  <si>
    <t>6EJ10-58</t>
  </si>
  <si>
    <t>J8-6EJ12-53</t>
  </si>
  <si>
    <t>6EJ12-53</t>
  </si>
  <si>
    <t>J8-6EJ12-54</t>
  </si>
  <si>
    <t>6EJ12-54</t>
  </si>
  <si>
    <t>J8-6EJ12-55</t>
  </si>
  <si>
    <t>6EJ12-55</t>
  </si>
  <si>
    <t>J8-6EJ12-56</t>
  </si>
  <si>
    <t>6EJ12-56</t>
  </si>
  <si>
    <t>J8-6EJ12-57</t>
  </si>
  <si>
    <t>6EJ12-57</t>
  </si>
  <si>
    <t>J8-6EJ12-58</t>
  </si>
  <si>
    <t>6EJ12-58</t>
  </si>
  <si>
    <t>J8-6EJ12-59</t>
  </si>
  <si>
    <t>6EJ12-59</t>
  </si>
  <si>
    <t>J8-6EJ12-60</t>
  </si>
  <si>
    <t>6EJ12-60</t>
  </si>
  <si>
    <t>J8-6EJ14-58</t>
  </si>
  <si>
    <t>6EJ14-58</t>
  </si>
  <si>
    <t>J8-6EJ16-62</t>
  </si>
  <si>
    <t>6EJ16-62</t>
  </si>
  <si>
    <t>J8-6EJ19</t>
  </si>
  <si>
    <t>6EJ19</t>
  </si>
  <si>
    <t>J8-6EJ22</t>
  </si>
  <si>
    <t>6EJ22</t>
  </si>
  <si>
    <t>J8-6EJ26</t>
  </si>
  <si>
    <t>6EJ26</t>
  </si>
  <si>
    <t>J8-6EJ33-58</t>
  </si>
  <si>
    <t>6EJ33-58</t>
  </si>
  <si>
    <t>J8-6EJ33-59</t>
  </si>
  <si>
    <t>6EJ33-59</t>
  </si>
  <si>
    <t>J8-6EJ33-60</t>
  </si>
  <si>
    <t>6EJ33-60</t>
  </si>
  <si>
    <t>J8-6EJ33-61</t>
  </si>
  <si>
    <t>6EJ33-61</t>
  </si>
  <si>
    <t>J8-6EJ33-62</t>
  </si>
  <si>
    <t>6EJ33-62</t>
  </si>
  <si>
    <t>J8-6EJ33-63</t>
  </si>
  <si>
    <t>6EJ33-63</t>
  </si>
  <si>
    <t>J8-6EJ33-64</t>
  </si>
  <si>
    <t>6EJ33-64</t>
  </si>
  <si>
    <t>J8-6EJ33-65</t>
  </si>
  <si>
    <t>6EJ33-65</t>
  </si>
  <si>
    <t>J8-6EJ35-57</t>
  </si>
  <si>
    <t>6EJ35-57</t>
  </si>
  <si>
    <t>J8-6EJ35-58</t>
  </si>
  <si>
    <t>6EJ35-58</t>
  </si>
  <si>
    <t>J8-6EJ35-59</t>
  </si>
  <si>
    <t>6EJ35-59</t>
  </si>
  <si>
    <t>J8-6EJ35-60</t>
  </si>
  <si>
    <t>6EJ35-60</t>
  </si>
  <si>
    <t>J8-6EJ35-61</t>
  </si>
  <si>
    <t>6EJ35-61</t>
  </si>
  <si>
    <t>J8-6EL04</t>
  </si>
  <si>
    <t>6EL4</t>
  </si>
  <si>
    <t>J8-6EL05</t>
  </si>
  <si>
    <t>6EL5</t>
  </si>
  <si>
    <t>J8-6EL11-56</t>
  </si>
  <si>
    <t>6EL11-56</t>
  </si>
  <si>
    <t>J8-6EL11-57</t>
  </si>
  <si>
    <t>6EL11-57</t>
  </si>
  <si>
    <t>J8-6EL11-58</t>
  </si>
  <si>
    <t>6EL11-58</t>
  </si>
  <si>
    <t>J8-6EL12-56</t>
  </si>
  <si>
    <t>6EL12-56</t>
  </si>
  <si>
    <t>J8-6EL12-57</t>
  </si>
  <si>
    <t>6EL12-57</t>
  </si>
  <si>
    <t>J8-6EL12-58</t>
  </si>
  <si>
    <t>6EL12-58</t>
  </si>
  <si>
    <t>J8-6EL13-56</t>
  </si>
  <si>
    <t>6EL13-56</t>
  </si>
  <si>
    <t>J8-6EL13-57</t>
  </si>
  <si>
    <t>6EL13-57</t>
  </si>
  <si>
    <t>J8-6EL13-58</t>
  </si>
  <si>
    <t>6EL13-58</t>
  </si>
  <si>
    <t>J8-6EL14-56</t>
  </si>
  <si>
    <t>6EL14-56</t>
  </si>
  <si>
    <t>J8-6EL14-57</t>
  </si>
  <si>
    <t>6EL14-57</t>
  </si>
  <si>
    <t>J8-6EL14-58</t>
  </si>
  <si>
    <t>6EL14-58</t>
  </si>
  <si>
    <t>J8-6EL15-56</t>
  </si>
  <si>
    <t>6EL15-56</t>
  </si>
  <si>
    <t>J8-6EL15-57</t>
  </si>
  <si>
    <t>6EL15-57</t>
  </si>
  <si>
    <t>J8-6EL15-58</t>
  </si>
  <si>
    <t>6EL15-58</t>
  </si>
  <si>
    <t>J8-6EL21-63</t>
  </si>
  <si>
    <t>6EL21-63</t>
  </si>
  <si>
    <t>J8-6EN11</t>
  </si>
  <si>
    <t>6EN11</t>
  </si>
  <si>
    <t>J8-6EN11-51</t>
  </si>
  <si>
    <t>6EN11-51</t>
  </si>
  <si>
    <t>J8-6EN11-52</t>
  </si>
  <si>
    <t>6EN11-52</t>
  </si>
  <si>
    <t>J8-6EN11-53</t>
  </si>
  <si>
    <t>6EN11-53</t>
  </si>
  <si>
    <t>J8-6EN11-54</t>
  </si>
  <si>
    <t>6EN11-54</t>
  </si>
  <si>
    <t>J8-6EN11-55</t>
  </si>
  <si>
    <t>6EN11-55</t>
  </si>
  <si>
    <t>J8-6EN11-56</t>
  </si>
  <si>
    <t>6EN11-56</t>
  </si>
  <si>
    <t>J8-6EN11-57</t>
  </si>
  <si>
    <t>6EN11-57</t>
  </si>
  <si>
    <t>J8-6EN11-58</t>
  </si>
  <si>
    <t>6EN11-58</t>
  </si>
  <si>
    <t>J8-6EN13-58</t>
  </si>
  <si>
    <t>6EN13-58</t>
  </si>
  <si>
    <t>J8-6EN15-53</t>
  </si>
  <si>
    <t>6EN15-53</t>
  </si>
  <si>
    <t>J8-6EN15-54</t>
  </si>
  <si>
    <t>6EN15-54</t>
  </si>
  <si>
    <t>J8-6EN15-55</t>
  </si>
  <si>
    <t>6EN15-55</t>
  </si>
  <si>
    <t>J8-6EN15-56</t>
  </si>
  <si>
    <t>6EN15-56</t>
  </si>
  <si>
    <t>J8-6EN15-57</t>
  </si>
  <si>
    <t>6EN15-57</t>
  </si>
  <si>
    <t>J8-6EN23-56</t>
  </si>
  <si>
    <t>6EN23-56</t>
  </si>
  <si>
    <t>J8-6EN24-56</t>
  </si>
  <si>
    <t>6EN24-56</t>
  </si>
  <si>
    <t>J8-6EP05</t>
  </si>
  <si>
    <t>6EP5</t>
  </si>
  <si>
    <t>J8-6F04</t>
  </si>
  <si>
    <t>J8-6F05</t>
  </si>
  <si>
    <t>J8-6F06</t>
  </si>
  <si>
    <t>6F6</t>
  </si>
  <si>
    <t>J8-6F07</t>
  </si>
  <si>
    <t>6F7</t>
  </si>
  <si>
    <t>J8-6F08</t>
  </si>
  <si>
    <t>J8-6F09</t>
  </si>
  <si>
    <t>J8-6F10</t>
  </si>
  <si>
    <t>6F10</t>
  </si>
  <si>
    <t>J8-6F11</t>
  </si>
  <si>
    <t>6F11</t>
  </si>
  <si>
    <t>J8-6F13</t>
  </si>
  <si>
    <t>J8-6F14</t>
  </si>
  <si>
    <t>6F14</t>
  </si>
  <si>
    <t>J8-6F15</t>
  </si>
  <si>
    <t>J8-6F16</t>
  </si>
  <si>
    <t>J8-6F20</t>
  </si>
  <si>
    <t>6F20</t>
  </si>
  <si>
    <t>J8-6F21</t>
  </si>
  <si>
    <t>6F21</t>
  </si>
  <si>
    <t>J8-6F22</t>
  </si>
  <si>
    <t>6F22</t>
  </si>
  <si>
    <t>J8-6F27</t>
  </si>
  <si>
    <t>6F27</t>
  </si>
  <si>
    <t>J8-6F28</t>
  </si>
  <si>
    <t>6F28</t>
  </si>
  <si>
    <t>J8-6F31</t>
  </si>
  <si>
    <t>6F31</t>
  </si>
  <si>
    <t>J8-6F34</t>
  </si>
  <si>
    <t>6F34</t>
  </si>
  <si>
    <t>J8-6F39</t>
  </si>
  <si>
    <t>6F39</t>
  </si>
  <si>
    <t>J8-6F45</t>
  </si>
  <si>
    <t>6F45</t>
  </si>
  <si>
    <t>J8-6F53</t>
  </si>
  <si>
    <t>6F53</t>
  </si>
  <si>
    <t>J8-6F62</t>
  </si>
  <si>
    <t>6F62</t>
  </si>
  <si>
    <t>J8-6F77-94</t>
  </si>
  <si>
    <t>6F77-94</t>
  </si>
  <si>
    <t>J8-6F78-94</t>
  </si>
  <si>
    <t>6F78-94</t>
  </si>
  <si>
    <t>J8-6F79</t>
  </si>
  <si>
    <t>6F79</t>
  </si>
  <si>
    <t>J8-6F87</t>
  </si>
  <si>
    <t>6F87</t>
  </si>
  <si>
    <t>J8-6FG01</t>
  </si>
  <si>
    <t>6FG1</t>
  </si>
  <si>
    <t>J8-6FI01</t>
  </si>
  <si>
    <t>6FI1</t>
  </si>
  <si>
    <t>J8-6FI02-60</t>
  </si>
  <si>
    <t>6FI2-60</t>
  </si>
  <si>
    <t>J8-6FI80-61</t>
  </si>
  <si>
    <t>6FI80-61</t>
  </si>
  <si>
    <t>J8-6FI80-62</t>
  </si>
  <si>
    <t>6FI80-62</t>
  </si>
  <si>
    <t>J8-6FI90-62</t>
  </si>
  <si>
    <t>6FI90-62</t>
  </si>
  <si>
    <t>J8-6FJ01</t>
  </si>
  <si>
    <t>6FJ1</t>
  </si>
  <si>
    <t>J8-6FJ02</t>
  </si>
  <si>
    <t>6FJ2</t>
  </si>
  <si>
    <t>J8-6FJ06</t>
  </si>
  <si>
    <t>J8-6FJ11</t>
  </si>
  <si>
    <t>J8-6FJ37</t>
  </si>
  <si>
    <t>6FJ37</t>
  </si>
  <si>
    <t>J8-6FJ40</t>
  </si>
  <si>
    <t>6FJ40</t>
  </si>
  <si>
    <t>J8-6FJ41</t>
  </si>
  <si>
    <t>6FJ41</t>
  </si>
  <si>
    <t>J8-6FJ42</t>
  </si>
  <si>
    <t>6FJ42</t>
  </si>
  <si>
    <t>J8-6FJ43</t>
  </si>
  <si>
    <t>6FJ43</t>
  </si>
  <si>
    <t>J8-6FJ50</t>
  </si>
  <si>
    <t>6FJ50</t>
  </si>
  <si>
    <t>J8-6FJ51</t>
  </si>
  <si>
    <t>6FJ51</t>
  </si>
  <si>
    <t>J8-6FJ58</t>
  </si>
  <si>
    <t>6FJ58</t>
  </si>
  <si>
    <t>J8-6FJ81</t>
  </si>
  <si>
    <t>6FJ81</t>
  </si>
  <si>
    <t>J8-6FJV54</t>
  </si>
  <si>
    <t>6FJV54</t>
  </si>
  <si>
    <t>J8-6FL01</t>
  </si>
  <si>
    <t>6FL1</t>
  </si>
  <si>
    <t>J8-6FL02</t>
  </si>
  <si>
    <t>6FL2</t>
  </si>
  <si>
    <t>J8-6FL14</t>
  </si>
  <si>
    <t>J8-6FL24</t>
  </si>
  <si>
    <t>6FL24</t>
  </si>
  <si>
    <t>J8-6FL25</t>
  </si>
  <si>
    <t>6FL25</t>
  </si>
  <si>
    <t>J8-6FL49</t>
  </si>
  <si>
    <t>6FL49</t>
  </si>
  <si>
    <t>J8-6FL51</t>
  </si>
  <si>
    <t>6FL51</t>
  </si>
  <si>
    <t>J8-6FL52</t>
  </si>
  <si>
    <t>6FL52</t>
  </si>
  <si>
    <t>J8-6FL56</t>
  </si>
  <si>
    <t>6FL56</t>
  </si>
  <si>
    <t>J8-6FL61</t>
  </si>
  <si>
    <t>6FL61</t>
  </si>
  <si>
    <t>J8-6FL64</t>
  </si>
  <si>
    <t>6FL64</t>
  </si>
  <si>
    <t>J8-6FL64-52</t>
  </si>
  <si>
    <t>6FL64-52</t>
  </si>
  <si>
    <t>J8-6FL65-54</t>
  </si>
  <si>
    <t>6FL65-54</t>
  </si>
  <si>
    <t>J8-6FL66</t>
  </si>
  <si>
    <t>6FL66</t>
  </si>
  <si>
    <t>J8-6FL67</t>
  </si>
  <si>
    <t>6FL67</t>
  </si>
  <si>
    <t>J8-6FL68</t>
  </si>
  <si>
    <t>6FL68</t>
  </si>
  <si>
    <t>J8-6FL70</t>
  </si>
  <si>
    <t>6FL70</t>
  </si>
  <si>
    <t>J8-6FL73-63</t>
  </si>
  <si>
    <t>6FL73-63</t>
  </si>
  <si>
    <t>J8-6FL76-52</t>
  </si>
  <si>
    <t>6FL76-52</t>
  </si>
  <si>
    <t>J8-6FL81-55</t>
  </si>
  <si>
    <t>6FL81-55</t>
  </si>
  <si>
    <t>J8-6FL82</t>
  </si>
  <si>
    <t>6FL82</t>
  </si>
  <si>
    <t>J8-6FL84-50</t>
  </si>
  <si>
    <t>6FL84-50</t>
  </si>
  <si>
    <t>J8-6FL85-55</t>
  </si>
  <si>
    <t>6FL85-55</t>
  </si>
  <si>
    <t>J8-6FL88</t>
  </si>
  <si>
    <t>6FL88</t>
  </si>
  <si>
    <t>J8-6FL89-55</t>
  </si>
  <si>
    <t>6FL89-55</t>
  </si>
  <si>
    <t>J8-6FL90-55</t>
  </si>
  <si>
    <t>6FL90-55</t>
  </si>
  <si>
    <t>J8-6FL92</t>
  </si>
  <si>
    <t>6FL92</t>
  </si>
  <si>
    <t>J8-6FL93-55</t>
  </si>
  <si>
    <t>6FL93-55</t>
  </si>
  <si>
    <t>J8-6FLB71-56</t>
  </si>
  <si>
    <t>6FLB71-56</t>
  </si>
  <si>
    <t>J8-6FLD72-56</t>
  </si>
  <si>
    <t>6FLD72-56</t>
  </si>
  <si>
    <t>J8-6FLD74-56</t>
  </si>
  <si>
    <t>6FLD74-56</t>
  </si>
  <si>
    <t>J8-6FLD86-56</t>
  </si>
  <si>
    <t>6FLD86-56</t>
  </si>
  <si>
    <t>J8-6FM46</t>
  </si>
  <si>
    <t>6FM46</t>
  </si>
  <si>
    <t>J8-6FN83</t>
  </si>
  <si>
    <t>6FN83</t>
  </si>
  <si>
    <t>J8-6FN84</t>
  </si>
  <si>
    <t>6FN84</t>
  </si>
  <si>
    <t>J8-6FN91</t>
  </si>
  <si>
    <t>6FN91</t>
  </si>
  <si>
    <t>J8-6FP35</t>
  </si>
  <si>
    <t>6FP35</t>
  </si>
  <si>
    <t>J8-6FP55</t>
  </si>
  <si>
    <t>6FP55</t>
  </si>
  <si>
    <t>J8-6FP59</t>
  </si>
  <si>
    <t>6FP59</t>
  </si>
  <si>
    <t>J8-6FP60</t>
  </si>
  <si>
    <t>6FP60</t>
  </si>
  <si>
    <t>J8-6FP63</t>
  </si>
  <si>
    <t>6FP63</t>
  </si>
  <si>
    <t>J8-6FP89</t>
  </si>
  <si>
    <t>6FP89</t>
  </si>
  <si>
    <t>J8-6G01</t>
  </si>
  <si>
    <t>6G1</t>
  </si>
  <si>
    <t>J8-6G03</t>
  </si>
  <si>
    <t>6G3</t>
  </si>
  <si>
    <t>J8-6G04</t>
  </si>
  <si>
    <t>6G4</t>
  </si>
  <si>
    <t>J8-6G05</t>
  </si>
  <si>
    <t>6G5</t>
  </si>
  <si>
    <t>J8-6G06</t>
  </si>
  <si>
    <t>6G6</t>
  </si>
  <si>
    <t>J8-6G07</t>
  </si>
  <si>
    <t>6G7</t>
  </si>
  <si>
    <t>J8-6G08</t>
  </si>
  <si>
    <t>6G8</t>
  </si>
  <si>
    <t>J8-6G15</t>
  </si>
  <si>
    <t>6G15</t>
  </si>
  <si>
    <t>J8-6G16</t>
  </si>
  <si>
    <t>6G16</t>
  </si>
  <si>
    <t>J8-6GH08-55</t>
  </si>
  <si>
    <t>6GH8-55</t>
  </si>
  <si>
    <t>J8-6GH09-55</t>
  </si>
  <si>
    <t>6GH9-55</t>
  </si>
  <si>
    <t>J8-6GH10-55</t>
  </si>
  <si>
    <t>6GH10-55</t>
  </si>
  <si>
    <t>J8-6GH11-55</t>
  </si>
  <si>
    <t>6GH11-55</t>
  </si>
  <si>
    <t>J8-6GH12-57</t>
  </si>
  <si>
    <t>6GH12-57</t>
  </si>
  <si>
    <t>J8-6GH13-55</t>
  </si>
  <si>
    <t>6GH13-55</t>
  </si>
  <si>
    <t>J8-6GI17-55</t>
  </si>
  <si>
    <t>6GI17-55</t>
  </si>
  <si>
    <t>J8-6GI18</t>
  </si>
  <si>
    <t>6GI18</t>
  </si>
  <si>
    <t>J8-6GI18-55</t>
  </si>
  <si>
    <t>6GI18-55</t>
  </si>
  <si>
    <t>J8-6GL01-55</t>
  </si>
  <si>
    <t>6GL1-55</t>
  </si>
  <si>
    <t>J8-6GL02-55</t>
  </si>
  <si>
    <t>6GL2-55</t>
  </si>
  <si>
    <t>J8-6GN10</t>
  </si>
  <si>
    <t>6GN10</t>
  </si>
  <si>
    <t>J8-6GN11</t>
  </si>
  <si>
    <t>6GN11</t>
  </si>
  <si>
    <t>J8-6GN12</t>
  </si>
  <si>
    <t>6GN12</t>
  </si>
  <si>
    <t>J8-6GN13</t>
  </si>
  <si>
    <t>6GN13</t>
  </si>
  <si>
    <t>J8-6GN14</t>
  </si>
  <si>
    <t>6GN14</t>
  </si>
  <si>
    <t>J8-6GN19</t>
  </si>
  <si>
    <t>6GN19</t>
  </si>
  <si>
    <t>J8-6GN20</t>
  </si>
  <si>
    <t>6GN20</t>
  </si>
  <si>
    <t>J8-6H02</t>
  </si>
  <si>
    <t>6H2</t>
  </si>
  <si>
    <t>J8-6H03</t>
  </si>
  <si>
    <t>6H3</t>
  </si>
  <si>
    <t>J8-6H04</t>
  </si>
  <si>
    <t>6H4</t>
  </si>
  <si>
    <t>J8-6H06</t>
  </si>
  <si>
    <t>6H6</t>
  </si>
  <si>
    <t>J8-6H07</t>
  </si>
  <si>
    <t>6H7</t>
  </si>
  <si>
    <t>J8-6H08-63</t>
  </si>
  <si>
    <t>6H8-63</t>
  </si>
  <si>
    <t>J8-6H09</t>
  </si>
  <si>
    <t>6H9</t>
  </si>
  <si>
    <t>J8-6H10</t>
  </si>
  <si>
    <t>6H10</t>
  </si>
  <si>
    <t>J8-6H11</t>
  </si>
  <si>
    <t>6H11</t>
  </si>
  <si>
    <t>J8-6H12</t>
  </si>
  <si>
    <t>6H12</t>
  </si>
  <si>
    <t>J8-6H13</t>
  </si>
  <si>
    <t>6H13</t>
  </si>
  <si>
    <t>J8-6H15</t>
  </si>
  <si>
    <t>6H15</t>
  </si>
  <si>
    <t>J8-6H16</t>
  </si>
  <si>
    <t>6H16</t>
  </si>
  <si>
    <t>J8-6H17</t>
  </si>
  <si>
    <t>6H17</t>
  </si>
  <si>
    <t>J8-6H18-63</t>
  </si>
  <si>
    <t>6H18-63</t>
  </si>
  <si>
    <t>J8-6H19-63</t>
  </si>
  <si>
    <t>6H19-63</t>
  </si>
  <si>
    <t>J8-6I01</t>
  </si>
  <si>
    <t>6I1</t>
  </si>
  <si>
    <t>J8-6I02</t>
  </si>
  <si>
    <t>6I2</t>
  </si>
  <si>
    <t>J8-6I03</t>
  </si>
  <si>
    <t>6I3</t>
  </si>
  <si>
    <t>J8-6I04</t>
  </si>
  <si>
    <t>6I4</t>
  </si>
  <si>
    <t>J8-6I05</t>
  </si>
  <si>
    <t>6I5</t>
  </si>
  <si>
    <t>J8-6I06</t>
  </si>
  <si>
    <t>6I6</t>
  </si>
  <si>
    <t>J8-6IK05-63</t>
  </si>
  <si>
    <t>6IK5-63</t>
  </si>
  <si>
    <t>J8-6IK07-63</t>
  </si>
  <si>
    <t>6IK7-63</t>
  </si>
  <si>
    <t>J8-6IK07-64</t>
  </si>
  <si>
    <t>6IK7-64</t>
  </si>
  <si>
    <t>J8-6IK07-65</t>
  </si>
  <si>
    <t>6IK7-65</t>
  </si>
  <si>
    <t>J8-6J04</t>
  </si>
  <si>
    <t>6J4</t>
  </si>
  <si>
    <t>J8-6J05</t>
  </si>
  <si>
    <t>6J5</t>
  </si>
  <si>
    <t>J8-6J06</t>
  </si>
  <si>
    <t>6J6</t>
  </si>
  <si>
    <t>J8-6J07</t>
  </si>
  <si>
    <t>6J7</t>
  </si>
  <si>
    <t>J8-6J08</t>
  </si>
  <si>
    <t>6J8</t>
  </si>
  <si>
    <t>J8-6J09</t>
  </si>
  <si>
    <t>6J9</t>
  </si>
  <si>
    <t>J8-6J10</t>
  </si>
  <si>
    <t>6J10</t>
  </si>
  <si>
    <t>J8-6K01-63</t>
  </si>
  <si>
    <t>6K1-63</t>
  </si>
  <si>
    <t>J8-6K02-63</t>
  </si>
  <si>
    <t>6K2-63</t>
  </si>
  <si>
    <t>J8-6K03-63</t>
  </si>
  <si>
    <t>6K3-63</t>
  </si>
  <si>
    <t>J8-6K03-64</t>
  </si>
  <si>
    <t>6K3-64</t>
  </si>
  <si>
    <t>J8-6K03-65</t>
  </si>
  <si>
    <t>6K3-65</t>
  </si>
  <si>
    <t>J8-6K04-63</t>
  </si>
  <si>
    <t>6K4-63</t>
  </si>
  <si>
    <t>J8-6L01</t>
  </si>
  <si>
    <t>J8-6L02-63</t>
  </si>
  <si>
    <t>6L2-63</t>
  </si>
  <si>
    <t>J8-6L03-63</t>
  </si>
  <si>
    <t>6L3-63</t>
  </si>
  <si>
    <t>J8-6L04-63</t>
  </si>
  <si>
    <t>6L4-63</t>
  </si>
  <si>
    <t>J8-6LH05</t>
  </si>
  <si>
    <t>6LH5</t>
  </si>
  <si>
    <t>J8-6P02-63</t>
  </si>
  <si>
    <t>6P2-63</t>
  </si>
  <si>
    <t>J8-6P03-63</t>
  </si>
  <si>
    <t>6P3-63</t>
  </si>
  <si>
    <t>Lpt1=length to first taper= L0+K1</t>
  </si>
  <si>
    <t>Lpt2=length to 2nd taper= L0+K2</t>
  </si>
  <si>
    <t>D1=dia of Lpt1 start</t>
  </si>
  <si>
    <t>D2=dia of Lpt2 start</t>
  </si>
  <si>
    <t>yLpt2=length dif of Lpt1 &amp; Lpt2</t>
  </si>
  <si>
    <t>y1=length from x to  10mm</t>
  </si>
  <si>
    <t>y2=length from x to  20mm</t>
  </si>
  <si>
    <t>y3=length from x to  30mm</t>
  </si>
  <si>
    <t>y4=length from x to  40mm</t>
  </si>
  <si>
    <t>y5=length from x to  50mm</t>
  </si>
  <si>
    <t>y6=length from x to  60mm</t>
  </si>
  <si>
    <t>d1</t>
  </si>
  <si>
    <t>d2</t>
  </si>
  <si>
    <t>d3</t>
  </si>
  <si>
    <t>d4</t>
  </si>
  <si>
    <t>d5</t>
  </si>
  <si>
    <t>d6</t>
  </si>
  <si>
    <t>Ax=A1 if A2=0</t>
  </si>
  <si>
    <t>S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</si>
  <si>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</si>
  <si>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</si>
  <si>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</si>
  <si>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</si>
  <si>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</si>
  <si>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</si>
  <si>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</si>
  <si>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</si>
  <si>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</si>
  <si>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</si>
  <si>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</si>
  <si>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B</t>
  </si>
  <si>
    <t>C</t>
  </si>
  <si>
    <t>D</t>
  </si>
  <si>
    <t>E</t>
  </si>
  <si>
    <t>F</t>
  </si>
  <si>
    <t>G</t>
  </si>
  <si>
    <t>A1</t>
  </si>
  <si>
    <t>A2</t>
  </si>
  <si>
    <t>AG</t>
  </si>
  <si>
    <t>AH</t>
  </si>
  <si>
    <t>Formulas for Angle Conversion</t>
  </si>
  <si>
    <r>
      <rPr>
        <b/>
        <sz val="10"/>
        <rFont val="Arial"/>
        <family val="2"/>
      </rPr>
      <t>Lpt1</t>
    </r>
    <r>
      <rPr>
        <sz val="10"/>
        <rFont val="Arial"/>
        <family val="2"/>
      </rPr>
      <t>=length to first taper= L0+K1</t>
    </r>
  </si>
  <si>
    <r>
      <rPr>
        <b/>
        <sz val="10"/>
        <rFont val="Arial"/>
        <family val="2"/>
      </rPr>
      <t>Lpt2</t>
    </r>
    <r>
      <rPr>
        <sz val="10"/>
        <rFont val="Arial"/>
        <family val="2"/>
      </rPr>
      <t>=length to 2nd taper= L0+K2</t>
    </r>
  </si>
  <si>
    <r>
      <rPr>
        <b/>
        <sz val="10"/>
        <rFont val="Arial"/>
        <family val="2"/>
      </rPr>
      <t>D1</t>
    </r>
    <r>
      <rPr>
        <sz val="10"/>
        <rFont val="Arial"/>
        <family val="2"/>
      </rPr>
      <t>=dia of Lpt1 start</t>
    </r>
  </si>
  <si>
    <r>
      <rPr>
        <b/>
        <sz val="10"/>
        <rFont val="Arial"/>
        <family val="2"/>
      </rPr>
      <t>D2</t>
    </r>
    <r>
      <rPr>
        <sz val="10"/>
        <rFont val="Arial"/>
        <family val="2"/>
      </rPr>
      <t>=dia of Lpt2 start</t>
    </r>
  </si>
  <si>
    <r>
      <rPr>
        <b/>
        <sz val="10"/>
        <rFont val="Arial"/>
        <family val="2"/>
      </rPr>
      <t>yLpt2</t>
    </r>
    <r>
      <rPr>
        <sz val="10"/>
        <rFont val="Arial"/>
        <family val="2"/>
      </rPr>
      <t>=length dif of Lpt1 &amp; Lpt2</t>
    </r>
  </si>
  <si>
    <t>Sudco^</t>
  </si>
  <si>
    <t>6dh2</t>
  </si>
  <si>
    <t>Data is provided by Sudco &amp; elsewhere…may not be accurate.</t>
  </si>
  <si>
    <t>Data is provided by Mikuni… based on needle angle.</t>
  </si>
  <si>
    <t>Enter data below - Enter valid Needle # within appropriate database</t>
  </si>
  <si>
    <t>6dh4</t>
  </si>
  <si>
    <t>"</t>
  </si>
  <si>
    <t xml:space="preserve">     Angle^</t>
  </si>
  <si>
    <r>
      <t>K</t>
    </r>
    <r>
      <rPr>
        <b/>
        <vertAlign val="subscript"/>
        <sz val="11"/>
        <rFont val="Arial"/>
        <family val="2"/>
      </rPr>
      <t>5</t>
    </r>
  </si>
  <si>
    <r>
      <t>K</t>
    </r>
    <r>
      <rPr>
        <b/>
        <vertAlign val="subscript"/>
        <sz val="11"/>
        <rFont val="Arial"/>
        <family val="2"/>
      </rPr>
      <t>6</t>
    </r>
  </si>
  <si>
    <r>
      <t>A</t>
    </r>
    <r>
      <rPr>
        <b/>
        <vertAlign val="subscript"/>
        <sz val="11"/>
        <rFont val="Arial"/>
        <family val="2"/>
      </rPr>
      <t>5</t>
    </r>
  </si>
  <si>
    <r>
      <t>A</t>
    </r>
    <r>
      <rPr>
        <b/>
        <vertAlign val="subscript"/>
        <sz val="11"/>
        <rFont val="Arial"/>
        <family val="2"/>
      </rPr>
      <t>6</t>
    </r>
  </si>
  <si>
    <t>J8-10D01-50</t>
  </si>
  <si>
    <t>10D1-50</t>
  </si>
  <si>
    <t>J8-10D01-51</t>
  </si>
  <si>
    <t>10D1-51</t>
  </si>
  <si>
    <t>J8-10D01-52</t>
  </si>
  <si>
    <t>10D1-52</t>
  </si>
  <si>
    <t>J8-10D01-53</t>
  </si>
  <si>
    <t>10D1-53</t>
  </si>
  <si>
    <t>J8-10D01-54</t>
  </si>
  <si>
    <t>10D1-54</t>
  </si>
  <si>
    <t>J8-10E01-50</t>
  </si>
  <si>
    <t>10E1-50</t>
  </si>
  <si>
    <t>J8-10E01-51</t>
  </si>
  <si>
    <t>10E1-51</t>
  </si>
  <si>
    <t>J8-10E01-52</t>
  </si>
  <si>
    <t>10E1-52</t>
  </si>
  <si>
    <t>J8-10E01-53</t>
  </si>
  <si>
    <t>10E1-53</t>
  </si>
  <si>
    <t>J8-10E01-54</t>
  </si>
  <si>
    <t>10E1-54</t>
  </si>
  <si>
    <t>J8-10F01-50</t>
  </si>
  <si>
    <t>10F1-50</t>
  </si>
  <si>
    <t>J8-10F01-51</t>
  </si>
  <si>
    <t>10F1-51</t>
  </si>
  <si>
    <t>J8-10F01-52</t>
  </si>
  <si>
    <t>10F1-52</t>
  </si>
  <si>
    <t>J8-10F01-53</t>
  </si>
  <si>
    <t>10F1-53</t>
  </si>
  <si>
    <t>J8-10F01-54</t>
  </si>
  <si>
    <t>10F1-54</t>
  </si>
  <si>
    <t>J8-10G01-50</t>
  </si>
  <si>
    <t>10G1-50</t>
  </si>
  <si>
    <t>J8-10G01-51</t>
  </si>
  <si>
    <t>10G1-51</t>
  </si>
  <si>
    <t>J8-10G01-52</t>
  </si>
  <si>
    <t>10G1-52</t>
  </si>
  <si>
    <t>J8-10G01-53</t>
  </si>
  <si>
    <t>10G1-53</t>
  </si>
  <si>
    <t>J8-10G01-54</t>
  </si>
  <si>
    <t>10G1-54</t>
  </si>
  <si>
    <t>J8-10H01-50</t>
  </si>
  <si>
    <t>10H1-50</t>
  </si>
  <si>
    <t>J8-10H01-51</t>
  </si>
  <si>
    <t>10H1-51</t>
  </si>
  <si>
    <t>J8-10H01-52</t>
  </si>
  <si>
    <t>10H1-52</t>
  </si>
  <si>
    <t>J8-10H01-53</t>
  </si>
  <si>
    <t>10H1-53</t>
  </si>
  <si>
    <t>J8-10H01-54</t>
  </si>
  <si>
    <t>10H1-54</t>
  </si>
  <si>
    <t>J8-1EZ01</t>
  </si>
  <si>
    <t>1EZ1</t>
  </si>
  <si>
    <t>J8-1HZ01</t>
  </si>
  <si>
    <t>1HZ1</t>
  </si>
  <si>
    <t>J8-1HZ05</t>
  </si>
  <si>
    <t>1HZ5</t>
  </si>
  <si>
    <t>J8-1IZ01</t>
  </si>
  <si>
    <t>1IZ1</t>
  </si>
  <si>
    <t>J8-1K</t>
  </si>
  <si>
    <t>1K</t>
  </si>
  <si>
    <t>J8-1KZ02</t>
  </si>
  <si>
    <t>1KZ2</t>
  </si>
  <si>
    <t>J8-1L01</t>
  </si>
  <si>
    <t>1L1</t>
  </si>
  <si>
    <t>J8-1L02</t>
  </si>
  <si>
    <t>1L2</t>
  </si>
  <si>
    <t>J8-1LZ03</t>
  </si>
  <si>
    <t>1LZ3</t>
  </si>
  <si>
    <t>J8-1LZ04</t>
  </si>
  <si>
    <t>1LZ4</t>
  </si>
  <si>
    <t>J8-1LZ05</t>
  </si>
  <si>
    <t>1LZ5</t>
  </si>
  <si>
    <t>J8-1LZ06</t>
  </si>
  <si>
    <t>1LZ6</t>
  </si>
  <si>
    <t>J8-1LZ07</t>
  </si>
  <si>
    <t>1LZ7</t>
  </si>
  <si>
    <t>J8-1LZ08</t>
  </si>
  <si>
    <t>1LZ8</t>
  </si>
  <si>
    <t>J8-1LZ10</t>
  </si>
  <si>
    <t>1LZ10</t>
  </si>
  <si>
    <t>J8-1MZ01</t>
  </si>
  <si>
    <t>1MZ1</t>
  </si>
  <si>
    <t>J8-1P01</t>
  </si>
  <si>
    <t>1P1</t>
  </si>
  <si>
    <t>J8-1T02</t>
  </si>
  <si>
    <t>1T2</t>
  </si>
  <si>
    <t>J8-1Z01</t>
  </si>
  <si>
    <t>1Z1</t>
  </si>
  <si>
    <t>J8-1Z02</t>
  </si>
  <si>
    <t>1Z2</t>
  </si>
  <si>
    <t>J8-1Z03</t>
  </si>
  <si>
    <t>1Z3</t>
  </si>
  <si>
    <t>J8-1Z05</t>
  </si>
  <si>
    <t>1Z5</t>
  </si>
  <si>
    <t>J8-1Z06</t>
  </si>
  <si>
    <t>1Z6</t>
  </si>
  <si>
    <t>J8-1Z07</t>
  </si>
  <si>
    <t>1Z7</t>
  </si>
  <si>
    <t>J8-1Z13</t>
  </si>
  <si>
    <t>1Z13</t>
  </si>
  <si>
    <t>J8-1Z14</t>
  </si>
  <si>
    <t>1Z14</t>
  </si>
  <si>
    <t>J8-1Z20</t>
  </si>
  <si>
    <t>1Z20</t>
  </si>
  <si>
    <t>J8-1Z24</t>
  </si>
  <si>
    <t>1Z24</t>
  </si>
  <si>
    <t>J8-1Z25</t>
  </si>
  <si>
    <t>1Z25</t>
  </si>
  <si>
    <t>J8-1Z26</t>
  </si>
  <si>
    <t>1Z26</t>
  </si>
  <si>
    <t>J8-1Z27</t>
  </si>
  <si>
    <t>1Z27</t>
  </si>
  <si>
    <t>J8-1Z28</t>
  </si>
  <si>
    <t>1Z28</t>
  </si>
  <si>
    <t>J8-1Z29</t>
  </si>
  <si>
    <t>1Z29</t>
  </si>
  <si>
    <t>J8-1Z34</t>
  </si>
  <si>
    <t>1Z34</t>
  </si>
  <si>
    <t>J8-1ZL18</t>
  </si>
  <si>
    <t>1ZL18</t>
  </si>
  <si>
    <t>J8-1ZZ22</t>
  </si>
  <si>
    <t>1ZZ22</t>
  </si>
  <si>
    <t>J8-2C01</t>
  </si>
  <si>
    <t>2C1</t>
  </si>
  <si>
    <t>J8-2Z01</t>
  </si>
  <si>
    <t>2Z1</t>
  </si>
  <si>
    <t>J8-2ZH01</t>
  </si>
  <si>
    <t>2ZH1</t>
  </si>
  <si>
    <t>J8-3BP01</t>
  </si>
  <si>
    <t>3BP1</t>
  </si>
  <si>
    <t>J8-3C03</t>
  </si>
  <si>
    <t>3C3</t>
  </si>
  <si>
    <t>J8-3CE01</t>
  </si>
  <si>
    <t>3CE1</t>
  </si>
  <si>
    <t>J8-3CF01</t>
  </si>
  <si>
    <t>3CF1</t>
  </si>
  <si>
    <t>J8-3CJ03</t>
  </si>
  <si>
    <t>3CJ3</t>
  </si>
  <si>
    <t>J8-3CK01</t>
  </si>
  <si>
    <t>3CK1</t>
  </si>
  <si>
    <t>J8-3CN01</t>
  </si>
  <si>
    <t>3CN1</t>
  </si>
  <si>
    <t>J8-3CN02</t>
  </si>
  <si>
    <t>3CN2</t>
  </si>
  <si>
    <t>J8-3CP01</t>
  </si>
  <si>
    <t>3CP1</t>
  </si>
  <si>
    <t>J8-3CP03</t>
  </si>
  <si>
    <t>3CP3</t>
  </si>
  <si>
    <t>J8-3CR01</t>
  </si>
  <si>
    <t>3CR1</t>
  </si>
  <si>
    <t>J8-3CR02</t>
  </si>
  <si>
    <t>3CR2</t>
  </si>
  <si>
    <t>J8-3CR03</t>
  </si>
  <si>
    <t>3CR3</t>
  </si>
  <si>
    <t>J8-3CR04</t>
  </si>
  <si>
    <t>3CR4</t>
  </si>
  <si>
    <t>J8-3CR09</t>
  </si>
  <si>
    <t>3CR9</t>
  </si>
  <si>
    <t>J8-3CR11</t>
  </si>
  <si>
    <t>3CR11</t>
  </si>
  <si>
    <t>J8-3CT01</t>
  </si>
  <si>
    <t>3CT1</t>
  </si>
  <si>
    <t>J8-3CT02</t>
  </si>
  <si>
    <t>3CT2</t>
  </si>
  <si>
    <t>J8-3CX01</t>
  </si>
  <si>
    <t>3CX1</t>
  </si>
  <si>
    <t>J8-3D02</t>
  </si>
  <si>
    <t>3D2</t>
  </si>
  <si>
    <t>J8-3D03</t>
  </si>
  <si>
    <t>3D3</t>
  </si>
  <si>
    <t>J8-3D04</t>
  </si>
  <si>
    <t>3D4</t>
  </si>
  <si>
    <t>J8-3D12</t>
  </si>
  <si>
    <t>3D12</t>
  </si>
  <si>
    <t>J8-3D13</t>
  </si>
  <si>
    <t>3D13</t>
  </si>
  <si>
    <t>J8-3D15</t>
  </si>
  <si>
    <t>3D15</t>
  </si>
  <si>
    <t>J8-3D16</t>
  </si>
  <si>
    <t>3D16</t>
  </si>
  <si>
    <t>J8-3D18</t>
  </si>
  <si>
    <t>3D18</t>
  </si>
  <si>
    <t>J8-3D19</t>
  </si>
  <si>
    <t>3D19</t>
  </si>
  <si>
    <t>J8-3D20</t>
  </si>
  <si>
    <t>3D20</t>
  </si>
  <si>
    <t>J8-3D21</t>
  </si>
  <si>
    <t>3D21</t>
  </si>
  <si>
    <t>J8-3D22</t>
  </si>
  <si>
    <t>3D22</t>
  </si>
  <si>
    <t>J8-3D23</t>
  </si>
  <si>
    <t>3D23</t>
  </si>
  <si>
    <t>J8-3D24</t>
  </si>
  <si>
    <t>3D24</t>
  </si>
  <si>
    <t>J8-3D25</t>
  </si>
  <si>
    <t>3D25</t>
  </si>
  <si>
    <t>J8-3DH17</t>
  </si>
  <si>
    <t>3DH17</t>
  </si>
  <si>
    <t>J8-3DH19</t>
  </si>
  <si>
    <t>3DH19</t>
  </si>
  <si>
    <t>J8-3DI01</t>
  </si>
  <si>
    <t>3DI1</t>
  </si>
  <si>
    <t>J8-3DJ01</t>
  </si>
  <si>
    <t>3DJ1</t>
  </si>
  <si>
    <t>J8-3DJ02</t>
  </si>
  <si>
    <t>3DJ2</t>
  </si>
  <si>
    <t>J8-3DJ03</t>
  </si>
  <si>
    <t>3DJ3</t>
  </si>
  <si>
    <t>J8-3DJ04</t>
  </si>
  <si>
    <t>3DJ4</t>
  </si>
  <si>
    <t>J8-3DJ05</t>
  </si>
  <si>
    <t>3DJ5</t>
  </si>
  <si>
    <t>J8-3DJ06</t>
  </si>
  <si>
    <t>3DJ6</t>
  </si>
  <si>
    <t>J8-3DJ07</t>
  </si>
  <si>
    <t>3DJ7</t>
  </si>
  <si>
    <t>J8-3DJ08</t>
  </si>
  <si>
    <t>3DJ8</t>
  </si>
  <si>
    <t>J8-3DJ22</t>
  </si>
  <si>
    <t>3DJ22</t>
  </si>
  <si>
    <t>J8-3DJ24</t>
  </si>
  <si>
    <t>3DJ24</t>
  </si>
  <si>
    <t>J8-3DL01</t>
  </si>
  <si>
    <t>3DL1</t>
  </si>
  <si>
    <t>J8-3DL02</t>
  </si>
  <si>
    <t>3DL2</t>
  </si>
  <si>
    <t>J8-3DN21</t>
  </si>
  <si>
    <t>3DN21</t>
  </si>
  <si>
    <t>J8-3DR01</t>
  </si>
  <si>
    <t>3DR1</t>
  </si>
  <si>
    <t>J8-3DR02</t>
  </si>
  <si>
    <t>3DR2</t>
  </si>
  <si>
    <t>J8-3DR03</t>
  </si>
  <si>
    <t>3DR3</t>
  </si>
  <si>
    <t>J8-3DR04</t>
  </si>
  <si>
    <t>3DR4</t>
  </si>
  <si>
    <t>J8-3DR05</t>
  </si>
  <si>
    <t>3DR5</t>
  </si>
  <si>
    <t>J8-3DV01</t>
  </si>
  <si>
    <t>3DV1</t>
  </si>
  <si>
    <t>J8-3E02</t>
  </si>
  <si>
    <t>3E2</t>
  </si>
  <si>
    <t>J8-3E03</t>
  </si>
  <si>
    <t>3E3</t>
  </si>
  <si>
    <t>J8-3E06</t>
  </si>
  <si>
    <t>3E6</t>
  </si>
  <si>
    <t>J8-3E11</t>
  </si>
  <si>
    <t>3E11</t>
  </si>
  <si>
    <t>J8-3E12</t>
  </si>
  <si>
    <t>3E12</t>
  </si>
  <si>
    <t>J8-3E13</t>
  </si>
  <si>
    <t>3E13</t>
  </si>
  <si>
    <t>J8-3E15</t>
  </si>
  <si>
    <t>3E15</t>
  </si>
  <si>
    <t>J8-3E17</t>
  </si>
  <si>
    <t>3E17</t>
  </si>
  <si>
    <t>J8-3E18</t>
  </si>
  <si>
    <t>3E18</t>
  </si>
  <si>
    <t>J8-3E19</t>
  </si>
  <si>
    <t>3E19</t>
  </si>
  <si>
    <t>J8-3F03</t>
  </si>
  <si>
    <t>3F3</t>
  </si>
  <si>
    <t>J8-3F07</t>
  </si>
  <si>
    <t>3F7</t>
  </si>
  <si>
    <t>J8-3F11</t>
  </si>
  <si>
    <t>3F11</t>
  </si>
  <si>
    <t>J8-3F12</t>
  </si>
  <si>
    <t>3F12</t>
  </si>
  <si>
    <t>J8-3F13</t>
  </si>
  <si>
    <t>3F13</t>
  </si>
  <si>
    <t>J8-3F14</t>
  </si>
  <si>
    <t>3F14</t>
  </si>
  <si>
    <t>J8-3F16</t>
  </si>
  <si>
    <t>3F16</t>
  </si>
  <si>
    <t>J8-3F17</t>
  </si>
  <si>
    <t>3F17</t>
  </si>
  <si>
    <t>J8-3F20</t>
  </si>
  <si>
    <t>3F20</t>
  </si>
  <si>
    <t>J8-3F22</t>
  </si>
  <si>
    <t>3F22</t>
  </si>
  <si>
    <t>J8-3F23</t>
  </si>
  <si>
    <t>3F23</t>
  </si>
  <si>
    <t>J8-3F24</t>
  </si>
  <si>
    <t>3F24</t>
  </si>
  <si>
    <t>J8-3F25</t>
  </si>
  <si>
    <t>3F25</t>
  </si>
  <si>
    <t>J8-3F26</t>
  </si>
  <si>
    <t>3F26</t>
  </si>
  <si>
    <t>J8-3FL01</t>
  </si>
  <si>
    <t>3FL1</t>
  </si>
  <si>
    <t>J8-3FL15</t>
  </si>
  <si>
    <t>3FL15</t>
  </si>
  <si>
    <t>J8-3FL16</t>
  </si>
  <si>
    <t>3FL16</t>
  </si>
  <si>
    <t>J8-3FL17</t>
  </si>
  <si>
    <t>3FL17</t>
  </si>
  <si>
    <t>J8-3FL23</t>
  </si>
  <si>
    <t>3FL23</t>
  </si>
  <si>
    <t>J8-3FL27</t>
  </si>
  <si>
    <t>3FL27</t>
  </si>
  <si>
    <t>J8-3FL29</t>
  </si>
  <si>
    <t>3FL29</t>
  </si>
  <si>
    <t>J8-3FN26</t>
  </si>
  <si>
    <t>3FN26</t>
  </si>
  <si>
    <t>J8-3G09</t>
  </si>
  <si>
    <t>3G9</t>
  </si>
  <si>
    <t>J8-3G14</t>
  </si>
  <si>
    <t>3G14</t>
  </si>
  <si>
    <t>J8-3G15</t>
  </si>
  <si>
    <t>3G15</t>
  </si>
  <si>
    <t>J8-3G16</t>
  </si>
  <si>
    <t>3G16</t>
  </si>
  <si>
    <t>J8-3G17</t>
  </si>
  <si>
    <t>3G17</t>
  </si>
  <si>
    <t>J8-3G18</t>
  </si>
  <si>
    <t>3G18</t>
  </si>
  <si>
    <t>J8-3G19</t>
  </si>
  <si>
    <t>3G19</t>
  </si>
  <si>
    <t>J8-3G20</t>
  </si>
  <si>
    <t>3G20</t>
  </si>
  <si>
    <t>J8-3G21</t>
  </si>
  <si>
    <t>3G21</t>
  </si>
  <si>
    <t>J8-3G22</t>
  </si>
  <si>
    <t>3G22</t>
  </si>
  <si>
    <t>J8-3G23</t>
  </si>
  <si>
    <t>3G23</t>
  </si>
  <si>
    <t>J8-3G24</t>
  </si>
  <si>
    <t>3G24</t>
  </si>
  <si>
    <t>J8-3G25</t>
  </si>
  <si>
    <t>3G25</t>
  </si>
  <si>
    <t>J8-3G26</t>
  </si>
  <si>
    <t>3G26</t>
  </si>
  <si>
    <t>J8-3H04</t>
  </si>
  <si>
    <t>3H4</t>
  </si>
  <si>
    <t>J8-3H06</t>
  </si>
  <si>
    <t>3H6</t>
  </si>
  <si>
    <t>J8-3H10</t>
  </si>
  <si>
    <t>3H10</t>
  </si>
  <si>
    <t>J8-3HN08</t>
  </si>
  <si>
    <t>3HN8</t>
  </si>
  <si>
    <t>J8-3HP09</t>
  </si>
  <si>
    <t>3HP9</t>
  </si>
  <si>
    <t>J8-3I03</t>
  </si>
  <si>
    <t>3I3</t>
  </si>
  <si>
    <t>J8-3I04</t>
  </si>
  <si>
    <t>3I4</t>
  </si>
  <si>
    <t>J8-3I05</t>
  </si>
  <si>
    <t>3I5</t>
  </si>
  <si>
    <t>J8-3I07</t>
  </si>
  <si>
    <t>3I7</t>
  </si>
  <si>
    <t>J8-3I08</t>
  </si>
  <si>
    <t>3I8</t>
  </si>
  <si>
    <t>J8-3I09</t>
  </si>
  <si>
    <t>3I9</t>
  </si>
  <si>
    <t>J8-3I10</t>
  </si>
  <si>
    <t>3I10</t>
  </si>
  <si>
    <t>J8-3I11</t>
  </si>
  <si>
    <t>3I11</t>
  </si>
  <si>
    <t>J8-3I13</t>
  </si>
  <si>
    <t>3I13</t>
  </si>
  <si>
    <t>J8-3I14</t>
  </si>
  <si>
    <t>3I14</t>
  </si>
  <si>
    <t>J8-3J02</t>
  </si>
  <si>
    <t>3J2</t>
  </si>
  <si>
    <t>J8-3J03</t>
  </si>
  <si>
    <t>3J3</t>
  </si>
  <si>
    <t>J8-3J04</t>
  </si>
  <si>
    <t>3J4</t>
  </si>
  <si>
    <t>J8-3J05</t>
  </si>
  <si>
    <t>3J5</t>
  </si>
  <si>
    <t>J8-3J07</t>
  </si>
  <si>
    <t>3J7</t>
  </si>
  <si>
    <t>J8-3J12</t>
  </si>
  <si>
    <t>3J12</t>
  </si>
  <si>
    <t>J8-3J14</t>
  </si>
  <si>
    <t>3J14</t>
  </si>
  <si>
    <t>J8-3J15</t>
  </si>
  <si>
    <t>3J15</t>
  </si>
  <si>
    <t>J8-3J16</t>
  </si>
  <si>
    <t>3J16</t>
  </si>
  <si>
    <t>J8-3J17</t>
  </si>
  <si>
    <t>3J17</t>
  </si>
  <si>
    <t>J8-3J18</t>
  </si>
  <si>
    <t>3J18</t>
  </si>
  <si>
    <t>J8-3J19</t>
  </si>
  <si>
    <t>3J19</t>
  </si>
  <si>
    <t>J8-3J22</t>
  </si>
  <si>
    <t>3J22</t>
  </si>
  <si>
    <t>J8-3J23</t>
  </si>
  <si>
    <t>3J23</t>
  </si>
  <si>
    <t>J8-3JL09</t>
  </si>
  <si>
    <t>3JL9</t>
  </si>
  <si>
    <t>J8-3JT20</t>
  </si>
  <si>
    <t>3JT20</t>
  </si>
  <si>
    <t>J8-3K02</t>
  </si>
  <si>
    <t>3K2</t>
  </si>
  <si>
    <t>J8-3K03</t>
  </si>
  <si>
    <t>3K3</t>
  </si>
  <si>
    <t>J8-3K04</t>
  </si>
  <si>
    <t>3K4</t>
  </si>
  <si>
    <t>J8-3K05</t>
  </si>
  <si>
    <t>3K5</t>
  </si>
  <si>
    <t>J8-3K06</t>
  </si>
  <si>
    <t>3K6</t>
  </si>
  <si>
    <t>J8-3KY07</t>
  </si>
  <si>
    <t>3KY7</t>
  </si>
  <si>
    <t>J8-3L01</t>
  </si>
  <si>
    <t>3L1</t>
  </si>
  <si>
    <t>J8-3L03</t>
  </si>
  <si>
    <t>3L3</t>
  </si>
  <si>
    <t>J8-3L04</t>
  </si>
  <si>
    <t>3L4</t>
  </si>
  <si>
    <t>J8-3L09</t>
  </si>
  <si>
    <t>3L9</t>
  </si>
  <si>
    <t>J8-3L10</t>
  </si>
  <si>
    <t>3L10</t>
  </si>
  <si>
    <t>J8-3L11</t>
  </si>
  <si>
    <t>3L11</t>
  </si>
  <si>
    <t>J8-3L13</t>
  </si>
  <si>
    <t>3L13</t>
  </si>
  <si>
    <t>J8-3L14</t>
  </si>
  <si>
    <t>3L14</t>
  </si>
  <si>
    <t>J8-3L15</t>
  </si>
  <si>
    <t>3L15</t>
  </si>
  <si>
    <t>J8-3L16</t>
  </si>
  <si>
    <t>3L16</t>
  </si>
  <si>
    <t>J8-3L19</t>
  </si>
  <si>
    <t>3L19</t>
  </si>
  <si>
    <t>J8-3L20</t>
  </si>
  <si>
    <t>3L20</t>
  </si>
  <si>
    <t>J8-3L21</t>
  </si>
  <si>
    <t>3L21</t>
  </si>
  <si>
    <t>J8-3L25</t>
  </si>
  <si>
    <t>3L25</t>
  </si>
  <si>
    <t>J8-3L26</t>
  </si>
  <si>
    <t>3L26</t>
  </si>
  <si>
    <t>J8-3L27</t>
  </si>
  <si>
    <t>3L27</t>
  </si>
  <si>
    <t>J8-3L28</t>
  </si>
  <si>
    <t>3L28</t>
  </si>
  <si>
    <t>J8-3L29</t>
  </si>
  <si>
    <t>3L29</t>
  </si>
  <si>
    <t>J8-3L30</t>
  </si>
  <si>
    <t>3L30</t>
  </si>
  <si>
    <t>J8-3L31</t>
  </si>
  <si>
    <t>3L31</t>
  </si>
  <si>
    <t>J8-3L32</t>
  </si>
  <si>
    <t>3L32</t>
  </si>
  <si>
    <t>J8-3L33</t>
  </si>
  <si>
    <t>3L33</t>
  </si>
  <si>
    <t>J8-3L34</t>
  </si>
  <si>
    <t>3L34</t>
  </si>
  <si>
    <t>J8-3L36</t>
  </si>
  <si>
    <t>3L36</t>
  </si>
  <si>
    <t>J8-3L37</t>
  </si>
  <si>
    <t>3L37</t>
  </si>
  <si>
    <t>J8-3L38</t>
  </si>
  <si>
    <t>3L38</t>
  </si>
  <si>
    <t>J8-3L39</t>
  </si>
  <si>
    <t>3L39</t>
  </si>
  <si>
    <t>J8-3LX25</t>
  </si>
  <si>
    <t>3LX25</t>
  </si>
  <si>
    <t>J8-3LX26</t>
  </si>
  <si>
    <t>3LX26</t>
  </si>
  <si>
    <t>J8-3LX27</t>
  </si>
  <si>
    <t>3LX27</t>
  </si>
  <si>
    <t>J8-3LZ35</t>
  </si>
  <si>
    <t>3LZ35</t>
  </si>
  <si>
    <t>J8-3M01</t>
  </si>
  <si>
    <t>3M1</t>
  </si>
  <si>
    <t>J8-3M02</t>
  </si>
  <si>
    <t>3M2</t>
  </si>
  <si>
    <t>J8-3M03</t>
  </si>
  <si>
    <t>3M3</t>
  </si>
  <si>
    <t>J8-3M04</t>
  </si>
  <si>
    <t>3M4</t>
  </si>
  <si>
    <t>J8-3M05</t>
  </si>
  <si>
    <t>3M5</t>
  </si>
  <si>
    <t>J8-3M06</t>
  </si>
  <si>
    <t>3M6</t>
  </si>
  <si>
    <t>J8-3M09</t>
  </si>
  <si>
    <t>3M9</t>
  </si>
  <si>
    <t>J8-3M10</t>
  </si>
  <si>
    <t>3M10</t>
  </si>
  <si>
    <t>J8-3M11</t>
  </si>
  <si>
    <t>3M11</t>
  </si>
  <si>
    <t>J8-3M12</t>
  </si>
  <si>
    <t>3M12</t>
  </si>
  <si>
    <t>J8-3M13</t>
  </si>
  <si>
    <t>3M13</t>
  </si>
  <si>
    <t>J8-3N02</t>
  </si>
  <si>
    <t>3N2</t>
  </si>
  <si>
    <t>J8-3N04</t>
  </si>
  <si>
    <t>3N4</t>
  </si>
  <si>
    <t>J8-3N05</t>
  </si>
  <si>
    <t>3N5</t>
  </si>
  <si>
    <t>J8-3N06</t>
  </si>
  <si>
    <t>3N6</t>
  </si>
  <si>
    <t>J8-3N08</t>
  </si>
  <si>
    <t>3N8</t>
  </si>
  <si>
    <t>J8-3N10</t>
  </si>
  <si>
    <t>3N10</t>
  </si>
  <si>
    <t>J8-3N11</t>
  </si>
  <si>
    <t>3N11</t>
  </si>
  <si>
    <t>J8-3N12</t>
  </si>
  <si>
    <t>3N12</t>
  </si>
  <si>
    <t>J8-3N15</t>
  </si>
  <si>
    <t>3N15</t>
  </si>
  <si>
    <t>J8-3N16</t>
  </si>
  <si>
    <t>3N16</t>
  </si>
  <si>
    <t>J8-3N17</t>
  </si>
  <si>
    <t>3N17</t>
  </si>
  <si>
    <t>J8-3N18</t>
  </si>
  <si>
    <t>3N18</t>
  </si>
  <si>
    <t>J8-3N19</t>
  </si>
  <si>
    <t>3N19</t>
  </si>
  <si>
    <t>J8-3N20</t>
  </si>
  <si>
    <t>3N20</t>
  </si>
  <si>
    <t>J8-3N23</t>
  </si>
  <si>
    <t>3N23</t>
  </si>
  <si>
    <t>J8-3N25</t>
  </si>
  <si>
    <t>3N25</t>
  </si>
  <si>
    <t>J8-3N26</t>
  </si>
  <si>
    <t>3N26</t>
  </si>
  <si>
    <t>J8-3N28</t>
  </si>
  <si>
    <t>3N28</t>
  </si>
  <si>
    <t>J8-3N29</t>
  </si>
  <si>
    <t>3N29</t>
  </si>
  <si>
    <t>J8-3N30</t>
  </si>
  <si>
    <t>3N30</t>
  </si>
  <si>
    <t>J8-3N31</t>
  </si>
  <si>
    <t>3N31</t>
  </si>
  <si>
    <t>J8-3NP21</t>
  </si>
  <si>
    <t>3NP21</t>
  </si>
  <si>
    <t>J8-3O02</t>
  </si>
  <si>
    <t>3O2</t>
  </si>
  <si>
    <t>J8-3O03</t>
  </si>
  <si>
    <t>3O3</t>
  </si>
  <si>
    <t>J8-3O04</t>
  </si>
  <si>
    <t>3O4</t>
  </si>
  <si>
    <t>J8-3O05</t>
  </si>
  <si>
    <t>3O5</t>
  </si>
  <si>
    <t>J8-3P02</t>
  </si>
  <si>
    <t>3P2</t>
  </si>
  <si>
    <t>J8-3P04</t>
  </si>
  <si>
    <t>3P4</t>
  </si>
  <si>
    <t>J8-3P09</t>
  </si>
  <si>
    <t>3P9</t>
  </si>
  <si>
    <t>J8-3P10</t>
  </si>
  <si>
    <t>3P10</t>
  </si>
  <si>
    <t>J8-3P11</t>
  </si>
  <si>
    <t>3P11</t>
  </si>
  <si>
    <t>J8-3PX06</t>
  </si>
  <si>
    <t>3PX6</t>
  </si>
  <si>
    <t>J8-3PX07</t>
  </si>
  <si>
    <t>3PX7</t>
  </si>
  <si>
    <t>J8-3PZ05</t>
  </si>
  <si>
    <t>3PZ5</t>
  </si>
  <si>
    <t>J8-3Q01</t>
  </si>
  <si>
    <t>3Q1</t>
  </si>
  <si>
    <t>J8-3Q04</t>
  </si>
  <si>
    <t>3Q4</t>
  </si>
  <si>
    <t>J8-3Q06</t>
  </si>
  <si>
    <t>3Q6</t>
  </si>
  <si>
    <t>J8-3Q08</t>
  </si>
  <si>
    <t>3Q8</t>
  </si>
  <si>
    <t>J8-3Q09</t>
  </si>
  <si>
    <t>3Q9</t>
  </si>
  <si>
    <t>J8-3Q10</t>
  </si>
  <si>
    <t>3Q10</t>
  </si>
  <si>
    <t>J8-3R01</t>
  </si>
  <si>
    <t>3R1</t>
  </si>
  <si>
    <t>J8-3R02</t>
  </si>
  <si>
    <t>3R2</t>
  </si>
  <si>
    <t>J8-3R03</t>
  </si>
  <si>
    <t>3R3</t>
  </si>
  <si>
    <t>J8-3R04</t>
  </si>
  <si>
    <t>3R4</t>
  </si>
  <si>
    <t>J8-3R05</t>
  </si>
  <si>
    <t>3R5</t>
  </si>
  <si>
    <t>J8-3R06</t>
  </si>
  <si>
    <t>3R6</t>
  </si>
  <si>
    <t>J8-3R07</t>
  </si>
  <si>
    <t>3R7</t>
  </si>
  <si>
    <t>J8-3R10</t>
  </si>
  <si>
    <t>3R10</t>
  </si>
  <si>
    <t>J8-3R11</t>
  </si>
  <si>
    <t>3R11</t>
  </si>
  <si>
    <t>J8-3R12</t>
  </si>
  <si>
    <t>3R12</t>
  </si>
  <si>
    <t>J8-3R13</t>
  </si>
  <si>
    <t>3R13</t>
  </si>
  <si>
    <t>J8-3R14</t>
  </si>
  <si>
    <t>3R14</t>
  </si>
  <si>
    <t>J8-3R15</t>
  </si>
  <si>
    <t>3R15</t>
  </si>
  <si>
    <t>J8-3RX08</t>
  </si>
  <si>
    <t>3RX8</t>
  </si>
  <si>
    <t>J8-3S01</t>
  </si>
  <si>
    <t>3S1</t>
  </si>
  <si>
    <t>J8-3S02</t>
  </si>
  <si>
    <t>3S2</t>
  </si>
  <si>
    <t>J8-3SX03</t>
  </si>
  <si>
    <t>3SX3</t>
  </si>
  <si>
    <t>J8-3T03</t>
  </si>
  <si>
    <t>3T3</t>
  </si>
  <si>
    <t>J8-3T04</t>
  </si>
  <si>
    <t>3T4</t>
  </si>
  <si>
    <t>J8-3T06</t>
  </si>
  <si>
    <t>3T6</t>
  </si>
  <si>
    <t>J8-3T08</t>
  </si>
  <si>
    <t>3T8</t>
  </si>
  <si>
    <t>J8-3T09</t>
  </si>
  <si>
    <t>3T9</t>
  </si>
  <si>
    <t>J8-3T10</t>
  </si>
  <si>
    <t>3T10</t>
  </si>
  <si>
    <t>J8-3T12</t>
  </si>
  <si>
    <t>3T12</t>
  </si>
  <si>
    <t>J8-3T13</t>
  </si>
  <si>
    <t>3T13</t>
  </si>
  <si>
    <t>J8-3T15</t>
  </si>
  <si>
    <t>3T15</t>
  </si>
  <si>
    <t>J8-3T16</t>
  </si>
  <si>
    <t>3T16</t>
  </si>
  <si>
    <t>J8-3T17</t>
  </si>
  <si>
    <t>3T17</t>
  </si>
  <si>
    <t>J8-3T18</t>
  </si>
  <si>
    <t>3T18</t>
  </si>
  <si>
    <t>J8-3T19</t>
  </si>
  <si>
    <t>3T19</t>
  </si>
  <si>
    <t>J8-3T20</t>
  </si>
  <si>
    <t>3T20</t>
  </si>
  <si>
    <t>J8-3T21</t>
  </si>
  <si>
    <t>3T21</t>
  </si>
  <si>
    <t>J8-3T25</t>
  </si>
  <si>
    <t>3T25</t>
  </si>
  <si>
    <t>J8-3T26</t>
  </si>
  <si>
    <t>3T26</t>
  </si>
  <si>
    <t>J8-3T27</t>
  </si>
  <si>
    <t>3T27</t>
  </si>
  <si>
    <t>J8-3T29</t>
  </si>
  <si>
    <t>3T29</t>
  </si>
  <si>
    <t>J8-3TX22</t>
  </si>
  <si>
    <t>3TX22</t>
  </si>
  <si>
    <t>J8-3V01</t>
  </si>
  <si>
    <t>3V1</t>
  </si>
  <si>
    <t>J8-3W01</t>
  </si>
  <si>
    <t>3W1</t>
  </si>
  <si>
    <t>J8-3X01</t>
  </si>
  <si>
    <t>3X1</t>
  </si>
  <si>
    <t>J8-3X03</t>
  </si>
  <si>
    <t>3X3</t>
  </si>
  <si>
    <t>J8-3X04</t>
  </si>
  <si>
    <t>3X4</t>
  </si>
  <si>
    <t>J8-3X05</t>
  </si>
  <si>
    <t>3X5</t>
  </si>
  <si>
    <t>J8-3X06</t>
  </si>
  <si>
    <t>3X6</t>
  </si>
  <si>
    <t>J8-3X07</t>
  </si>
  <si>
    <t>3X7</t>
  </si>
  <si>
    <t>J8-3X08</t>
  </si>
  <si>
    <t>3X8</t>
  </si>
  <si>
    <t>J8-3X11</t>
  </si>
  <si>
    <t>3X11</t>
  </si>
  <si>
    <t>J8-3X13</t>
  </si>
  <si>
    <t>3X13</t>
  </si>
  <si>
    <t>J8-3X14</t>
  </si>
  <si>
    <t>3X14</t>
  </si>
  <si>
    <t>J8-3X15</t>
  </si>
  <si>
    <t>3X15</t>
  </si>
  <si>
    <t>J8-3X16</t>
  </si>
  <si>
    <t>3X16</t>
  </si>
  <si>
    <t>J8-3X17</t>
  </si>
  <si>
    <t>3X17</t>
  </si>
  <si>
    <t>J8-3X18</t>
  </si>
  <si>
    <t>3X18</t>
  </si>
  <si>
    <t>J8-3Z01</t>
  </si>
  <si>
    <t>3Z1</t>
  </si>
  <si>
    <t>J8-3Z02</t>
  </si>
  <si>
    <t>3Z2</t>
  </si>
  <si>
    <t>J8-3Z04</t>
  </si>
  <si>
    <t>3Z4</t>
  </si>
  <si>
    <t>J8-3Z05</t>
  </si>
  <si>
    <t>3Z5</t>
  </si>
  <si>
    <t>J8-3Z06</t>
  </si>
  <si>
    <t>3Z6</t>
  </si>
  <si>
    <t>J8-3ZGZ08</t>
  </si>
  <si>
    <t>3ZGZ8</t>
  </si>
  <si>
    <t>J8-4OK08-41</t>
  </si>
  <si>
    <t>4OK8-41</t>
  </si>
  <si>
    <t>J8-4OK08-42</t>
  </si>
  <si>
    <t>4OK8-42</t>
  </si>
  <si>
    <t>J8-5DZ15</t>
  </si>
  <si>
    <t>5DZ15</t>
  </si>
  <si>
    <t>J8-5EZ54</t>
  </si>
  <si>
    <t>5EZ54</t>
  </si>
  <si>
    <t>J8-5EZ67</t>
  </si>
  <si>
    <t>5EZ67</t>
  </si>
  <si>
    <t>J8-5EZ68</t>
  </si>
  <si>
    <t>5EZ68</t>
  </si>
  <si>
    <t>J8-5EZ69</t>
  </si>
  <si>
    <t>5EZ69</t>
  </si>
  <si>
    <t>J8-5EZ73</t>
  </si>
  <si>
    <t>5EZ73</t>
  </si>
  <si>
    <t>J8-5EZ74</t>
  </si>
  <si>
    <t>5EZ74</t>
  </si>
  <si>
    <t>J8-5EZ80</t>
  </si>
  <si>
    <t>5EZ80</t>
  </si>
  <si>
    <t>J8-5FZ04</t>
  </si>
  <si>
    <t>5FZ4</t>
  </si>
  <si>
    <t>J8-5FZ100</t>
  </si>
  <si>
    <t>5FZ100</t>
  </si>
  <si>
    <t>J8-5FZ102</t>
  </si>
  <si>
    <t>5FZ102</t>
  </si>
  <si>
    <t>J8-5FZ97</t>
  </si>
  <si>
    <t>5FZ97</t>
  </si>
  <si>
    <t>J8-5ZDZ03</t>
  </si>
  <si>
    <t>5ZDZ3</t>
  </si>
  <si>
    <t>J8-5ZDZ04</t>
  </si>
  <si>
    <t>5ZDZ4</t>
  </si>
  <si>
    <t>J8-5ZDZ05</t>
  </si>
  <si>
    <t>5ZDZ5</t>
  </si>
  <si>
    <t>J8-6DGY04-54</t>
  </si>
  <si>
    <t>6DGY4-54</t>
  </si>
  <si>
    <t>J8-6DGY04-55</t>
  </si>
  <si>
    <t>6DGY4-55</t>
  </si>
  <si>
    <t>J8-6DGY04-56</t>
  </si>
  <si>
    <t>6DGY4-56</t>
  </si>
  <si>
    <t>J8-6DGY04-57</t>
  </si>
  <si>
    <t>6DGY4-57</t>
  </si>
  <si>
    <t>J8-6DGY04-58</t>
  </si>
  <si>
    <t>6DGY4-58</t>
  </si>
  <si>
    <t>J8-6DGY04-59</t>
  </si>
  <si>
    <t>6DGY4-59</t>
  </si>
  <si>
    <t>J8-6DGY04-60</t>
  </si>
  <si>
    <t>6DGY4-60</t>
  </si>
  <si>
    <t>J8-6DGY4-55</t>
  </si>
  <si>
    <t>J8-6ISK09-63</t>
  </si>
  <si>
    <t>6ISK9-63</t>
  </si>
  <si>
    <t>J8-6ZD06</t>
  </si>
  <si>
    <t>6ZD6</t>
  </si>
  <si>
    <t>J8-6ZD07</t>
  </si>
  <si>
    <t>6ZD7</t>
  </si>
  <si>
    <t>J8-6ZD08</t>
  </si>
  <si>
    <t>6ZD8</t>
  </si>
  <si>
    <t>J8-6ZD09</t>
  </si>
  <si>
    <t>6ZD9</t>
  </si>
  <si>
    <t>J8-6ZD10</t>
  </si>
  <si>
    <t>6ZD10</t>
  </si>
  <si>
    <t>J8-6ZD13</t>
  </si>
  <si>
    <t>6ZD13</t>
  </si>
  <si>
    <t>J8-6ZD14</t>
  </si>
  <si>
    <t>6ZD14</t>
  </si>
  <si>
    <t>J8-6ZD16</t>
  </si>
  <si>
    <t>6ZD16</t>
  </si>
  <si>
    <t>J8-6ZD19</t>
  </si>
  <si>
    <t>6ZD19</t>
  </si>
  <si>
    <t>J8-6ZD20</t>
  </si>
  <si>
    <t>6ZD20</t>
  </si>
  <si>
    <t>J8-6ZD21</t>
  </si>
  <si>
    <t>6ZD21</t>
  </si>
  <si>
    <t>J8-6ZDK05</t>
  </si>
  <si>
    <t>6ZDK5</t>
  </si>
  <si>
    <t>J8-6ZDY18</t>
  </si>
  <si>
    <t>6ZDY18</t>
  </si>
  <si>
    <t>J8-6ZDY19</t>
  </si>
  <si>
    <t>6ZDY19</t>
  </si>
  <si>
    <t>J8-6ZE01</t>
  </si>
  <si>
    <t>6ZE1</t>
  </si>
  <si>
    <t>J8-6ZE11</t>
  </si>
  <si>
    <t>6ZE11</t>
  </si>
  <si>
    <t>J8-6ZEZ03</t>
  </si>
  <si>
    <t>6ZEZ3</t>
  </si>
  <si>
    <t>J8-6ZL04</t>
  </si>
  <si>
    <t>6ZL4</t>
  </si>
  <si>
    <t>J8-7DH02</t>
  </si>
  <si>
    <t>J8-7DH03</t>
  </si>
  <si>
    <t>J8-7DH04</t>
  </si>
  <si>
    <t>7DH4</t>
  </si>
  <si>
    <t>J8-7DH05</t>
  </si>
  <si>
    <t>J8-7DJ01</t>
  </si>
  <si>
    <t>7DJ1</t>
  </si>
  <si>
    <t>J8-7DJ02</t>
  </si>
  <si>
    <t>7DJ2</t>
  </si>
  <si>
    <t>J8-7DK01-59</t>
  </si>
  <si>
    <t>7DK1-59</t>
  </si>
  <si>
    <t>J8-7DK02-59</t>
  </si>
  <si>
    <t>7DK2-59</t>
  </si>
  <si>
    <t>J8-7DK03-59</t>
  </si>
  <si>
    <t>7DK3-59</t>
  </si>
  <si>
    <t>J8-7DK04-59</t>
  </si>
  <si>
    <t>7DK4-59</t>
  </si>
  <si>
    <t>J8-7DK05-59</t>
  </si>
  <si>
    <t>7DK5-59</t>
  </si>
  <si>
    <t>J8-7DL06</t>
  </si>
  <si>
    <t>7DL6</t>
  </si>
  <si>
    <t>J8-7DL07</t>
  </si>
  <si>
    <t>7DL7</t>
  </si>
  <si>
    <t>J8-7EGO06</t>
  </si>
  <si>
    <t>7EGO6</t>
  </si>
  <si>
    <t>J8-7EH04</t>
  </si>
  <si>
    <t>7EH4</t>
  </si>
  <si>
    <t>J8-7EJ05</t>
  </si>
  <si>
    <t>7EJ5</t>
  </si>
  <si>
    <t>J8-7EJ08-60</t>
  </si>
  <si>
    <t>7EJ8-60</t>
  </si>
  <si>
    <t>J8-7EJ09-60</t>
  </si>
  <si>
    <t>7EJ9-60</t>
  </si>
  <si>
    <t>J8-7EJ10-60</t>
  </si>
  <si>
    <t>7EJ10-60</t>
  </si>
  <si>
    <t>J8-7EM07</t>
  </si>
  <si>
    <t>7EM7</t>
  </si>
  <si>
    <t>J8-7F07</t>
  </si>
  <si>
    <t>J8-7F08</t>
  </si>
  <si>
    <t>7F8</t>
  </si>
  <si>
    <t>J8-7F10</t>
  </si>
  <si>
    <t>7F10</t>
  </si>
  <si>
    <t>J8-7FH01</t>
  </si>
  <si>
    <t>7FH1</t>
  </si>
  <si>
    <t>J8-7FI-61</t>
  </si>
  <si>
    <t>7FI-61</t>
  </si>
  <si>
    <t>J8-7FI01-61</t>
  </si>
  <si>
    <t>7FI1-61</t>
  </si>
  <si>
    <t>J8-7FI02-61</t>
  </si>
  <si>
    <t>7FI2-61</t>
  </si>
  <si>
    <t>J8-7FI03-61</t>
  </si>
  <si>
    <t>7FI3-61</t>
  </si>
  <si>
    <t>J8-7FI04-61</t>
  </si>
  <si>
    <t>7FI4-61</t>
  </si>
  <si>
    <t>J8-7FJ01-61</t>
  </si>
  <si>
    <t>7FJ1-61</t>
  </si>
  <si>
    <t>J8-7FJ02-61</t>
  </si>
  <si>
    <t>7FJ2-61</t>
  </si>
  <si>
    <t>J8-7FJ03-61</t>
  </si>
  <si>
    <t>7FJ3-61</t>
  </si>
  <si>
    <t>J8-7FJ04-61</t>
  </si>
  <si>
    <t>7FJ4-61</t>
  </si>
  <si>
    <t>J8-7FJ09</t>
  </si>
  <si>
    <t>7FJ9</t>
  </si>
  <si>
    <t>J8-8AGY01-41</t>
  </si>
  <si>
    <t>8AGY1-41</t>
  </si>
  <si>
    <t>J8-8CFY01-55</t>
  </si>
  <si>
    <t>8CFY1-55</t>
  </si>
  <si>
    <t>J8-8CFY02-96</t>
  </si>
  <si>
    <t>8CFY2-96</t>
  </si>
  <si>
    <t>J8-8DDY01-94</t>
  </si>
  <si>
    <t>8DDY1-94</t>
  </si>
  <si>
    <t>J8-8DDY01-95</t>
  </si>
  <si>
    <t>8DDY1-95</t>
  </si>
  <si>
    <t>J8-8DDY01-96</t>
  </si>
  <si>
    <t>8DDY1-96</t>
  </si>
  <si>
    <t>J8-8DDY01-97</t>
  </si>
  <si>
    <t>8DDY1-97</t>
  </si>
  <si>
    <t>J8-8DDY01-98</t>
  </si>
  <si>
    <t>8DDY1-98</t>
  </si>
  <si>
    <t>J8-8DFH01</t>
  </si>
  <si>
    <t>8DFH1</t>
  </si>
  <si>
    <t>J8-8DH01</t>
  </si>
  <si>
    <t>8DH1</t>
  </si>
  <si>
    <t>J8-8DH02</t>
  </si>
  <si>
    <t>8DH2</t>
  </si>
  <si>
    <t>J8-8DJY01-96</t>
  </si>
  <si>
    <t>8DJY1-96</t>
  </si>
  <si>
    <t>J8-8EL01</t>
  </si>
  <si>
    <t>8EL1</t>
  </si>
  <si>
    <t>J8-8ELZ02-55</t>
  </si>
  <si>
    <t>8ELZ2-55</t>
  </si>
  <si>
    <t>J8-8EO01</t>
  </si>
  <si>
    <t>8EO1</t>
  </si>
  <si>
    <t>J8-8FAY01-96</t>
  </si>
  <si>
    <t>8FAY1-96</t>
  </si>
  <si>
    <t>J8-8FLZ01</t>
  </si>
  <si>
    <t>8FLZ1</t>
  </si>
  <si>
    <t>J8-8FLZ02</t>
  </si>
  <si>
    <t>8FLZ2</t>
  </si>
  <si>
    <t>J8-8FLZ03-54</t>
  </si>
  <si>
    <t>8FLZ3-54</t>
  </si>
  <si>
    <t>J8-9CHK12</t>
  </si>
  <si>
    <t>9CHK12</t>
  </si>
  <si>
    <t>J8-9CHY01</t>
  </si>
  <si>
    <t>9CHY1</t>
  </si>
  <si>
    <t>J8-9CHY02</t>
  </si>
  <si>
    <t>9CHY2</t>
  </si>
  <si>
    <t>J8-9CHY03</t>
  </si>
  <si>
    <t>9CHY3</t>
  </si>
  <si>
    <t>J8-9CHY04</t>
  </si>
  <si>
    <t>9CHY4</t>
  </si>
  <si>
    <t>J8-9CHY05</t>
  </si>
  <si>
    <t>9CHY5</t>
  </si>
  <si>
    <t>J8-9CHY06</t>
  </si>
  <si>
    <t>9CHY6</t>
  </si>
  <si>
    <t>J8-9CHY07</t>
  </si>
  <si>
    <t>9CHY7</t>
  </si>
  <si>
    <t>J8-9CHY08-50</t>
  </si>
  <si>
    <t>9CHY8-50</t>
  </si>
  <si>
    <t>J8-9CHY09-99</t>
  </si>
  <si>
    <t>9CHY9-99</t>
  </si>
  <si>
    <t>J8-9CHY10-99</t>
  </si>
  <si>
    <t>9CHY10-9</t>
  </si>
  <si>
    <t>J8-9D01</t>
  </si>
  <si>
    <t>9D1</t>
  </si>
  <si>
    <t>J8-9D01-52</t>
  </si>
  <si>
    <t>9D1-52</t>
  </si>
  <si>
    <t>J8-9D02-51</t>
  </si>
  <si>
    <t>9D2-51</t>
  </si>
  <si>
    <t>J8-9D03-52</t>
  </si>
  <si>
    <t>9D3-52</t>
  </si>
  <si>
    <t>J8-9D1-52</t>
  </si>
  <si>
    <t>J8-9D1-53</t>
  </si>
  <si>
    <t>9D1-53</t>
  </si>
  <si>
    <t>J8-9D1-54</t>
  </si>
  <si>
    <t>9D1-54</t>
  </si>
  <si>
    <t>J8-9DJY01</t>
  </si>
  <si>
    <t>9DJY1</t>
  </si>
  <si>
    <t>J8-9DJY02</t>
  </si>
  <si>
    <t>9DJY2</t>
  </si>
  <si>
    <t>J8-9DJY03</t>
  </si>
  <si>
    <t>9DJY3</t>
  </si>
  <si>
    <t>J8-9DJY04-96</t>
  </si>
  <si>
    <t>9DJY4-96</t>
  </si>
  <si>
    <t>J8-9DJY04-97</t>
  </si>
  <si>
    <t>9DJY4-97</t>
  </si>
  <si>
    <t>J8-9DL01</t>
  </si>
  <si>
    <t>9DL1</t>
  </si>
  <si>
    <t>J8-9DL02-52</t>
  </si>
  <si>
    <t>9DL2-52</t>
  </si>
  <si>
    <t>J8-9DZH01</t>
  </si>
  <si>
    <t>9DZH1</t>
  </si>
  <si>
    <t>J8-9DZH02</t>
  </si>
  <si>
    <t>9DZH2</t>
  </si>
  <si>
    <t>J8-9DZH03</t>
  </si>
  <si>
    <t>9DZH3</t>
  </si>
  <si>
    <t>J8-9DZH04</t>
  </si>
  <si>
    <t>9DZH4</t>
  </si>
  <si>
    <t>J8-9DZH05-50</t>
  </si>
  <si>
    <t>9DZH5-50</t>
  </si>
  <si>
    <t>J8-9DZH06-50</t>
  </si>
  <si>
    <t>9DZH6-50</t>
  </si>
  <si>
    <t>J8-9E01-52</t>
  </si>
  <si>
    <t>9E1-52</t>
  </si>
  <si>
    <t>J8-9E09-52</t>
  </si>
  <si>
    <t>9E9-52</t>
  </si>
  <si>
    <t>J8-9E10</t>
  </si>
  <si>
    <t>9E10</t>
  </si>
  <si>
    <t>J8-9E11</t>
  </si>
  <si>
    <t>9E11</t>
  </si>
  <si>
    <t>J8-9E11-52</t>
  </si>
  <si>
    <t>9E11-52</t>
  </si>
  <si>
    <t>J8-9EL01</t>
  </si>
  <si>
    <t>9EL1</t>
  </si>
  <si>
    <t>J8-9EL02</t>
  </si>
  <si>
    <t>9EL2</t>
  </si>
  <si>
    <t>J8-9EL04</t>
  </si>
  <si>
    <t>9EL4</t>
  </si>
  <si>
    <t>J8-9EL05</t>
  </si>
  <si>
    <t>9EL5</t>
  </si>
  <si>
    <t>J8-9EL06</t>
  </si>
  <si>
    <t>9EL6</t>
  </si>
  <si>
    <t>J8-9EL07</t>
  </si>
  <si>
    <t>9EL7</t>
  </si>
  <si>
    <t>J8-9ELT03</t>
  </si>
  <si>
    <t>9ELT3</t>
  </si>
  <si>
    <t>J8-9ELZ08</t>
  </si>
  <si>
    <t>9ELZ8</t>
  </si>
  <si>
    <t>J8-9FL01</t>
  </si>
  <si>
    <t>9FL1</t>
  </si>
  <si>
    <t>J8-9FL02</t>
  </si>
  <si>
    <t>9FL2</t>
  </si>
  <si>
    <t>J8-9FLZ03</t>
  </si>
  <si>
    <t>9FLZ3</t>
  </si>
  <si>
    <t>J8-9FLZ04</t>
  </si>
  <si>
    <t>9FLZ4</t>
  </si>
  <si>
    <t>J8-9FLZ05-55</t>
  </si>
  <si>
    <t>9FLZ5-55</t>
  </si>
  <si>
    <t>J8-9HXB01</t>
  </si>
  <si>
    <t>9HXB1</t>
  </si>
  <si>
    <t>J8-MN11D</t>
  </si>
  <si>
    <t>MN11D</t>
  </si>
  <si>
    <t>1st Taper</t>
  </si>
  <si>
    <t>2nd Taper</t>
  </si>
  <si>
    <t>Needle  Tapers.</t>
  </si>
  <si>
    <t>Needle Jet Application Chart.</t>
  </si>
  <si>
    <t>Needle Jet Sizes.</t>
  </si>
  <si>
    <t>Letter</t>
  </si>
  <si>
    <t>Taper.</t>
  </si>
  <si>
    <t>Series No</t>
  </si>
  <si>
    <t>Type</t>
  </si>
  <si>
    <t>Main Jet</t>
  </si>
  <si>
    <t>Size</t>
  </si>
  <si>
    <t>Carb Type</t>
  </si>
  <si>
    <t>Dia.(mm)</t>
  </si>
  <si>
    <t>A</t>
  </si>
  <si>
    <t>0º 15'</t>
  </si>
  <si>
    <t>Hexicon</t>
  </si>
  <si>
    <t>O-0 R-8</t>
  </si>
  <si>
    <t>30-36mm s</t>
  </si>
  <si>
    <t>R-6</t>
  </si>
  <si>
    <t>0º 30'</t>
  </si>
  <si>
    <t>38mm s</t>
  </si>
  <si>
    <t>R-8</t>
  </si>
  <si>
    <t>0º 45'</t>
  </si>
  <si>
    <t>O-0 Q-8</t>
  </si>
  <si>
    <t>30mm f</t>
  </si>
  <si>
    <t>Z-0</t>
  </si>
  <si>
    <t>1º 00'</t>
  </si>
  <si>
    <t>N-0 Q-8</t>
  </si>
  <si>
    <t>30-36 s</t>
  </si>
  <si>
    <t>Z-5</t>
  </si>
  <si>
    <t>1º 15'</t>
  </si>
  <si>
    <t>AA-0</t>
  </si>
  <si>
    <t>1º 30'</t>
  </si>
  <si>
    <t>32mm f</t>
  </si>
  <si>
    <t>AA-5</t>
  </si>
  <si>
    <t>1º 45'</t>
  </si>
  <si>
    <t>24mm f</t>
  </si>
  <si>
    <t>BB-0</t>
  </si>
  <si>
    <t>2º 00'</t>
  </si>
  <si>
    <t>Round</t>
  </si>
  <si>
    <t>BB-5</t>
  </si>
  <si>
    <t>2º 15'</t>
  </si>
  <si>
    <t>34mm f</t>
  </si>
  <si>
    <t>CC-0</t>
  </si>
  <si>
    <t>2º 30'</t>
  </si>
  <si>
    <t>CC5</t>
  </si>
  <si>
    <t>2º 45'</t>
  </si>
  <si>
    <t>24-28mm s</t>
  </si>
  <si>
    <t>R-0</t>
  </si>
  <si>
    <t>3º 00'</t>
  </si>
  <si>
    <t>Z-0 CC-5</t>
  </si>
  <si>
    <t>40-44mm s</t>
  </si>
  <si>
    <t>R-2</t>
  </si>
  <si>
    <t>3º 15'</t>
  </si>
  <si>
    <t>P= mainly used in 2-S piston inlet engine</t>
  </si>
  <si>
    <t>R-4</t>
  </si>
  <si>
    <t>3º 30'</t>
  </si>
  <si>
    <t>B= Mainly used in 4-S &amp; 2-S rotary and reedvalve engines</t>
  </si>
  <si>
    <t>R-5</t>
  </si>
  <si>
    <t>3º 45'</t>
  </si>
  <si>
    <t>Carbslide opening</t>
  </si>
  <si>
    <t> 1/8</t>
  </si>
  <si>
    <t> 1/4</t>
  </si>
  <si>
    <t> 3/8</t>
  </si>
  <si>
    <t> 1/2</t>
  </si>
  <si>
    <t> 3/4</t>
  </si>
  <si>
    <t>vol</t>
  </si>
  <si>
    <t>4º 00'</t>
  </si>
  <si>
    <t>Cutaway</t>
  </si>
  <si>
    <t>Most effective</t>
  </si>
  <si>
    <t>4º 15'</t>
  </si>
  <si>
    <t>Pilot jet</t>
  </si>
  <si>
    <t>Partly effective</t>
  </si>
  <si>
    <t>4º 30'</t>
  </si>
  <si>
    <t>Airscrew</t>
  </si>
  <si>
    <t>Little influence</t>
  </si>
  <si>
    <t>4º 45'</t>
  </si>
  <si>
    <t>Needle Jet </t>
  </si>
  <si>
    <t>No influence</t>
  </si>
  <si>
    <t>T</t>
  </si>
  <si>
    <t>5º 00'</t>
  </si>
  <si>
    <t>U</t>
  </si>
  <si>
    <t>5º 15'</t>
  </si>
  <si>
    <t>Needle position</t>
  </si>
  <si>
    <t>V</t>
  </si>
  <si>
    <t>5º 30'</t>
  </si>
  <si>
    <t>Maninjet</t>
  </si>
  <si>
    <t>W</t>
  </si>
  <si>
    <t>5º 45'</t>
  </si>
  <si>
    <t>Power Jet</t>
  </si>
  <si>
    <t>6º 00'</t>
  </si>
  <si>
    <t>6º 15'</t>
  </si>
  <si>
    <t>6º 30'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</si>
</sst>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0"/>
      <color indexed="63"/>
      <name val="Trebuchet MS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rgb="FF969696"/>
      </top>
      <bottom style="dotted">
        <color rgb="FF969696"/>
      </bottom>
      <diagonal/>
    </border>
    <border>
      <left/>
      <right style="medium">
        <color indexed="64"/>
      </right>
      <top style="dotted">
        <color rgb="FF969696"/>
      </top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indexed="64"/>
      </left>
      <right/>
      <top/>
      <bottom style="dotted">
        <color rgb="FF969696"/>
      </bottom>
      <diagonal/>
    </border>
    <border>
      <left/>
      <right style="medium">
        <color indexed="64"/>
      </right>
      <top/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indexed="64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indexed="64"/>
      </right>
      <top style="medium">
        <color rgb="FFC0C0C0"/>
      </top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C0C0C0"/>
      </bottom>
      <diagonal/>
    </border>
    <border>
      <left style="medium">
        <color indexed="64"/>
      </left>
      <right/>
      <top/>
      <bottom style="medium">
        <color rgb="FFC0C0C0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rgb="FF969696"/>
      </top>
      <bottom/>
      <diagonal/>
    </border>
    <border>
      <left/>
      <right/>
      <top style="dotted">
        <color rgb="FF96969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C0C0C0"/>
      </top>
      <bottom style="medium">
        <color indexed="64"/>
      </bottom>
      <diagonal/>
    </border>
    <border>
      <left/>
      <right style="medium">
        <color indexed="64"/>
      </right>
      <top style="medium">
        <color rgb="FFC0C0C0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wrapText="1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 wrapText="1"/>
    </xf>
    <xf numFmtId="0" fontId="0" fillId="0" borderId="0" xfId="0" applyNumberFormat="1"/>
    <xf numFmtId="164" fontId="0" fillId="0" borderId="0" xfId="0" applyNumberFormat="1" applyFont="1" applyAlignment="1">
      <alignment horizontal="center" wrapText="1"/>
    </xf>
    <xf numFmtId="0" fontId="2" fillId="0" borderId="0" xfId="0" applyFont="1"/>
    <xf numFmtId="49" fontId="2" fillId="0" borderId="0" xfId="0" applyNumberFormat="1" applyFont="1" applyAlignme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164" fontId="0" fillId="0" borderId="0" xfId="0" applyNumberFormat="1"/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 wrapText="1"/>
    </xf>
    <xf numFmtId="164" fontId="0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3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4" borderId="0" xfId="0" applyFont="1" applyFill="1" applyAlignment="1">
      <alignment horizontal="left" wrapText="1"/>
    </xf>
    <xf numFmtId="0" fontId="0" fillId="4" borderId="0" xfId="0" applyFont="1" applyFill="1" applyAlignment="1">
      <alignment horizontal="center" wrapText="1"/>
    </xf>
    <xf numFmtId="164" fontId="0" fillId="4" borderId="0" xfId="0" applyNumberFormat="1" applyFont="1" applyFill="1" applyAlignment="1">
      <alignment horizontal="center" wrapText="1"/>
    </xf>
    <xf numFmtId="164" fontId="0" fillId="5" borderId="0" xfId="0" applyNumberFormat="1" applyFont="1" applyFill="1" applyAlignment="1">
      <alignment horizontal="center" wrapText="1"/>
    </xf>
    <xf numFmtId="0" fontId="0" fillId="2" borderId="0" xfId="0" applyFill="1"/>
    <xf numFmtId="0" fontId="0" fillId="6" borderId="0" xfId="0" applyFill="1"/>
    <xf numFmtId="0" fontId="0" fillId="0" borderId="0" xfId="0" applyAlignment="1">
      <alignment horizontal="right"/>
    </xf>
    <xf numFmtId="0" fontId="0" fillId="6" borderId="0" xfId="0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2" fillId="7" borderId="0" xfId="0" applyFont="1" applyFill="1" applyAlignment="1">
      <alignment horizontal="left" wrapText="1"/>
    </xf>
    <xf numFmtId="164" fontId="0" fillId="7" borderId="0" xfId="0" applyNumberFormat="1" applyFont="1" applyFill="1" applyAlignment="1">
      <alignment horizontal="center" wrapText="1"/>
    </xf>
    <xf numFmtId="164" fontId="0" fillId="8" borderId="0" xfId="0" applyNumberFormat="1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0" fillId="8" borderId="0" xfId="0" applyFill="1"/>
    <xf numFmtId="0" fontId="6" fillId="9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2" fillId="10" borderId="0" xfId="0" applyFont="1" applyFill="1" applyAlignment="1">
      <alignment horizontal="left" wrapText="1"/>
    </xf>
    <xf numFmtId="164" fontId="0" fillId="10" borderId="0" xfId="0" applyNumberFormat="1" applyFont="1" applyFill="1" applyAlignment="1">
      <alignment horizontal="center" wrapText="1"/>
    </xf>
    <xf numFmtId="0" fontId="0" fillId="1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164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ill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1" xfId="0" quotePrefix="1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49" fontId="0" fillId="0" borderId="2" xfId="0" applyNumberFormat="1" applyBorder="1"/>
    <xf numFmtId="49" fontId="0" fillId="0" borderId="3" xfId="0" applyNumberFormat="1" applyBorder="1"/>
    <xf numFmtId="0" fontId="0" fillId="0" borderId="3" xfId="0" applyBorder="1"/>
    <xf numFmtId="164" fontId="0" fillId="0" borderId="3" xfId="0" applyNumberFormat="1" applyBorder="1"/>
    <xf numFmtId="2" fontId="0" fillId="0" borderId="3" xfId="0" applyNumberFormat="1" applyBorder="1"/>
    <xf numFmtId="49" fontId="0" fillId="0" borderId="2" xfId="0" applyNumberFormat="1" applyFill="1" applyBorder="1"/>
    <xf numFmtId="49" fontId="0" fillId="0" borderId="3" xfId="0" applyNumberFormat="1" applyFill="1" applyBorder="1"/>
    <xf numFmtId="0" fontId="0" fillId="0" borderId="3" xfId="0" applyFill="1" applyBorder="1"/>
    <xf numFmtId="164" fontId="0" fillId="0" borderId="3" xfId="0" applyNumberFormat="1" applyFill="1" applyBorder="1"/>
    <xf numFmtId="2" fontId="0" fillId="0" borderId="3" xfId="0" applyNumberFormat="1" applyFill="1" applyBorder="1"/>
    <xf numFmtId="49" fontId="7" fillId="0" borderId="3" xfId="0" applyNumberFormat="1" applyFont="1" applyFill="1" applyBorder="1"/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0" fillId="0" borderId="0" xfId="0" applyNumberFormat="1"/>
    <xf numFmtId="0" fontId="11" fillId="0" borderId="0" xfId="0" applyFont="1"/>
    <xf numFmtId="0" fontId="12" fillId="0" borderId="0" xfId="0" applyFont="1"/>
    <xf numFmtId="49" fontId="0" fillId="11" borderId="0" xfId="0" applyNumberFormat="1" applyFill="1"/>
    <xf numFmtId="164" fontId="0" fillId="11" borderId="0" xfId="0" applyNumberFormat="1" applyFill="1"/>
    <xf numFmtId="0" fontId="0" fillId="11" borderId="0" xfId="0" applyFill="1"/>
    <xf numFmtId="49" fontId="0" fillId="11" borderId="2" xfId="0" applyNumberFormat="1" applyFill="1" applyBorder="1"/>
    <xf numFmtId="49" fontId="0" fillId="11" borderId="3" xfId="0" applyNumberFormat="1" applyFill="1" applyBorder="1"/>
    <xf numFmtId="0" fontId="0" fillId="11" borderId="3" xfId="0" applyFill="1" applyBorder="1"/>
    <xf numFmtId="164" fontId="0" fillId="11" borderId="3" xfId="0" applyNumberFormat="1" applyFill="1" applyBorder="1"/>
    <xf numFmtId="2" fontId="0" fillId="11" borderId="3" xfId="0" applyNumberFormat="1" applyFill="1" applyBorder="1"/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2" fontId="0" fillId="11" borderId="0" xfId="0" applyNumberFormat="1" applyFill="1"/>
    <xf numFmtId="0" fontId="13" fillId="0" borderId="0" xfId="0" applyFont="1"/>
    <xf numFmtId="0" fontId="13" fillId="0" borderId="0" xfId="0" applyFont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7" xfId="0" applyNumberFormat="1" applyFill="1" applyBorder="1"/>
    <xf numFmtId="49" fontId="0" fillId="0" borderId="8" xfId="0" applyNumberFormat="1" applyBorder="1"/>
    <xf numFmtId="49" fontId="0" fillId="0" borderId="9" xfId="0" applyNumberFormat="1" applyBorder="1"/>
    <xf numFmtId="0" fontId="0" fillId="0" borderId="9" xfId="0" applyBorder="1"/>
    <xf numFmtId="164" fontId="0" fillId="0" borderId="9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5" fillId="12" borderId="0" xfId="0" applyFont="1" applyFill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15" fillId="12" borderId="11" xfId="0" applyFont="1" applyFill="1" applyBorder="1" applyAlignment="1">
      <alignment horizontal="center"/>
    </xf>
    <xf numFmtId="0" fontId="15" fillId="12" borderId="14" xfId="0" applyFont="1" applyFill="1" applyBorder="1" applyAlignment="1">
      <alignment horizontal="center"/>
    </xf>
    <xf numFmtId="0" fontId="15" fillId="12" borderId="13" xfId="0" applyFont="1" applyFill="1" applyBorder="1" applyAlignment="1">
      <alignment horizontal="center"/>
    </xf>
    <xf numFmtId="0" fontId="16" fillId="12" borderId="13" xfId="0" applyFont="1" applyFill="1" applyBorder="1" applyAlignment="1">
      <alignment horizontal="center"/>
    </xf>
    <xf numFmtId="0" fontId="16" fillId="12" borderId="14" xfId="0" applyFont="1" applyFill="1" applyBorder="1" applyAlignment="1">
      <alignment horizontal="center"/>
    </xf>
    <xf numFmtId="0" fontId="7" fillId="12" borderId="15" xfId="0" applyFont="1" applyFill="1" applyBorder="1" applyAlignment="1">
      <alignment horizontal="center"/>
    </xf>
    <xf numFmtId="0" fontId="14" fillId="12" borderId="16" xfId="0" applyFont="1" applyFill="1" applyBorder="1" applyAlignment="1">
      <alignment horizontal="center"/>
    </xf>
    <xf numFmtId="0" fontId="7" fillId="12" borderId="0" xfId="0" applyFont="1" applyFill="1" applyAlignment="1">
      <alignment horizontal="center"/>
    </xf>
    <xf numFmtId="0" fontId="17" fillId="12" borderId="16" xfId="0" applyFont="1" applyFill="1" applyBorder="1" applyAlignment="1">
      <alignment horizontal="center"/>
    </xf>
    <xf numFmtId="0" fontId="7" fillId="12" borderId="16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14" fillId="12" borderId="18" xfId="0" applyFont="1" applyFill="1" applyBorder="1" applyAlignment="1">
      <alignment horizontal="center"/>
    </xf>
    <xf numFmtId="0" fontId="7" fillId="12" borderId="19" xfId="0" applyFont="1" applyFill="1" applyBorder="1" applyAlignment="1">
      <alignment horizontal="center"/>
    </xf>
    <xf numFmtId="0" fontId="17" fillId="12" borderId="18" xfId="0" applyFont="1" applyFill="1" applyBorder="1" applyAlignment="1">
      <alignment horizontal="center"/>
    </xf>
    <xf numFmtId="0" fontId="7" fillId="12" borderId="18" xfId="0" applyFont="1" applyFill="1" applyBorder="1" applyAlignment="1">
      <alignment horizontal="center"/>
    </xf>
    <xf numFmtId="0" fontId="7" fillId="12" borderId="20" xfId="0" applyFont="1" applyFill="1" applyBorder="1" applyAlignment="1">
      <alignment horizontal="center"/>
    </xf>
    <xf numFmtId="0" fontId="14" fillId="12" borderId="21" xfId="0" applyFont="1" applyFill="1" applyBorder="1" applyAlignment="1">
      <alignment horizontal="center"/>
    </xf>
    <xf numFmtId="0" fontId="7" fillId="12" borderId="22" xfId="0" applyFont="1" applyFill="1" applyBorder="1" applyAlignment="1">
      <alignment horizontal="center"/>
    </xf>
    <xf numFmtId="0" fontId="17" fillId="12" borderId="21" xfId="0" applyFont="1" applyFill="1" applyBorder="1" applyAlignment="1">
      <alignment horizontal="center"/>
    </xf>
    <xf numFmtId="0" fontId="7" fillId="12" borderId="21" xfId="0" applyFont="1" applyFill="1" applyBorder="1" applyAlignment="1">
      <alignment horizontal="center"/>
    </xf>
    <xf numFmtId="0" fontId="7" fillId="12" borderId="22" xfId="0" applyFont="1" applyFill="1" applyBorder="1"/>
    <xf numFmtId="0" fontId="7" fillId="12" borderId="21" xfId="0" applyFont="1" applyFill="1" applyBorder="1"/>
    <xf numFmtId="0" fontId="18" fillId="12" borderId="0" xfId="0" applyFont="1" applyFill="1"/>
    <xf numFmtId="0" fontId="7" fillId="12" borderId="16" xfId="0" applyFont="1" applyFill="1" applyBorder="1"/>
    <xf numFmtId="0" fontId="7" fillId="12" borderId="13" xfId="0" applyFont="1" applyFill="1" applyBorder="1" applyAlignment="1">
      <alignment horizontal="center"/>
    </xf>
    <xf numFmtId="0" fontId="7" fillId="12" borderId="14" xfId="0" applyFont="1" applyFill="1" applyBorder="1" applyAlignment="1">
      <alignment horizontal="center"/>
    </xf>
    <xf numFmtId="0" fontId="14" fillId="12" borderId="13" xfId="0" applyFont="1" applyFill="1" applyBorder="1"/>
    <xf numFmtId="0" fontId="7" fillId="12" borderId="13" xfId="0" applyFont="1" applyFill="1" applyBorder="1"/>
    <xf numFmtId="0" fontId="14" fillId="12" borderId="14" xfId="0" applyFont="1" applyFill="1" applyBorder="1"/>
    <xf numFmtId="0" fontId="7" fillId="12" borderId="14" xfId="0" applyFont="1" applyFill="1" applyBorder="1"/>
    <xf numFmtId="0" fontId="14" fillId="12" borderId="0" xfId="0" applyFont="1" applyFill="1"/>
    <xf numFmtId="0" fontId="14" fillId="12" borderId="11" xfId="0" applyFont="1" applyFill="1" applyBorder="1"/>
    <xf numFmtId="0" fontId="5" fillId="12" borderId="14" xfId="0" applyFont="1" applyFill="1" applyBorder="1" applyAlignment="1">
      <alignment horizontal="center"/>
    </xf>
    <xf numFmtId="0" fontId="7" fillId="12" borderId="0" xfId="0" applyFont="1" applyFill="1"/>
    <xf numFmtId="0" fontId="5" fillId="12" borderId="23" xfId="0" applyFont="1" applyFill="1" applyBorder="1" applyAlignment="1">
      <alignment horizontal="center"/>
    </xf>
    <xf numFmtId="0" fontId="18" fillId="12" borderId="25" xfId="0" applyFont="1" applyFill="1" applyBorder="1"/>
    <xf numFmtId="0" fontId="7" fillId="12" borderId="25" xfId="0" applyFont="1" applyFill="1" applyBorder="1"/>
    <xf numFmtId="0" fontId="7" fillId="12" borderId="26" xfId="0" applyFont="1" applyFill="1" applyBorder="1" applyAlignment="1">
      <alignment horizontal="center"/>
    </xf>
    <xf numFmtId="0" fontId="7" fillId="12" borderId="25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0" fontId="18" fillId="12" borderId="29" xfId="0" applyFont="1" applyFill="1" applyBorder="1"/>
    <xf numFmtId="0" fontId="7" fillId="12" borderId="29" xfId="0" applyFont="1" applyFill="1" applyBorder="1"/>
    <xf numFmtId="0" fontId="7" fillId="12" borderId="30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/>
    </xf>
    <xf numFmtId="0" fontId="14" fillId="12" borderId="14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5" fillId="12" borderId="32" xfId="0" applyFont="1" applyFill="1" applyBorder="1" applyAlignment="1">
      <alignment horizontal="center"/>
    </xf>
    <xf numFmtId="0" fontId="18" fillId="12" borderId="0" xfId="0" applyFont="1" applyFill="1"/>
    <xf numFmtId="0" fontId="18" fillId="12" borderId="33" xfId="0" applyFont="1" applyFill="1" applyBorder="1"/>
    <xf numFmtId="0" fontId="18" fillId="12" borderId="34" xfId="0" applyFont="1" applyFill="1" applyBorder="1"/>
    <xf numFmtId="0" fontId="18" fillId="12" borderId="13" xfId="0" applyFont="1" applyFill="1" applyBorder="1"/>
    <xf numFmtId="0" fontId="18" fillId="12" borderId="11" xfId="0" applyFont="1" applyFill="1" applyBorder="1"/>
    <xf numFmtId="0" fontId="18" fillId="12" borderId="12" xfId="0" applyFont="1" applyFill="1" applyBorder="1"/>
    <xf numFmtId="0" fontId="14" fillId="12" borderId="35" xfId="0" applyFont="1" applyFill="1" applyBorder="1"/>
    <xf numFmtId="0" fontId="14" fillId="12" borderId="36" xfId="0" applyFont="1" applyFill="1" applyBorder="1"/>
    <xf numFmtId="0" fontId="15" fillId="12" borderId="35" xfId="0" applyFont="1" applyFill="1" applyBorder="1"/>
    <xf numFmtId="0" fontId="15" fillId="12" borderId="36" xfId="0" applyFont="1" applyFill="1" applyBorder="1"/>
    <xf numFmtId="0" fontId="18" fillId="12" borderId="23" xfId="0" applyFont="1" applyFill="1" applyBorder="1"/>
    <xf numFmtId="0" fontId="18" fillId="12" borderId="24" xfId="0" applyFont="1" applyFill="1" applyBorder="1"/>
    <xf numFmtId="0" fontId="18" fillId="12" borderId="28" xfId="0" applyFont="1" applyFill="1" applyBorder="1"/>
    <xf numFmtId="0" fontId="18" fillId="12" borderId="26" xfId="0" applyFont="1" applyFill="1" applyBorder="1"/>
    <xf numFmtId="0" fontId="18" fillId="12" borderId="27" xfId="0" applyFont="1" applyFill="1" applyBorder="1"/>
    <xf numFmtId="0" fontId="18" fillId="12" borderId="37" xfId="0" applyFont="1" applyFill="1" applyBorder="1"/>
    <xf numFmtId="0" fontId="18" fillId="12" borderId="3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579D1C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Jet Needle Area</a:t>
            </a:r>
          </a:p>
        </c:rich>
      </c:tx>
      <c:layout>
        <c:manualLayout>
          <c:xMode val="edge"/>
          <c:yMode val="edge"/>
          <c:x val="0.40084057586186994"/>
          <c:y val="1.05679993884259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49365523524527E-2"/>
          <c:y val="9.775429326287996E-2"/>
          <c:w val="0.85882405800128392"/>
          <c:h val="0.84544308165654525"/>
        </c:manualLayout>
      </c:layout>
      <c:lineChart>
        <c:grouping val="standard"/>
        <c:ser>
          <c:idx val="0"/>
          <c:order val="0"/>
          <c:tx>
            <c:strRef>
              <c:f>'Area Chart'!$B$37</c:f>
              <c:strCache>
                <c:ptCount val="1"/>
                <c:pt idx="0">
                  <c:v>6DH2:O-4</c:v>
                </c:pt>
              </c:strCache>
            </c:strRef>
          </c:tx>
          <c:cat>
            <c:numRef>
              <c:f>'Area Chart'!$C$36:$H$36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Formula!$C$10:$H$10</c:f>
              <c:numCache>
                <c:formatCode>General</c:formatCode>
                <c:ptCount val="6"/>
                <c:pt idx="0">
                  <c:v>0.43925669942676215</c:v>
                </c:pt>
                <c:pt idx="1">
                  <c:v>0.43925669942676215</c:v>
                </c:pt>
                <c:pt idx="2">
                  <c:v>0.61515839909207148</c:v>
                </c:pt>
                <c:pt idx="3">
                  <c:v>1.2545753912570001</c:v>
                </c:pt>
                <c:pt idx="4">
                  <c:v>2.2496944992356518</c:v>
                </c:pt>
                <c:pt idx="5">
                  <c:v>3.2270439737674366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'Area Chart'!$B$41</c:f>
              <c:strCache>
                <c:ptCount val="1"/>
                <c:pt idx="0">
                  <c:v>6DH4:O-4</c:v>
                </c:pt>
              </c:strCache>
            </c:strRef>
          </c:tx>
          <c:cat>
            <c:numRef>
              <c:f>'Area Chart'!$C$36:$H$36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Formula!$C$5:$H$5</c:f>
              <c:numCache>
                <c:formatCode>General</c:formatCode>
                <c:ptCount val="6"/>
                <c:pt idx="0">
                  <c:v>0.40369465598628906</c:v>
                </c:pt>
                <c:pt idx="1">
                  <c:v>0.40369465598628906</c:v>
                </c:pt>
                <c:pt idx="2">
                  <c:v>0.71534064722239687</c:v>
                </c:pt>
                <c:pt idx="3">
                  <c:v>1.3868843512610978</c:v>
                </c:pt>
                <c:pt idx="4">
                  <c:v>2.5110553730602376</c:v>
                </c:pt>
                <c:pt idx="5">
                  <c:v>3.4430088337476499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'Area Chart'!$B$45</c:f>
              <c:strCache>
                <c:ptCount val="1"/>
                <c:pt idx="0">
                  <c:v>5FP17:O-4</c:v>
                </c:pt>
              </c:strCache>
            </c:strRef>
          </c:tx>
          <c:cat>
            <c:numRef>
              <c:f>'Area Chart'!$C$36:$H$36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Formula!$C$15:$H$15</c:f>
              <c:numCache>
                <c:formatCode>General</c:formatCode>
                <c:ptCount val="6"/>
                <c:pt idx="0">
                  <c:v>0.59965149775395155</c:v>
                </c:pt>
                <c:pt idx="1">
                  <c:v>0.79168134870462925</c:v>
                </c:pt>
                <c:pt idx="2">
                  <c:v>0.86739373165614264</c:v>
                </c:pt>
                <c:pt idx="3">
                  <c:v>1.7944777237304907</c:v>
                </c:pt>
                <c:pt idx="4">
                  <c:v>3.4799421823814143</c:v>
                </c:pt>
                <c:pt idx="5">
                  <c:v>4.7551146404735114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'Area Chart'!$B$49</c:f>
              <c:strCache>
                <c:ptCount val="1"/>
                <c:pt idx="0">
                  <c:v>6F4:O-4</c:v>
                </c:pt>
              </c:strCache>
            </c:strRef>
          </c:tx>
          <c:cat>
            <c:numRef>
              <c:f>'Area Chart'!$C$36:$H$36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Formula!$C$20:$H$20</c:f>
              <c:numCache>
                <c:formatCode>General</c:formatCode>
                <c:ptCount val="6"/>
                <c:pt idx="0">
                  <c:v>0.42346705474981938</c:v>
                </c:pt>
                <c:pt idx="1">
                  <c:v>0.70767201955498304</c:v>
                </c:pt>
                <c:pt idx="2">
                  <c:v>0.7306590530013013</c:v>
                </c:pt>
                <c:pt idx="3">
                  <c:v>1.56919725613422</c:v>
                </c:pt>
                <c:pt idx="4">
                  <c:v>2.4384091845386271</c:v>
                </c:pt>
                <c:pt idx="5">
                  <c:v>3.1798541105178644</c:v>
                </c:pt>
              </c:numCache>
            </c:numRef>
          </c:val>
          <c:smooth val="1"/>
        </c:ser>
        <c:marker val="1"/>
        <c:axId val="121567488"/>
        <c:axId val="121578240"/>
      </c:lineChart>
      <c:catAx>
        <c:axId val="121567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 of extension</a:t>
                </a:r>
              </a:p>
            </c:rich>
          </c:tx>
          <c:layout>
            <c:manualLayout>
              <c:xMode val="edge"/>
              <c:yMode val="edge"/>
              <c:x val="0.44455079301857708"/>
              <c:y val="0.938019417475728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578240"/>
        <c:crossesAt val="0.1"/>
        <c:auto val="1"/>
        <c:lblAlgn val="ctr"/>
        <c:lblOffset val="100"/>
        <c:tickLblSkip val="1"/>
        <c:tickMarkSkip val="1"/>
      </c:catAx>
      <c:valAx>
        <c:axId val="121578240"/>
        <c:scaling>
          <c:orientation val="minMax"/>
          <c:max val="3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area of jet in mm</a:t>
                </a:r>
              </a:p>
            </c:rich>
          </c:tx>
          <c:layout>
            <c:manualLayout>
              <c:xMode val="edge"/>
              <c:yMode val="edge"/>
              <c:x val="4.6037630510194034E-3"/>
              <c:y val="0.404227403613383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567488"/>
        <c:crosses val="autoZero"/>
        <c:crossBetween val="midCat"/>
        <c:minorUnit val="0.5"/>
      </c:valAx>
      <c:spPr>
        <a:solidFill>
          <a:schemeClr val="bg2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75110893239538"/>
          <c:y val="0.21553398058252457"/>
          <c:w val="0.19844385210603557"/>
          <c:h val="0.240776699029126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1180555555555562" footer="0.51180555555555562"/>
    <c:pageSetup firstPageNumber="0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Jet Needle Diameter</a:t>
            </a:r>
          </a:p>
        </c:rich>
      </c:tx>
      <c:layout>
        <c:manualLayout>
          <c:xMode val="edge"/>
          <c:yMode val="edge"/>
          <c:x val="0.40084057586187039"/>
          <c:y val="1.05679993884259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49365523524527E-2"/>
          <c:y val="9.7754293262880099E-2"/>
          <c:w val="0.87784702009525073"/>
          <c:h val="0.82459750783579233"/>
        </c:manualLayout>
      </c:layout>
      <c:lineChart>
        <c:grouping val="standard"/>
        <c:ser>
          <c:idx val="0"/>
          <c:order val="0"/>
          <c:tx>
            <c:strRef>
              <c:f>'Angle Chart'!$B$42</c:f>
              <c:strCache>
                <c:ptCount val="1"/>
                <c:pt idx="0">
                  <c:v>5FP17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'Angle Chart'!$C$41:$H$41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'Angle Chart'!$C$42:$H$42</c:f>
              <c:numCache>
                <c:formatCode>0.000</c:formatCode>
                <c:ptCount val="6"/>
                <c:pt idx="0">
                  <c:v>2.5150000000000001</c:v>
                </c:pt>
                <c:pt idx="1">
                  <c:v>2.5150000000000001</c:v>
                </c:pt>
                <c:pt idx="2">
                  <c:v>2.5097628156861629</c:v>
                </c:pt>
                <c:pt idx="3">
                  <c:v>2.2479035999942933</c:v>
                </c:pt>
                <c:pt idx="4">
                  <c:v>1.6093478363987503</c:v>
                </c:pt>
                <c:pt idx="5">
                  <c:v>0.91007971696364609</c:v>
                </c:pt>
              </c:numCache>
            </c:numRef>
          </c:val>
        </c:ser>
        <c:ser>
          <c:idx val="2"/>
          <c:order val="1"/>
          <c:tx>
            <c:strRef>
              <c:f>'Angle Chart'!$B$44</c:f>
              <c:strCache>
                <c:ptCount val="1"/>
                <c:pt idx="0">
                  <c:v>6DH4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'Angle Chart'!$C$41:$H$41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'Angle Chart'!$C$44:$H$44</c:f>
              <c:numCache>
                <c:formatCode>0.000</c:formatCode>
                <c:ptCount val="6"/>
                <c:pt idx="0">
                  <c:v>2.5219999999999998</c:v>
                </c:pt>
                <c:pt idx="1">
                  <c:v>2.5219999999999998</c:v>
                </c:pt>
                <c:pt idx="2">
                  <c:v>2.4364701818517336</c:v>
                </c:pt>
                <c:pt idx="3">
                  <c:v>2.2514401098314396</c:v>
                </c:pt>
                <c:pt idx="4">
                  <c:v>1.9022324149139624</c:v>
                </c:pt>
                <c:pt idx="5">
                  <c:v>1.5530247199964851</c:v>
                </c:pt>
              </c:numCache>
            </c:numRef>
          </c:val>
        </c:ser>
        <c:ser>
          <c:idx val="4"/>
          <c:order val="2"/>
          <c:tx>
            <c:strRef>
              <c:f>'Angle Chart'!$B$46</c:f>
              <c:strCache>
                <c:ptCount val="1"/>
                <c:pt idx="0">
                  <c:v>6dh2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'Angle Chart'!$C$41:$H$41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'Angle Chart'!$C$46:$H$46</c:f>
              <c:numCache>
                <c:formatCode>0.000</c:formatCode>
                <c:ptCount val="6"/>
                <c:pt idx="0">
                  <c:v>2.5110000000000001</c:v>
                </c:pt>
                <c:pt idx="1">
                  <c:v>2.5110000000000001</c:v>
                </c:pt>
                <c:pt idx="2">
                  <c:v>2.4660000000000002</c:v>
                </c:pt>
                <c:pt idx="3">
                  <c:v>2.2949999999999999</c:v>
                </c:pt>
                <c:pt idx="4">
                  <c:v>2</c:v>
                </c:pt>
                <c:pt idx="5">
                  <c:v>1.66</c:v>
                </c:pt>
              </c:numCache>
            </c:numRef>
          </c:val>
        </c:ser>
        <c:ser>
          <c:idx val="6"/>
          <c:order val="3"/>
          <c:tx>
            <c:strRef>
              <c:f>'Angle Chart'!$B$48</c:f>
              <c:strCache>
                <c:ptCount val="1"/>
                <c:pt idx="0">
                  <c:v>6dh4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'Angle Chart'!$C$41:$H$41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'Angle Chart'!$C$48:$H$48</c:f>
              <c:numCache>
                <c:formatCode>0.000</c:formatCode>
                <c:ptCount val="6"/>
                <c:pt idx="0">
                  <c:v>2.52</c:v>
                </c:pt>
                <c:pt idx="1">
                  <c:v>2.52</c:v>
                </c:pt>
                <c:pt idx="2">
                  <c:v>2.44</c:v>
                </c:pt>
                <c:pt idx="3">
                  <c:v>2.258</c:v>
                </c:pt>
                <c:pt idx="4">
                  <c:v>1.915</c:v>
                </c:pt>
                <c:pt idx="5">
                  <c:v>1.575</c:v>
                </c:pt>
              </c:numCache>
            </c:numRef>
          </c:val>
        </c:ser>
        <c:marker val="1"/>
        <c:axId val="123085184"/>
        <c:axId val="123087104"/>
      </c:lineChart>
      <c:catAx>
        <c:axId val="123085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 of extension</a:t>
                </a:r>
              </a:p>
            </c:rich>
          </c:tx>
          <c:layout>
            <c:manualLayout>
              <c:xMode val="edge"/>
              <c:yMode val="edge"/>
              <c:x val="0.45665628372328981"/>
              <c:y val="0.940608414239484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087104"/>
        <c:crossesAt val="0.1"/>
        <c:auto val="1"/>
        <c:lblAlgn val="ctr"/>
        <c:lblOffset val="100"/>
        <c:tickLblSkip val="1"/>
        <c:tickMarkSkip val="1"/>
      </c:catAx>
      <c:valAx>
        <c:axId val="123087104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Diameter</a:t>
                </a:r>
              </a:p>
            </c:rich>
          </c:tx>
          <c:layout>
            <c:manualLayout>
              <c:xMode val="edge"/>
              <c:yMode val="edge"/>
              <c:x val="8.0624746809372771E-3"/>
              <c:y val="0.4482403485972017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085184"/>
        <c:crosses val="autoZero"/>
        <c:crossBetween val="midCat"/>
        <c:majorUnit val="0.5"/>
        <c:minorUnit val="0.1"/>
      </c:valAx>
      <c:spPr>
        <a:solidFill>
          <a:srgbClr val="EEECE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75110893239552"/>
          <c:y val="0.43300970873786476"/>
          <c:w val="0.12927672955974839"/>
          <c:h val="0.199671087625674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1180555555555562" footer="0.51180555555555562"/>
    <c:pageSetup firstPageNumber="0" orientation="landscape" horizontalDpi="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Jet Needle Diameter</a:t>
            </a:r>
          </a:p>
        </c:rich>
      </c:tx>
      <c:layout>
        <c:manualLayout>
          <c:xMode val="edge"/>
          <c:yMode val="edge"/>
          <c:x val="0.40084057586187016"/>
          <c:y val="1.05679993884259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49365523524527E-2"/>
          <c:y val="9.7754293262880029E-2"/>
          <c:w val="0.87784702009525073"/>
          <c:h val="0.82459750783579233"/>
        </c:manualLayout>
      </c:layout>
      <c:lineChart>
        <c:grouping val="standard"/>
        <c:ser>
          <c:idx val="0"/>
          <c:order val="0"/>
          <c:tx>
            <c:strRef>
              <c:f>'Dia Chart'!$B$37</c:f>
              <c:strCache>
                <c:ptCount val="1"/>
                <c:pt idx="0">
                  <c:v>6DH2</c:v>
                </c:pt>
              </c:strCache>
            </c:strRef>
          </c:tx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'Dia Chart'!$C$36:$H$36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'Dia Chart'!$C$37:$H$37</c:f>
              <c:numCache>
                <c:formatCode>0.000</c:formatCode>
                <c:ptCount val="6"/>
                <c:pt idx="0">
                  <c:v>2.5110000000000001</c:v>
                </c:pt>
                <c:pt idx="1">
                  <c:v>2.5110000000000001</c:v>
                </c:pt>
                <c:pt idx="2">
                  <c:v>2.4660000000000002</c:v>
                </c:pt>
                <c:pt idx="3">
                  <c:v>2.2949999999999999</c:v>
                </c:pt>
                <c:pt idx="4">
                  <c:v>2</c:v>
                </c:pt>
                <c:pt idx="5">
                  <c:v>1.66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'Dia Chart'!$B$39</c:f>
              <c:strCache>
                <c:ptCount val="1"/>
                <c:pt idx="0">
                  <c:v>5FP17</c:v>
                </c:pt>
              </c:strCache>
            </c:strRef>
          </c:tx>
          <c:cat>
            <c:numRef>
              <c:f>'Dia Chart'!$C$36:$H$36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'Dia Chart'!$C$39:$H$39</c:f>
              <c:numCache>
                <c:formatCode>0.000</c:formatCode>
                <c:ptCount val="6"/>
                <c:pt idx="0">
                  <c:v>2.4700000000000002</c:v>
                </c:pt>
                <c:pt idx="1">
                  <c:v>2.42</c:v>
                </c:pt>
                <c:pt idx="2">
                  <c:v>2.4</c:v>
                </c:pt>
                <c:pt idx="3">
                  <c:v>2.14</c:v>
                </c:pt>
                <c:pt idx="4">
                  <c:v>1.56</c:v>
                </c:pt>
                <c:pt idx="5">
                  <c:v>0.9</c:v>
                </c:pt>
              </c:numCache>
            </c:numRef>
          </c:val>
        </c:ser>
        <c:ser>
          <c:idx val="2"/>
          <c:order val="2"/>
          <c:tx>
            <c:strRef>
              <c:f>'Dia Chart'!$B$41</c:f>
              <c:strCache>
                <c:ptCount val="1"/>
                <c:pt idx="0">
                  <c:v>6DH4</c:v>
                </c:pt>
              </c:strCache>
            </c:strRef>
          </c:tx>
          <c:cat>
            <c:numRef>
              <c:f>'Dia Chart'!$C$36:$H$36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'Dia Chart'!$C$41:$H$41</c:f>
              <c:numCache>
                <c:formatCode>0.000</c:formatCode>
                <c:ptCount val="6"/>
                <c:pt idx="0">
                  <c:v>2.52</c:v>
                </c:pt>
                <c:pt idx="1">
                  <c:v>2.52</c:v>
                </c:pt>
                <c:pt idx="2">
                  <c:v>2.44</c:v>
                </c:pt>
                <c:pt idx="3">
                  <c:v>2.258</c:v>
                </c:pt>
                <c:pt idx="4">
                  <c:v>1.915</c:v>
                </c:pt>
                <c:pt idx="5">
                  <c:v>1.575</c:v>
                </c:pt>
              </c:numCache>
            </c:numRef>
          </c:val>
        </c:ser>
        <c:ser>
          <c:idx val="3"/>
          <c:order val="3"/>
          <c:tx>
            <c:strRef>
              <c:f>'Dia Chart'!$B$43</c:f>
              <c:strCache>
                <c:ptCount val="1"/>
                <c:pt idx="0">
                  <c:v>6F4</c:v>
                </c:pt>
              </c:strCache>
            </c:strRef>
          </c:tx>
          <c:cat>
            <c:numRef>
              <c:f>'Dia Chart'!$C$36:$H$36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'Dia Chart'!$C$43:$H$43</c:f>
              <c:numCache>
                <c:formatCode>0.000</c:formatCode>
                <c:ptCount val="6"/>
                <c:pt idx="0">
                  <c:v>2.5150000000000001</c:v>
                </c:pt>
                <c:pt idx="1">
                  <c:v>2.4420000000000002</c:v>
                </c:pt>
                <c:pt idx="2">
                  <c:v>2.4359999999999999</c:v>
                </c:pt>
                <c:pt idx="3">
                  <c:v>2.206</c:v>
                </c:pt>
                <c:pt idx="4">
                  <c:v>1.9390000000000001</c:v>
                </c:pt>
                <c:pt idx="5">
                  <c:v>1.6779999999999999</c:v>
                </c:pt>
              </c:numCache>
            </c:numRef>
          </c:val>
        </c:ser>
        <c:marker val="1"/>
        <c:axId val="124352000"/>
        <c:axId val="124353920"/>
      </c:lineChart>
      <c:catAx>
        <c:axId val="124352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 of extension</a:t>
                </a:r>
              </a:p>
            </c:rich>
          </c:tx>
          <c:layout>
            <c:manualLayout>
              <c:xMode val="edge"/>
              <c:yMode val="edge"/>
              <c:x val="0.45665628372328981"/>
              <c:y val="0.94060841423948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53920"/>
        <c:crossesAt val="0.1"/>
        <c:auto val="1"/>
        <c:lblAlgn val="ctr"/>
        <c:lblOffset val="100"/>
        <c:tickLblSkip val="1"/>
        <c:tickMarkSkip val="1"/>
      </c:catAx>
      <c:valAx>
        <c:axId val="124353920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Diameter</a:t>
                </a:r>
              </a:p>
            </c:rich>
          </c:tx>
          <c:layout>
            <c:manualLayout>
              <c:xMode val="edge"/>
              <c:yMode val="edge"/>
              <c:x val="8.0624746809372719E-3"/>
              <c:y val="0.448240348597201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52000"/>
        <c:crosses val="autoZero"/>
        <c:crossBetween val="midCat"/>
        <c:minorUnit val="0.5"/>
      </c:valAx>
      <c:spPr>
        <a:solidFill>
          <a:schemeClr val="bg2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75110893239546"/>
          <c:y val="0.43300970873786454"/>
          <c:w val="0.13521833117163887"/>
          <c:h val="0.267058889483475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180555555555562" footer="0.51180555555555562"/>
    <c:pageSetup firstPageNumber="0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2486025</xdr:colOff>
      <xdr:row>30</xdr:row>
      <xdr:rowOff>76200</xdr:rowOff>
    </xdr:to>
    <xdr:graphicFrame macro="">
      <xdr:nvGraphicFramePr>
        <xdr:cNvPr id="10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53</xdr:row>
      <xdr:rowOff>19050</xdr:rowOff>
    </xdr:from>
    <xdr:to>
      <xdr:col>10</xdr:col>
      <xdr:colOff>657225</xdr:colOff>
      <xdr:row>63</xdr:row>
      <xdr:rowOff>95250</xdr:rowOff>
    </xdr:to>
    <xdr:pic>
      <xdr:nvPicPr>
        <xdr:cNvPr id="1080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439150"/>
          <a:ext cx="5505450" cy="1695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9525</xdr:rowOff>
    </xdr:from>
    <xdr:to>
      <xdr:col>16</xdr:col>
      <xdr:colOff>542924</xdr:colOff>
      <xdr:row>35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0.23231</cdr:x>
      <cdr:y>0.0971</cdr:y>
    </cdr:from>
    <cdr:to>
      <cdr:x>0.2559</cdr:x>
      <cdr:y>0.15673</cdr:y>
    </cdr:to>
    <cdr:sp macro="" textlink="">
      <cdr:nvSpPr>
        <cdr:cNvPr id="2" name="Isosceles Triangle 1"/>
        <cdr:cNvSpPr/>
      </cdr:nvSpPr>
      <cdr:spPr bwMode="auto">
        <a:xfrm xmlns:a="http://schemas.openxmlformats.org/drawingml/2006/main">
          <a:off x="1876425" y="542925"/>
          <a:ext cx="190500" cy="333375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0.36439</cdr:x>
      <cdr:y>0.0971</cdr:y>
    </cdr:from>
    <cdr:to>
      <cdr:x>0.40094</cdr:x>
      <cdr:y>0.15503</cdr:y>
    </cdr:to>
    <cdr:sp macro="" textlink="">
      <cdr:nvSpPr>
        <cdr:cNvPr id="3" name="Isosceles Triangle 2"/>
        <cdr:cNvSpPr/>
      </cdr:nvSpPr>
      <cdr:spPr bwMode="auto">
        <a:xfrm xmlns:a="http://schemas.openxmlformats.org/drawingml/2006/main">
          <a:off x="2943225" y="542925"/>
          <a:ext cx="295275" cy="323850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0.50118</cdr:x>
      <cdr:y>0.0954</cdr:y>
    </cdr:from>
    <cdr:to>
      <cdr:x>0.55778</cdr:x>
      <cdr:y>0.15673</cdr:y>
    </cdr:to>
    <cdr:sp macro="" textlink="">
      <cdr:nvSpPr>
        <cdr:cNvPr id="4" name="Isosceles Triangle 3"/>
        <cdr:cNvSpPr/>
      </cdr:nvSpPr>
      <cdr:spPr bwMode="auto">
        <a:xfrm xmlns:a="http://schemas.openxmlformats.org/drawingml/2006/main">
          <a:off x="4048125" y="533400"/>
          <a:ext cx="457200" cy="342900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0.76533</cdr:x>
      <cdr:y>0.0971</cdr:y>
    </cdr:from>
    <cdr:to>
      <cdr:x>0.82075</cdr:x>
      <cdr:y>0.15503</cdr:y>
    </cdr:to>
    <cdr:sp macro="" textlink="">
      <cdr:nvSpPr>
        <cdr:cNvPr id="5" name="Isosceles Triangle 4"/>
        <cdr:cNvSpPr/>
      </cdr:nvSpPr>
      <cdr:spPr bwMode="auto">
        <a:xfrm xmlns:a="http://schemas.openxmlformats.org/drawingml/2006/main">
          <a:off x="6181725" y="542925"/>
          <a:ext cx="447675" cy="323850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0.20873</cdr:x>
      <cdr:y>0.0494</cdr:y>
    </cdr:from>
    <cdr:to>
      <cdr:x>0.27476</cdr:x>
      <cdr:y>0.08348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85925" y="276225"/>
          <a:ext cx="533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     0</a:t>
          </a:r>
        </a:p>
      </cdr:txBody>
    </cdr:sp>
  </cdr:relSizeAnchor>
  <cdr:relSizeAnchor xmlns:cdr="http://schemas.openxmlformats.org/drawingml/2006/chartDrawing">
    <cdr:from>
      <cdr:x>0.35967</cdr:x>
      <cdr:y>0.0494</cdr:y>
    </cdr:from>
    <cdr:to>
      <cdr:x>0.4092</cdr:x>
      <cdr:y>0.12095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905125" y="276225"/>
          <a:ext cx="400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1/4</a:t>
          </a:r>
        </a:p>
      </cdr:txBody>
    </cdr:sp>
  </cdr:relSizeAnchor>
  <cdr:relSizeAnchor xmlns:cdr="http://schemas.openxmlformats.org/drawingml/2006/chartDrawing">
    <cdr:from>
      <cdr:x>0.51179</cdr:x>
      <cdr:y>0.05281</cdr:y>
    </cdr:from>
    <cdr:to>
      <cdr:x>0.55896</cdr:x>
      <cdr:y>0.11073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133850" y="295274"/>
          <a:ext cx="381000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1/2</a:t>
          </a:r>
        </a:p>
      </cdr:txBody>
    </cdr:sp>
  </cdr:relSizeAnchor>
  <cdr:relSizeAnchor xmlns:cdr="http://schemas.openxmlformats.org/drawingml/2006/chartDrawing">
    <cdr:from>
      <cdr:x>0.63443</cdr:x>
      <cdr:y>0.0954</cdr:y>
    </cdr:from>
    <cdr:to>
      <cdr:x>0.69104</cdr:x>
      <cdr:y>0.15503</cdr:y>
    </cdr:to>
    <cdr:sp macro="" textlink="">
      <cdr:nvSpPr>
        <cdr:cNvPr id="9" name="Isosceles Triangle 8"/>
        <cdr:cNvSpPr/>
      </cdr:nvSpPr>
      <cdr:spPr bwMode="auto">
        <a:xfrm xmlns:a="http://schemas.openxmlformats.org/drawingml/2006/main">
          <a:off x="5124451" y="533400"/>
          <a:ext cx="457199" cy="333375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0.64269</cdr:x>
      <cdr:y>0.05111</cdr:y>
    </cdr:from>
    <cdr:to>
      <cdr:x>0.71226</cdr:x>
      <cdr:y>0.10051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191125" y="293052"/>
          <a:ext cx="561975" cy="283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3/4</a:t>
          </a:r>
        </a:p>
      </cdr:txBody>
    </cdr:sp>
  </cdr:relSizeAnchor>
  <cdr:relSizeAnchor xmlns:cdr="http://schemas.openxmlformats.org/drawingml/2006/chartDrawing">
    <cdr:from>
      <cdr:x>0.76651</cdr:x>
      <cdr:y>0.05281</cdr:y>
    </cdr:from>
    <cdr:to>
      <cdr:x>0.80425</cdr:x>
      <cdr:y>0.11414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191250" y="295275"/>
          <a:ext cx="3048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0.76415</cdr:x>
      <cdr:y>0.05281</cdr:y>
    </cdr:from>
    <cdr:to>
      <cdr:x>0.83962</cdr:x>
      <cdr:y>0.12606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172201" y="295275"/>
          <a:ext cx="6096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WOT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2514600</xdr:colOff>
      <xdr:row>30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0.24057</cdr:x>
      <cdr:y>0.09709</cdr:y>
    </cdr:from>
    <cdr:to>
      <cdr:x>0.25825</cdr:x>
      <cdr:y>0.14757</cdr:y>
    </cdr:to>
    <cdr:sp macro="" textlink="">
      <cdr:nvSpPr>
        <cdr:cNvPr id="2" name="Isosceles Triangle 1"/>
        <cdr:cNvSpPr/>
      </cdr:nvSpPr>
      <cdr:spPr bwMode="auto">
        <a:xfrm xmlns:a="http://schemas.openxmlformats.org/drawingml/2006/main">
          <a:off x="1943100" y="476250"/>
          <a:ext cx="142875" cy="247650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0.36792</cdr:x>
      <cdr:y>0.09903</cdr:y>
    </cdr:from>
    <cdr:to>
      <cdr:x>0.40094</cdr:x>
      <cdr:y>0.14951</cdr:y>
    </cdr:to>
    <cdr:sp macro="" textlink="">
      <cdr:nvSpPr>
        <cdr:cNvPr id="3" name="Isosceles Triangle 2"/>
        <cdr:cNvSpPr/>
      </cdr:nvSpPr>
      <cdr:spPr bwMode="auto">
        <a:xfrm xmlns:a="http://schemas.openxmlformats.org/drawingml/2006/main">
          <a:off x="2971800" y="485775"/>
          <a:ext cx="266700" cy="247650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0.49882</cdr:x>
      <cdr:y>0.10097</cdr:y>
    </cdr:from>
    <cdr:to>
      <cdr:x>0.54245</cdr:x>
      <cdr:y>0.15534</cdr:y>
    </cdr:to>
    <cdr:sp macro="" textlink="">
      <cdr:nvSpPr>
        <cdr:cNvPr id="4" name="Isosceles Triangle 3"/>
        <cdr:cNvSpPr/>
      </cdr:nvSpPr>
      <cdr:spPr bwMode="auto">
        <a:xfrm xmlns:a="http://schemas.openxmlformats.org/drawingml/2006/main">
          <a:off x="4029075" y="495300"/>
          <a:ext cx="352425" cy="266700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0.77241</cdr:x>
      <cdr:y>0.09903</cdr:y>
    </cdr:from>
    <cdr:to>
      <cdr:x>0.82901</cdr:x>
      <cdr:y>0.15728</cdr:y>
    </cdr:to>
    <cdr:sp macro="" textlink="">
      <cdr:nvSpPr>
        <cdr:cNvPr id="5" name="Isosceles Triangle 4"/>
        <cdr:cNvSpPr/>
      </cdr:nvSpPr>
      <cdr:spPr bwMode="auto">
        <a:xfrm xmlns:a="http://schemas.openxmlformats.org/drawingml/2006/main">
          <a:off x="6238875" y="485775"/>
          <a:ext cx="457199" cy="285750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0.64151</cdr:x>
      <cdr:y>0.09903</cdr:y>
    </cdr:from>
    <cdr:to>
      <cdr:x>0.68632</cdr:x>
      <cdr:y>0.15728</cdr:y>
    </cdr:to>
    <cdr:sp macro="" textlink="">
      <cdr:nvSpPr>
        <cdr:cNvPr id="6" name="Isosceles Triangle 5"/>
        <cdr:cNvSpPr/>
      </cdr:nvSpPr>
      <cdr:spPr bwMode="auto">
        <a:xfrm xmlns:a="http://schemas.openxmlformats.org/drawingml/2006/main">
          <a:off x="5181600" y="485775"/>
          <a:ext cx="361950" cy="285750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0.23585</cdr:x>
      <cdr:y>0.04466</cdr:y>
    </cdr:from>
    <cdr:to>
      <cdr:x>0.29481</cdr:x>
      <cdr:y>0.12233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905000" y="219075"/>
          <a:ext cx="4762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0</a:t>
          </a:r>
        </a:p>
      </cdr:txBody>
    </cdr:sp>
  </cdr:relSizeAnchor>
  <cdr:relSizeAnchor xmlns:cdr="http://schemas.openxmlformats.org/drawingml/2006/chartDrawing">
    <cdr:from>
      <cdr:x>0.36085</cdr:x>
      <cdr:y>0.04466</cdr:y>
    </cdr:from>
    <cdr:to>
      <cdr:x>0.43986</cdr:x>
      <cdr:y>0.11845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914651" y="219076"/>
          <a:ext cx="638174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1/4</a:t>
          </a:r>
        </a:p>
      </cdr:txBody>
    </cdr:sp>
  </cdr:relSizeAnchor>
  <cdr:relSizeAnchor xmlns:cdr="http://schemas.openxmlformats.org/drawingml/2006/chartDrawing">
    <cdr:from>
      <cdr:x>0.49764</cdr:x>
      <cdr:y>0.04466</cdr:y>
    </cdr:from>
    <cdr:to>
      <cdr:x>0.58137</cdr:x>
      <cdr:y>0.13398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019550" y="219075"/>
          <a:ext cx="67627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1/2</a:t>
          </a:r>
        </a:p>
      </cdr:txBody>
    </cdr:sp>
  </cdr:relSizeAnchor>
  <cdr:relSizeAnchor xmlns:cdr="http://schemas.openxmlformats.org/drawingml/2006/chartDrawing">
    <cdr:from>
      <cdr:x>0.64151</cdr:x>
      <cdr:y>0.04466</cdr:y>
    </cdr:from>
    <cdr:to>
      <cdr:x>0.71226</cdr:x>
      <cdr:y>0.12621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181600" y="219075"/>
          <a:ext cx="5715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3/4</a:t>
          </a:r>
        </a:p>
      </cdr:txBody>
    </cdr:sp>
  </cdr:relSizeAnchor>
  <cdr:relSizeAnchor xmlns:cdr="http://schemas.openxmlformats.org/drawingml/2006/chartDrawing">
    <cdr:from>
      <cdr:x>0.77476</cdr:x>
      <cdr:y>0.04272</cdr:y>
    </cdr:from>
    <cdr:to>
      <cdr:x>0.83844</cdr:x>
      <cdr:y>0.10874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257924" y="209549"/>
          <a:ext cx="514351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WOT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0</xdr:row>
      <xdr:rowOff>47625</xdr:rowOff>
    </xdr:from>
    <xdr:to>
      <xdr:col>24</xdr:col>
      <xdr:colOff>314325</xdr:colOff>
      <xdr:row>0</xdr:row>
      <xdr:rowOff>552450</xdr:rowOff>
    </xdr:to>
    <xdr:pic>
      <xdr:nvPicPr>
        <xdr:cNvPr id="5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39065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0</xdr:row>
      <xdr:rowOff>581025</xdr:rowOff>
    </xdr:from>
    <xdr:to>
      <xdr:col>24</xdr:col>
      <xdr:colOff>200025</xdr:colOff>
      <xdr:row>0</xdr:row>
      <xdr:rowOff>933450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81025"/>
          <a:ext cx="1447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247650</xdr:colOff>
      <xdr:row>0</xdr:row>
      <xdr:rowOff>114300</xdr:rowOff>
    </xdr:from>
    <xdr:to>
      <xdr:col>37</xdr:col>
      <xdr:colOff>228600</xdr:colOff>
      <xdr:row>0</xdr:row>
      <xdr:rowOff>2447925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71675" y="114300"/>
          <a:ext cx="5067300" cy="2333625"/>
        </a:xfrm>
        <a:prstGeom prst="rect">
          <a:avLst/>
        </a:prstGeom>
        <a:noFill/>
        <a:ln w="17145" cap="flat">
          <a:solidFill>
            <a:srgbClr val="666699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22</xdr:col>
      <xdr:colOff>28575</xdr:colOff>
      <xdr:row>0</xdr:row>
      <xdr:rowOff>47625</xdr:rowOff>
    </xdr:from>
    <xdr:to>
      <xdr:col>23</xdr:col>
      <xdr:colOff>381000</xdr:colOff>
      <xdr:row>0</xdr:row>
      <xdr:rowOff>552450</xdr:rowOff>
    </xdr:to>
    <xdr:pic>
      <xdr:nvPicPr>
        <xdr:cNvPr id="9" name="Kép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47625"/>
          <a:ext cx="139065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0</xdr:row>
      <xdr:rowOff>581025</xdr:rowOff>
    </xdr:from>
    <xdr:to>
      <xdr:col>23</xdr:col>
      <xdr:colOff>171450</xdr:colOff>
      <xdr:row>0</xdr:row>
      <xdr:rowOff>933450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81025"/>
          <a:ext cx="1447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247650</xdr:colOff>
      <xdr:row>0</xdr:row>
      <xdr:rowOff>114300</xdr:rowOff>
    </xdr:from>
    <xdr:to>
      <xdr:col>37</xdr:col>
      <xdr:colOff>0</xdr:colOff>
      <xdr:row>0</xdr:row>
      <xdr:rowOff>2447925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24225" y="114300"/>
          <a:ext cx="5067300" cy="2333625"/>
        </a:xfrm>
        <a:prstGeom prst="rect">
          <a:avLst/>
        </a:prstGeom>
        <a:noFill/>
        <a:ln w="17145" cap="flat">
          <a:solidFill>
            <a:srgbClr val="666699"/>
          </a:solidFill>
          <a:prstDash val="solid"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114300</xdr:rowOff>
    </xdr:from>
    <xdr:to>
      <xdr:col>6</xdr:col>
      <xdr:colOff>438150</xdr:colOff>
      <xdr:row>0</xdr:row>
      <xdr:rowOff>2022800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114300"/>
          <a:ext cx="3219450" cy="1908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8</xdr:col>
      <xdr:colOff>542925</xdr:colOff>
      <xdr:row>51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53175"/>
          <a:ext cx="4838700" cy="2333625"/>
        </a:xfrm>
        <a:prstGeom prst="rect">
          <a:avLst/>
        </a:prstGeom>
        <a:noFill/>
        <a:ln w="17145" cap="flat">
          <a:solidFill>
            <a:srgbClr val="666699"/>
          </a:solidFill>
          <a:prstDash val="solid"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600074</xdr:rowOff>
    </xdr:from>
    <xdr:to>
      <xdr:col>3</xdr:col>
      <xdr:colOff>342900</xdr:colOff>
      <xdr:row>0</xdr:row>
      <xdr:rowOff>1266825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00074"/>
          <a:ext cx="1390650" cy="666751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581025</xdr:rowOff>
    </xdr:from>
    <xdr:to>
      <xdr:col>1</xdr:col>
      <xdr:colOff>523875</xdr:colOff>
      <xdr:row>0</xdr:row>
      <xdr:rowOff>581025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81025"/>
          <a:ext cx="1447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0</xdr:row>
      <xdr:rowOff>114300</xdr:rowOff>
    </xdr:from>
    <xdr:to>
      <xdr:col>16</xdr:col>
      <xdr:colOff>228600</xdr:colOff>
      <xdr:row>0</xdr:row>
      <xdr:rowOff>1981200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71675" y="114300"/>
          <a:ext cx="5067300" cy="1866900"/>
        </a:xfrm>
        <a:prstGeom prst="rect">
          <a:avLst/>
        </a:prstGeom>
        <a:noFill/>
        <a:ln w="17145" cap="flat">
          <a:solidFill>
            <a:srgbClr val="666699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dco.com/CatalogJPG/117.jpg" TargetMode="External"/><Relationship Id="rId1" Type="http://schemas.openxmlformats.org/officeDocument/2006/relationships/hyperlink" Target="http://www.sudco.com/CatalogJPG/114.jp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udco.com/CatalogJPG/117.jpg" TargetMode="External"/><Relationship Id="rId1" Type="http://schemas.openxmlformats.org/officeDocument/2006/relationships/hyperlink" Target="http://www.sudco.com/CatalogJPG/114.jpg" TargetMode="Externa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2:O93"/>
  <sheetViews>
    <sheetView workbookViewId="0">
      <selection activeCell="K37" sqref="K37"/>
    </sheetView>
  </sheetViews>
  <sheetFormatPr defaultRowHeight="12.75"/>
  <cols>
    <col min="1" max="1" width="10.5703125" customWidth="1"/>
    <col min="2" max="2" width="9.42578125" style="19" customWidth="1"/>
    <col min="3" max="3" width="7.28515625" style="19" customWidth="1"/>
    <col min="4" max="4" width="7.140625" style="19" customWidth="1"/>
    <col min="5" max="5" width="7.28515625" style="19" customWidth="1"/>
    <col min="6" max="6" width="7" style="19" customWidth="1"/>
    <col min="7" max="7" width="7.5703125" style="19" customWidth="1"/>
    <col min="8" max="8" width="7.140625" style="19" customWidth="1"/>
    <col min="9" max="9" width="6.42578125" style="19" customWidth="1"/>
    <col min="10" max="10" width="13.5703125" customWidth="1"/>
    <col min="11" max="11" width="38.28515625" customWidth="1"/>
  </cols>
  <sheetData>
    <row r="32" spans="2:2">
      <c r="B32" s="41" t="s">
        <v>144</v>
      </c>
    </row>
    <row r="33" spans="1:11">
      <c r="B33" s="41" t="s">
        <v>147</v>
      </c>
    </row>
    <row r="34" spans="1:11" ht="15">
      <c r="B34" s="83" t="s">
        <v>2900</v>
      </c>
    </row>
    <row r="35" spans="1:11">
      <c r="B35" s="33" t="s">
        <v>140</v>
      </c>
      <c r="C35" s="32"/>
      <c r="D35" s="32"/>
      <c r="E35" s="32"/>
      <c r="F35" s="32"/>
      <c r="G35" s="32"/>
      <c r="H35" s="32"/>
      <c r="I35" s="32"/>
      <c r="J35" s="26"/>
    </row>
    <row r="36" spans="1:11">
      <c r="C36" s="19">
        <v>10</v>
      </c>
      <c r="D36" s="19">
        <v>20</v>
      </c>
      <c r="E36" s="19">
        <v>30</v>
      </c>
      <c r="F36" s="19">
        <v>40</v>
      </c>
      <c r="G36" s="19">
        <v>50</v>
      </c>
      <c r="H36" s="19">
        <v>60</v>
      </c>
    </row>
    <row r="37" spans="1:11" ht="13.35" customHeight="1">
      <c r="A37" t="s">
        <v>97</v>
      </c>
      <c r="B37" s="31" t="str">
        <f>B38&amp;":"&amp;B39</f>
        <v>6DH2:O-4</v>
      </c>
      <c r="C37"/>
      <c r="D37"/>
      <c r="E37"/>
      <c r="F37"/>
      <c r="G37"/>
      <c r="H37"/>
      <c r="J37" t="s">
        <v>0</v>
      </c>
      <c r="K37" s="1" t="s">
        <v>1</v>
      </c>
    </row>
    <row r="38" spans="1:11">
      <c r="A38" t="s">
        <v>141</v>
      </c>
      <c r="B38" s="40" t="s">
        <v>59</v>
      </c>
      <c r="C38" s="12">
        <f>VLOOKUP($B38,'Dims DB'!$A$8:$H$100,2,FALSE)</f>
        <v>2.5110000000000001</v>
      </c>
      <c r="D38" s="12">
        <f>VLOOKUP($B38,'Dims DB'!$A$8:$H$100,3,FALSE)</f>
        <v>2.5110000000000001</v>
      </c>
      <c r="E38" s="12">
        <f>VLOOKUP($B38,'Dims DB'!$A$8:$H$100,4,FALSE)</f>
        <v>2.4660000000000002</v>
      </c>
      <c r="F38" s="12">
        <f>VLOOKUP($B38,'Dims DB'!$A$8:$H$100,5,FALSE)</f>
        <v>2.2949999999999999</v>
      </c>
      <c r="G38" s="12">
        <f>VLOOKUP($B38,'Dims DB'!$A$8:$H$100,6,FALSE)</f>
        <v>2</v>
      </c>
      <c r="H38" s="12">
        <f>IF(VLOOKUP($B38,'Dims DB'!$A$8:$H$100,7,FALSE)&lt;&gt;"",VLOOKUP($B38,'Dims DB'!$A$8:$H$100,7,FALSE),0)</f>
        <v>1.66</v>
      </c>
      <c r="J38" t="s">
        <v>3</v>
      </c>
      <c r="K38" s="1" t="s">
        <v>4</v>
      </c>
    </row>
    <row r="39" spans="1:11">
      <c r="A39" t="s">
        <v>142</v>
      </c>
      <c r="B39" s="39" t="s">
        <v>7</v>
      </c>
      <c r="C39" s="12">
        <f>VLOOKUP($B39,'Dims DB'!A$103:B$142,2,FALSE)</f>
        <v>2.62</v>
      </c>
      <c r="D39" s="12"/>
      <c r="E39" s="12"/>
      <c r="F39" s="12"/>
      <c r="G39" s="12"/>
      <c r="H39" s="12"/>
      <c r="J39" t="s">
        <v>5</v>
      </c>
    </row>
    <row r="40" spans="1:11">
      <c r="C40" s="12"/>
      <c r="D40" s="12"/>
      <c r="E40" s="12"/>
      <c r="F40" s="12"/>
      <c r="G40" s="12"/>
      <c r="H40" s="12"/>
    </row>
    <row r="41" spans="1:11">
      <c r="A41" t="s">
        <v>97</v>
      </c>
      <c r="B41" s="31" t="str">
        <f>B42&amp;":"&amp;B43</f>
        <v>6DH4:O-4</v>
      </c>
      <c r="C41" s="12"/>
      <c r="D41" s="12"/>
      <c r="E41" s="12"/>
      <c r="F41" s="12"/>
      <c r="G41" s="12"/>
      <c r="H41" s="12"/>
    </row>
    <row r="42" spans="1:11">
      <c r="A42" t="s">
        <v>98</v>
      </c>
      <c r="B42" s="40" t="s">
        <v>61</v>
      </c>
      <c r="C42" s="12">
        <f>VLOOKUP($B42,'Dims DB'!$A$8:$H$100,2,FALSE)</f>
        <v>2.52</v>
      </c>
      <c r="D42" s="12">
        <f>VLOOKUP($B42,'Dims DB'!$A$8:$H$100,3,FALSE)</f>
        <v>2.52</v>
      </c>
      <c r="E42" s="12">
        <f>VLOOKUP($B42,'Dims DB'!$A$8:$H$100,4,FALSE)</f>
        <v>2.44</v>
      </c>
      <c r="F42" s="12">
        <f>VLOOKUP($B42,'Dims DB'!$A$8:$H$100,5,FALSE)</f>
        <v>2.258</v>
      </c>
      <c r="G42" s="12">
        <f>VLOOKUP($B42,'Dims DB'!$A$8:$H$100,6,FALSE)</f>
        <v>1.915</v>
      </c>
      <c r="H42" s="12">
        <f>IF(VLOOKUP($B42,'Dims DB'!$A$8:$H$100,7,FALSE)&lt;&gt;"",VLOOKUP($B42,'Dims DB'!$A$8:$H$100,7,FALSE),0)</f>
        <v>1.575</v>
      </c>
    </row>
    <row r="43" spans="1:11">
      <c r="A43" t="s">
        <v>99</v>
      </c>
      <c r="B43" s="39" t="s">
        <v>7</v>
      </c>
      <c r="C43" s="12">
        <f>VLOOKUP($B43,'Dims DB'!A$103:B$142,2,FALSE)</f>
        <v>2.62</v>
      </c>
      <c r="D43" s="12"/>
      <c r="E43" s="12"/>
      <c r="F43" s="12"/>
      <c r="G43" s="12"/>
      <c r="H43" s="12"/>
      <c r="J43" s="38"/>
    </row>
    <row r="44" spans="1:11">
      <c r="C44" s="12"/>
      <c r="D44" s="12"/>
      <c r="E44" s="12"/>
      <c r="F44" s="12"/>
      <c r="G44" s="12"/>
      <c r="H44" s="12"/>
    </row>
    <row r="45" spans="1:11">
      <c r="A45" t="s">
        <v>97</v>
      </c>
      <c r="B45" s="31" t="str">
        <f>B46&amp;":"&amp;B47</f>
        <v>5FP17:O-4</v>
      </c>
      <c r="C45" s="12"/>
      <c r="D45" s="12"/>
      <c r="E45" s="12"/>
      <c r="F45" s="12"/>
      <c r="G45" s="12"/>
      <c r="H45" s="12"/>
    </row>
    <row r="46" spans="1:11">
      <c r="A46" t="s">
        <v>98</v>
      </c>
      <c r="B46" s="40" t="s">
        <v>146</v>
      </c>
      <c r="C46" s="12">
        <f>VLOOKUP($B46,'Dims DB'!$A$8:$H$100,2,FALSE)</f>
        <v>2.4700000000000002</v>
      </c>
      <c r="D46" s="12">
        <f>VLOOKUP($B46,'Dims DB'!$A$8:$H$100,3,FALSE)</f>
        <v>2.42</v>
      </c>
      <c r="E46" s="12">
        <f>VLOOKUP($B46,'Dims DB'!$A$8:$H$100,4,FALSE)</f>
        <v>2.4</v>
      </c>
      <c r="F46" s="12">
        <f>VLOOKUP($B46,'Dims DB'!$A$8:$H$100,5,FALSE)</f>
        <v>2.14</v>
      </c>
      <c r="G46" s="12">
        <f>VLOOKUP($B46,'Dims DB'!$A$8:$H$100,6,FALSE)</f>
        <v>1.56</v>
      </c>
      <c r="H46" s="12">
        <f>IF(VLOOKUP($B46,'Dims DB'!$A$8:$H$100,7,FALSE)&lt;&gt;"",VLOOKUP($B46,'Dims DB'!$A$8:$H$100,7,FALSE),0)</f>
        <v>0.9</v>
      </c>
    </row>
    <row r="47" spans="1:11">
      <c r="A47" t="s">
        <v>99</v>
      </c>
      <c r="B47" s="39" t="s">
        <v>7</v>
      </c>
      <c r="C47" s="12">
        <f>VLOOKUP($B47,'Dims DB'!A$103:B$142,2,FALSE)</f>
        <v>2.62</v>
      </c>
      <c r="D47" s="12"/>
      <c r="E47" s="12"/>
      <c r="F47" s="12"/>
      <c r="G47" s="12"/>
      <c r="H47" s="12"/>
    </row>
    <row r="48" spans="1:11">
      <c r="C48" s="12"/>
      <c r="D48" s="12"/>
      <c r="E48" s="12"/>
      <c r="F48" s="12"/>
      <c r="G48" s="12"/>
      <c r="H48" s="12"/>
    </row>
    <row r="49" spans="1:15">
      <c r="A49" t="s">
        <v>97</v>
      </c>
      <c r="B49" s="31" t="str">
        <f>B50&amp;":"&amp;B51</f>
        <v>6F4:O-4</v>
      </c>
      <c r="C49" s="12"/>
      <c r="D49" s="12"/>
      <c r="E49" s="12"/>
      <c r="F49" s="12"/>
      <c r="G49" s="12"/>
      <c r="H49" s="12"/>
    </row>
    <row r="50" spans="1:15">
      <c r="A50" t="s">
        <v>98</v>
      </c>
      <c r="B50" s="37" t="s">
        <v>71</v>
      </c>
      <c r="C50" s="12">
        <f>VLOOKUP($B50,'Dims DB'!$A$8:$H$100,2,FALSE)</f>
        <v>2.5150000000000001</v>
      </c>
      <c r="D50" s="12">
        <f>VLOOKUP($B50,'Dims DB'!$A$8:$H$100,3,FALSE)</f>
        <v>2.4420000000000002</v>
      </c>
      <c r="E50" s="12">
        <f>VLOOKUP($B50,'Dims DB'!$A$8:$H$100,4,FALSE)</f>
        <v>2.4359999999999999</v>
      </c>
      <c r="F50" s="12">
        <f>VLOOKUP($B50,'Dims DB'!$A$8:$H$100,5,FALSE)</f>
        <v>2.206</v>
      </c>
      <c r="G50" s="12">
        <f>VLOOKUP($B50,'Dims DB'!$A$8:$H$100,6,FALSE)</f>
        <v>1.9390000000000001</v>
      </c>
      <c r="H50" s="12">
        <f>IF(VLOOKUP($B50,'Dims DB'!$A$8:$H$100,7,FALSE)&lt;&gt;"",VLOOKUP($B50,'Dims DB'!$A$8:$H$100,7,FALSE),0)</f>
        <v>1.6779999999999999</v>
      </c>
    </row>
    <row r="51" spans="1:15">
      <c r="A51" t="s">
        <v>99</v>
      </c>
      <c r="B51" s="39" t="s">
        <v>7</v>
      </c>
      <c r="C51" s="12">
        <f>VLOOKUP($B51,'Dims DB'!A$103:B$142,2,FALSE)</f>
        <v>2.62</v>
      </c>
      <c r="D51" s="12"/>
      <c r="E51" s="12"/>
      <c r="F51" s="12"/>
      <c r="G51" s="12"/>
      <c r="H51" s="12"/>
    </row>
    <row r="52" spans="1:15">
      <c r="C52"/>
      <c r="D52"/>
      <c r="E52"/>
      <c r="F52"/>
      <c r="G52"/>
      <c r="H52"/>
    </row>
    <row r="54" spans="1:15">
      <c r="C54" s="19">
        <v>10</v>
      </c>
      <c r="D54" s="19">
        <v>20</v>
      </c>
      <c r="E54" s="19">
        <v>30</v>
      </c>
      <c r="F54" s="19">
        <v>40</v>
      </c>
      <c r="G54" s="19">
        <v>50</v>
      </c>
      <c r="H54" s="19">
        <v>60</v>
      </c>
    </row>
    <row r="57" spans="1:15">
      <c r="O57" s="4"/>
    </row>
    <row r="58" spans="1:15">
      <c r="M58" s="4"/>
    </row>
    <row r="59" spans="1:15">
      <c r="M59" s="4"/>
    </row>
    <row r="60" spans="1:15">
      <c r="M60" s="4"/>
    </row>
    <row r="61" spans="1:15">
      <c r="M61" s="4"/>
    </row>
    <row r="62" spans="1:15">
      <c r="M62" s="4"/>
    </row>
    <row r="93" spans="12:13">
      <c r="L93" s="4"/>
      <c r="M93" s="4"/>
    </row>
  </sheetData>
  <sheetProtection selectLockedCells="1" selectUnlockedCells="1"/>
  <phoneticPr fontId="0" type="noConversion"/>
  <hyperlinks>
    <hyperlink ref="K37" r:id="rId1"/>
    <hyperlink ref="K38" r:id="rId2"/>
  </hyperlink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1"/>
  <sheetViews>
    <sheetView tabSelected="1" workbookViewId="0">
      <selection activeCell="B42" sqref="B42"/>
    </sheetView>
  </sheetViews>
  <sheetFormatPr defaultRowHeight="12.75"/>
  <cols>
    <col min="1" max="1" width="10.5703125" customWidth="1"/>
    <col min="2" max="2" width="9.42578125" customWidth="1"/>
    <col min="3" max="3" width="7.28515625" customWidth="1"/>
    <col min="4" max="4" width="7.140625" customWidth="1"/>
    <col min="5" max="5" width="7.28515625" customWidth="1"/>
    <col min="6" max="6" width="7" customWidth="1"/>
    <col min="7" max="7" width="7.5703125" customWidth="1"/>
    <col min="8" max="8" width="7.140625" customWidth="1"/>
    <col min="9" max="9" width="6.42578125" customWidth="1"/>
    <col min="10" max="11" width="8.7109375" customWidth="1"/>
    <col min="12" max="12" width="6.85546875" customWidth="1"/>
  </cols>
  <sheetData>
    <row r="1" spans="2:18">
      <c r="B1" s="19"/>
      <c r="C1" s="19"/>
      <c r="D1" s="19"/>
      <c r="E1" s="19"/>
      <c r="F1" s="19"/>
      <c r="G1" s="19"/>
      <c r="H1" s="19"/>
      <c r="I1" s="19"/>
    </row>
    <row r="2" spans="2:18">
      <c r="B2" s="19"/>
      <c r="C2" s="19"/>
      <c r="D2" s="19"/>
      <c r="E2" s="19"/>
      <c r="F2" s="19"/>
      <c r="G2" s="19"/>
      <c r="H2" s="19"/>
      <c r="I2" s="19"/>
    </row>
    <row r="3" spans="2:18">
      <c r="B3" s="19"/>
      <c r="C3" s="19"/>
      <c r="D3" s="19"/>
      <c r="E3" s="19"/>
      <c r="F3" s="19"/>
      <c r="G3" s="19"/>
      <c r="H3" s="19"/>
      <c r="I3" s="19"/>
    </row>
    <row r="4" spans="2:18">
      <c r="B4" s="19"/>
      <c r="C4" s="19"/>
      <c r="D4" s="19"/>
      <c r="E4" s="19"/>
      <c r="F4" s="19"/>
      <c r="G4" s="19"/>
      <c r="H4" s="19"/>
      <c r="I4" s="19"/>
    </row>
    <row r="5" spans="2:18">
      <c r="B5" s="19"/>
      <c r="C5" s="19"/>
      <c r="D5" s="19"/>
      <c r="E5" s="19"/>
      <c r="F5" s="19"/>
      <c r="G5" s="19"/>
      <c r="H5" s="19"/>
      <c r="I5" s="19"/>
      <c r="R5" t="s">
        <v>155</v>
      </c>
    </row>
    <row r="6" spans="2:18">
      <c r="B6" s="19"/>
      <c r="C6" s="19"/>
      <c r="D6" s="19"/>
      <c r="E6" s="19"/>
      <c r="F6" s="19"/>
      <c r="G6" s="19"/>
      <c r="H6" s="19"/>
      <c r="I6" s="19"/>
    </row>
    <row r="7" spans="2:18">
      <c r="B7" s="19"/>
      <c r="C7" s="19"/>
      <c r="D7" s="19"/>
      <c r="E7" s="19"/>
      <c r="F7" s="19"/>
      <c r="G7" s="19"/>
      <c r="H7" s="19"/>
      <c r="I7" s="19"/>
    </row>
    <row r="8" spans="2:18">
      <c r="B8" s="19"/>
      <c r="C8" s="19"/>
      <c r="D8" s="19"/>
      <c r="E8" s="19"/>
      <c r="F8" s="19"/>
      <c r="G8" s="19"/>
      <c r="H8" s="19"/>
      <c r="I8" s="19"/>
    </row>
    <row r="9" spans="2:18">
      <c r="B9" s="19"/>
      <c r="C9" s="19"/>
      <c r="D9" s="19"/>
      <c r="E9" s="19"/>
      <c r="F9" s="19"/>
      <c r="G9" s="19"/>
      <c r="H9" s="19"/>
      <c r="I9" s="19"/>
    </row>
    <row r="10" spans="2:18">
      <c r="B10" s="19"/>
      <c r="C10" s="19"/>
      <c r="D10" s="19"/>
      <c r="E10" s="19"/>
      <c r="F10" s="19"/>
      <c r="G10" s="19"/>
      <c r="H10" s="19"/>
      <c r="I10" s="19"/>
    </row>
    <row r="11" spans="2:18">
      <c r="B11" s="19"/>
      <c r="C11" s="19"/>
      <c r="D11" s="19"/>
      <c r="E11" s="19"/>
      <c r="F11" s="19"/>
      <c r="G11" s="19"/>
      <c r="H11" s="19"/>
      <c r="I11" s="19"/>
    </row>
    <row r="12" spans="2:18">
      <c r="B12" s="19"/>
      <c r="C12" s="19"/>
      <c r="D12" s="19"/>
      <c r="E12" s="19"/>
      <c r="F12" s="19"/>
      <c r="G12" s="19"/>
      <c r="H12" s="19"/>
      <c r="I12" s="19"/>
    </row>
    <row r="13" spans="2:18">
      <c r="B13" s="19"/>
      <c r="C13" s="19"/>
      <c r="D13" s="19"/>
      <c r="E13" s="19"/>
      <c r="F13" s="19"/>
      <c r="G13" s="19"/>
      <c r="H13" s="19"/>
      <c r="I13" s="19"/>
    </row>
    <row r="14" spans="2:18">
      <c r="B14" s="19"/>
      <c r="C14" s="19"/>
      <c r="D14" s="19"/>
      <c r="E14" s="19"/>
      <c r="F14" s="19"/>
      <c r="G14" s="19"/>
      <c r="H14" s="19"/>
      <c r="I14" s="19"/>
    </row>
    <row r="15" spans="2:18">
      <c r="B15" s="19"/>
      <c r="C15" s="19"/>
      <c r="D15" s="19"/>
      <c r="E15" s="19"/>
      <c r="F15" s="19"/>
      <c r="G15" s="19"/>
      <c r="H15" s="19"/>
      <c r="I15" s="19"/>
    </row>
    <row r="16" spans="2:18">
      <c r="B16" s="19"/>
      <c r="C16" s="19"/>
      <c r="D16" s="19"/>
      <c r="E16" s="19"/>
      <c r="F16" s="19"/>
      <c r="G16" s="19"/>
      <c r="H16" s="19"/>
      <c r="I16" s="19"/>
    </row>
    <row r="17" spans="2:18">
      <c r="B17" s="19"/>
      <c r="C17" s="19"/>
      <c r="D17" s="19"/>
      <c r="E17" s="19"/>
      <c r="F17" s="19"/>
      <c r="G17" s="19"/>
      <c r="H17" s="19"/>
      <c r="I17" s="19"/>
    </row>
    <row r="18" spans="2:18">
      <c r="B18" s="19"/>
      <c r="C18" s="19"/>
      <c r="D18" s="19"/>
      <c r="E18" s="19"/>
      <c r="F18" s="19"/>
      <c r="G18" s="19"/>
      <c r="H18" s="19"/>
      <c r="I18" s="19"/>
    </row>
    <row r="19" spans="2:18">
      <c r="B19" s="19"/>
      <c r="C19" s="19"/>
      <c r="D19" s="19"/>
      <c r="E19" s="19"/>
      <c r="F19" s="19"/>
      <c r="G19" s="19"/>
      <c r="H19" s="19"/>
      <c r="I19" s="19"/>
    </row>
    <row r="20" spans="2:18">
      <c r="B20" s="19"/>
      <c r="C20" s="19"/>
      <c r="D20" s="19"/>
      <c r="E20" s="19"/>
      <c r="F20" s="19"/>
      <c r="G20" s="19"/>
      <c r="H20" s="19"/>
      <c r="I20" s="19"/>
    </row>
    <row r="21" spans="2:18">
      <c r="B21" s="19"/>
      <c r="C21" s="19"/>
      <c r="D21" s="19"/>
      <c r="E21" s="19"/>
      <c r="F21" s="19"/>
      <c r="G21" s="19"/>
      <c r="H21" s="19"/>
      <c r="I21" s="19"/>
    </row>
    <row r="22" spans="2:18">
      <c r="B22" s="19"/>
      <c r="C22" s="19"/>
      <c r="D22" s="19"/>
      <c r="E22" s="19"/>
      <c r="F22" s="19"/>
      <c r="G22" s="19"/>
      <c r="H22" s="19"/>
      <c r="I22" s="19"/>
    </row>
    <row r="23" spans="2:18">
      <c r="B23" s="19"/>
      <c r="C23" s="19"/>
      <c r="D23" s="19"/>
      <c r="E23" s="19"/>
      <c r="F23" s="19"/>
      <c r="G23" s="19"/>
      <c r="H23" s="19"/>
      <c r="I23" s="19"/>
    </row>
    <row r="24" spans="2:18">
      <c r="B24" s="19"/>
      <c r="C24" s="19"/>
      <c r="D24" s="19"/>
      <c r="E24" s="19"/>
      <c r="F24" s="19"/>
      <c r="G24" s="19"/>
      <c r="H24" s="19"/>
      <c r="I24" s="19"/>
    </row>
    <row r="25" spans="2:18">
      <c r="B25" s="19"/>
      <c r="C25" s="19"/>
      <c r="D25" s="19"/>
      <c r="E25" s="19"/>
      <c r="F25" s="19"/>
      <c r="G25" s="19"/>
      <c r="H25" s="19"/>
      <c r="I25" s="19"/>
    </row>
    <row r="26" spans="2:18">
      <c r="B26" s="19"/>
      <c r="C26" s="19"/>
      <c r="D26" s="19"/>
      <c r="E26" s="19"/>
      <c r="F26" s="19"/>
      <c r="G26" s="19"/>
      <c r="H26" s="19"/>
      <c r="I26" s="19"/>
    </row>
    <row r="27" spans="2:18">
      <c r="B27" s="19"/>
      <c r="C27" s="19"/>
      <c r="D27" s="19"/>
      <c r="E27" s="19"/>
      <c r="F27" s="19"/>
      <c r="G27" s="19"/>
      <c r="H27" s="19"/>
      <c r="I27" s="19"/>
    </row>
    <row r="28" spans="2:18">
      <c r="B28" s="19"/>
      <c r="C28" s="19"/>
      <c r="D28" s="19"/>
      <c r="E28" s="19"/>
      <c r="F28" s="19"/>
      <c r="G28" s="19"/>
      <c r="H28" s="19"/>
      <c r="I28" s="19"/>
    </row>
    <row r="29" spans="2:18">
      <c r="B29" s="19"/>
      <c r="C29" s="19"/>
      <c r="D29" s="19"/>
      <c r="E29" s="19"/>
      <c r="F29" s="19"/>
      <c r="G29" s="19"/>
      <c r="H29" s="19"/>
      <c r="I29" s="19"/>
    </row>
    <row r="30" spans="2:18">
      <c r="B30" s="19"/>
      <c r="C30" s="19"/>
      <c r="D30" s="19"/>
      <c r="E30" s="19"/>
      <c r="F30" s="19"/>
      <c r="G30" s="19"/>
      <c r="H30" s="19"/>
      <c r="I30" s="19"/>
    </row>
    <row r="31" spans="2:18">
      <c r="B31" s="19"/>
      <c r="C31" s="19"/>
      <c r="D31" s="19"/>
      <c r="E31" s="19"/>
      <c r="F31" s="19"/>
      <c r="G31" s="19"/>
      <c r="H31" s="19"/>
      <c r="I31" s="19"/>
    </row>
    <row r="32" spans="2:18">
      <c r="B32" s="19"/>
      <c r="C32" s="19"/>
      <c r="D32" s="19"/>
      <c r="E32" s="19"/>
      <c r="F32" s="19"/>
      <c r="G32" s="19"/>
      <c r="H32" s="19"/>
      <c r="I32" s="19"/>
      <c r="R32" t="s">
        <v>156</v>
      </c>
    </row>
    <row r="33" spans="1:13">
      <c r="B33" s="19"/>
      <c r="C33" s="19"/>
      <c r="D33" s="19"/>
      <c r="E33" s="19"/>
      <c r="F33" s="19"/>
      <c r="G33" s="19"/>
      <c r="H33" s="19"/>
      <c r="I33" s="19"/>
    </row>
    <row r="34" spans="1:13">
      <c r="B34" s="19"/>
      <c r="C34" s="19"/>
      <c r="D34" s="19"/>
      <c r="E34" s="19"/>
      <c r="F34" s="19"/>
      <c r="G34" s="19"/>
      <c r="H34" s="19"/>
      <c r="I34" s="19"/>
    </row>
    <row r="35" spans="1:13">
      <c r="B35" s="19"/>
      <c r="C35" s="19"/>
      <c r="D35" s="19"/>
      <c r="E35" s="19"/>
      <c r="F35" s="19"/>
      <c r="G35" s="19"/>
      <c r="H35" s="19"/>
      <c r="I35" s="19"/>
    </row>
    <row r="36" spans="1:13">
      <c r="B36" s="19"/>
      <c r="C36" s="19"/>
      <c r="D36" s="19"/>
      <c r="E36" s="19"/>
      <c r="F36" s="19"/>
      <c r="G36" s="19"/>
      <c r="H36" s="19"/>
      <c r="I36" s="19"/>
    </row>
    <row r="37" spans="1:13">
      <c r="B37" s="41" t="s">
        <v>144</v>
      </c>
      <c r="C37" s="19"/>
      <c r="D37" s="19"/>
      <c r="E37" s="19"/>
      <c r="F37" s="19"/>
      <c r="G37" s="19"/>
      <c r="H37" s="19"/>
      <c r="I37" s="19"/>
    </row>
    <row r="38" spans="1:13">
      <c r="B38" s="41" t="s">
        <v>147</v>
      </c>
      <c r="C38" s="19"/>
      <c r="D38" s="19"/>
      <c r="E38" s="19"/>
      <c r="F38" s="19"/>
      <c r="G38" s="19"/>
      <c r="H38" s="19"/>
      <c r="I38" s="19"/>
    </row>
    <row r="39" spans="1:13">
      <c r="B39" s="41" t="s">
        <v>157</v>
      </c>
      <c r="C39" s="19"/>
      <c r="D39" s="19"/>
      <c r="E39" s="19"/>
      <c r="F39" s="19"/>
      <c r="G39" s="19"/>
      <c r="H39" s="19"/>
      <c r="I39" s="19"/>
    </row>
    <row r="40" spans="1:13">
      <c r="B40" s="33" t="s">
        <v>2902</v>
      </c>
      <c r="C40" s="32"/>
      <c r="D40" s="32"/>
      <c r="E40" s="32"/>
      <c r="F40" s="32"/>
      <c r="G40" s="32"/>
      <c r="H40" s="32"/>
      <c r="I40" s="32"/>
      <c r="M40" t="s">
        <v>5</v>
      </c>
    </row>
    <row r="41" spans="1:13">
      <c r="B41" s="19"/>
      <c r="C41">
        <v>10</v>
      </c>
      <c r="D41">
        <v>20</v>
      </c>
      <c r="E41">
        <v>30</v>
      </c>
      <c r="F41">
        <v>40</v>
      </c>
      <c r="G41">
        <v>50</v>
      </c>
      <c r="H41">
        <v>60</v>
      </c>
      <c r="I41" s="19"/>
      <c r="J41" s="27" t="s">
        <v>3888</v>
      </c>
      <c r="K41" s="27" t="s">
        <v>3889</v>
      </c>
      <c r="L41" s="27"/>
    </row>
    <row r="42" spans="1:13" ht="15">
      <c r="A42" t="s">
        <v>141</v>
      </c>
      <c r="B42" s="40" t="s">
        <v>146</v>
      </c>
      <c r="C42" s="12">
        <f>VLOOKUP($B42,'Angles DB'!$A$8:$G$1361,2,FALSE)</f>
        <v>2.5150000000000001</v>
      </c>
      <c r="D42" s="12">
        <f>VLOOKUP($B42,'Angles DB'!$A$8:$G$1361,3,FALSE)</f>
        <v>2.5150000000000001</v>
      </c>
      <c r="E42" s="12">
        <f>VLOOKUP($B42,'Angles DB'!$A$8:$G$1361,4,FALSE)</f>
        <v>2.5097628156861629</v>
      </c>
      <c r="F42" s="12">
        <f>VLOOKUP($B42,'Angles DB'!$A$8:$G$1361,5,FALSE)</f>
        <v>2.2479035999942933</v>
      </c>
      <c r="G42" s="12">
        <f>VLOOKUP($B42,'Angles DB'!$A$8:$G$1361,6,FALSE)</f>
        <v>1.6093478363987503</v>
      </c>
      <c r="H42" s="12">
        <f>VLOOKUP($B42,'Angles DB'!$A$8:$G$1361,7,FALSE)</f>
        <v>0.91007971696364609</v>
      </c>
      <c r="I42" s="19"/>
      <c r="J42" s="12">
        <f>VLOOKUP($B42,'Angles DB'!$A$8:$I$1361,8,FALSE)</f>
        <v>29.8</v>
      </c>
      <c r="K42" s="12">
        <f>VLOOKUP($B42,'Angles DB'!$A$8:$I$1361,9,FALSE)</f>
        <v>41.387999999999998</v>
      </c>
      <c r="L42" s="12"/>
      <c r="M42" s="83" t="s">
        <v>2901</v>
      </c>
    </row>
    <row r="43" spans="1:13">
      <c r="A43" t="s">
        <v>2905</v>
      </c>
      <c r="B43" s="19"/>
      <c r="C43" s="12"/>
      <c r="D43" s="12"/>
      <c r="E43" s="12"/>
      <c r="F43" s="12"/>
      <c r="G43" s="12"/>
      <c r="H43" s="12"/>
      <c r="I43" s="19"/>
    </row>
    <row r="44" spans="1:13" ht="15">
      <c r="A44" t="s">
        <v>141</v>
      </c>
      <c r="B44" s="40" t="s">
        <v>61</v>
      </c>
      <c r="C44" s="12">
        <f>VLOOKUP($B44,'Angles DB'!$A$8:$G$1361,2,FALSE)</f>
        <v>2.5219999999999998</v>
      </c>
      <c r="D44" s="12">
        <f>VLOOKUP($B44,'Angles DB'!$A$8:$G$1361,3,FALSE)</f>
        <v>2.5219999999999998</v>
      </c>
      <c r="E44" s="12">
        <f>VLOOKUP($B44,'Angles DB'!$A$8:$G$1361,4,FALSE)</f>
        <v>2.4364701818517336</v>
      </c>
      <c r="F44" s="12">
        <f>VLOOKUP($B44,'Angles DB'!$A$8:$G$1361,5,FALSE)</f>
        <v>2.2514401098314396</v>
      </c>
      <c r="G44" s="12">
        <f>VLOOKUP($B44,'Angles DB'!$A$8:$G$1361,6,FALSE)</f>
        <v>1.9022324149139624</v>
      </c>
      <c r="H44" s="12">
        <f>VLOOKUP($B44,'Angles DB'!$A$8:$G$1361,7,FALSE)</f>
        <v>1.5530247199964851</v>
      </c>
      <c r="I44" s="19"/>
      <c r="J44" s="12">
        <f>VLOOKUP($B44,'Angles DB'!$A$8:$I$1361,8,FALSE)</f>
        <v>25.1</v>
      </c>
      <c r="K44" s="12">
        <f>VLOOKUP($B44,'Angles DB'!$A$8:$I$1361,9,FALSE)</f>
        <v>39.4</v>
      </c>
      <c r="L44" s="1"/>
      <c r="M44" s="84" t="s">
        <v>2904</v>
      </c>
    </row>
    <row r="45" spans="1:13">
      <c r="A45" t="s">
        <v>2905</v>
      </c>
      <c r="B45" s="19"/>
      <c r="C45" s="12"/>
      <c r="D45" s="12"/>
      <c r="E45" s="12"/>
      <c r="F45" s="12"/>
      <c r="G45" s="12"/>
      <c r="H45" s="12"/>
      <c r="I45" s="19"/>
      <c r="K45" s="1"/>
      <c r="L45" s="1"/>
    </row>
    <row r="46" spans="1:13" ht="15">
      <c r="A46" t="s">
        <v>141</v>
      </c>
      <c r="B46" s="37" t="s">
        <v>2899</v>
      </c>
      <c r="C46" s="12">
        <f>VLOOKUP($B46,'Dims DB'!$A$8:$H$100,2,FALSE)</f>
        <v>2.5110000000000001</v>
      </c>
      <c r="D46" s="12">
        <f>VLOOKUP($B46,'Dims DB'!$A$8:$H$100,3,FALSE)</f>
        <v>2.5110000000000001</v>
      </c>
      <c r="E46" s="12">
        <f>VLOOKUP($B46,'Dims DB'!$A$8:$H$100,4,FALSE)</f>
        <v>2.4660000000000002</v>
      </c>
      <c r="F46" s="12">
        <f>VLOOKUP($B46,'Dims DB'!$A$8:$H$100,5,FALSE)</f>
        <v>2.2949999999999999</v>
      </c>
      <c r="G46" s="12">
        <f>VLOOKUP($B46,'Dims DB'!$A$8:$H$100,6,FALSE)</f>
        <v>2</v>
      </c>
      <c r="H46" s="12">
        <f>IF(VLOOKUP($B46,'Dims DB'!$A$8:$H$100,7,FALSE)&lt;&gt;"",VLOOKUP($B46,'Dims DB'!$A$8:$H$100,7,FALSE),0)</f>
        <v>1.66</v>
      </c>
      <c r="I46" s="19"/>
      <c r="M46" s="83" t="s">
        <v>2900</v>
      </c>
    </row>
    <row r="47" spans="1:13">
      <c r="A47" t="s">
        <v>2898</v>
      </c>
      <c r="C47" s="12"/>
      <c r="D47" s="12"/>
      <c r="E47" s="12"/>
      <c r="F47" s="12"/>
      <c r="G47" s="12"/>
      <c r="H47" s="12"/>
      <c r="I47" s="19"/>
    </row>
    <row r="48" spans="1:13" ht="15">
      <c r="A48" t="s">
        <v>141</v>
      </c>
      <c r="B48" s="37" t="s">
        <v>2903</v>
      </c>
      <c r="C48" s="12">
        <f>VLOOKUP($B48,'Dims DB'!$A$8:$H$100,2,FALSE)</f>
        <v>2.52</v>
      </c>
      <c r="D48" s="12">
        <f>VLOOKUP($B48,'Dims DB'!$A$8:$H$100,3,FALSE)</f>
        <v>2.52</v>
      </c>
      <c r="E48" s="12">
        <f>VLOOKUP($B48,'Dims DB'!$A$8:$H$100,4,FALSE)</f>
        <v>2.44</v>
      </c>
      <c r="F48" s="12">
        <f>VLOOKUP($B48,'Dims DB'!$A$8:$H$100,5,FALSE)</f>
        <v>2.258</v>
      </c>
      <c r="G48" s="12">
        <f>VLOOKUP($B48,'Dims DB'!$A$8:$H$100,6,FALSE)</f>
        <v>1.915</v>
      </c>
      <c r="H48" s="12">
        <f>IF(VLOOKUP($B48,'Dims DB'!$A$8:$H$100,7,FALSE)&lt;&gt;"",VLOOKUP($B48,'Dims DB'!$A$8:$H$100,7,FALSE),0)</f>
        <v>1.575</v>
      </c>
      <c r="I48" s="19"/>
      <c r="M48" s="84" t="s">
        <v>2904</v>
      </c>
    </row>
    <row r="49" spans="1:9">
      <c r="A49" t="s">
        <v>2898</v>
      </c>
      <c r="I49" s="19"/>
    </row>
    <row r="51" spans="1:9">
      <c r="A51" s="19"/>
      <c r="C51" s="19"/>
      <c r="D51" s="19"/>
      <c r="E51" s="19"/>
      <c r="F51" s="19"/>
      <c r="G51" s="19"/>
      <c r="H51" s="1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M9" sqref="M9"/>
    </sheetView>
  </sheetViews>
  <sheetFormatPr defaultRowHeight="12.75"/>
  <cols>
    <col min="1" max="1" width="10.5703125" customWidth="1"/>
    <col min="2" max="2" width="9.42578125" customWidth="1"/>
    <col min="3" max="3" width="7.28515625" customWidth="1"/>
    <col min="4" max="4" width="7.140625" customWidth="1"/>
    <col min="5" max="5" width="7.28515625" customWidth="1"/>
    <col min="6" max="6" width="7" customWidth="1"/>
    <col min="7" max="7" width="7.5703125" customWidth="1"/>
    <col min="8" max="8" width="7.140625" customWidth="1"/>
    <col min="9" max="9" width="6.42578125" customWidth="1"/>
    <col min="10" max="10" width="13.5703125" customWidth="1"/>
    <col min="11" max="11" width="38.28515625" customWidth="1"/>
  </cols>
  <sheetData>
    <row r="1" spans="2:12">
      <c r="B1" s="19"/>
      <c r="C1" s="19"/>
      <c r="D1" s="19"/>
      <c r="E1" s="19"/>
      <c r="F1" s="19"/>
      <c r="G1" s="19"/>
      <c r="H1" s="19"/>
      <c r="I1" s="19"/>
    </row>
    <row r="2" spans="2:12">
      <c r="B2" s="19"/>
      <c r="C2" s="19"/>
      <c r="D2" s="19"/>
      <c r="E2" s="19"/>
      <c r="F2" s="19"/>
      <c r="G2" s="19"/>
      <c r="H2" s="19"/>
      <c r="I2" s="19"/>
    </row>
    <row r="3" spans="2:12">
      <c r="B3" s="19"/>
      <c r="C3" s="19"/>
      <c r="D3" s="19"/>
      <c r="E3" s="19"/>
      <c r="F3" s="19"/>
      <c r="G3" s="19"/>
      <c r="H3" s="19"/>
      <c r="I3" s="19"/>
    </row>
    <row r="4" spans="2:12">
      <c r="B4" s="19"/>
      <c r="C4" s="19"/>
      <c r="D4" s="19"/>
      <c r="E4" s="19"/>
      <c r="F4" s="19"/>
      <c r="G4" s="19"/>
      <c r="H4" s="19"/>
      <c r="I4" s="19"/>
    </row>
    <row r="5" spans="2:12">
      <c r="B5" s="19"/>
      <c r="C5" s="19"/>
      <c r="D5" s="19"/>
      <c r="E5" s="19"/>
      <c r="F5" s="19"/>
      <c r="G5" s="19"/>
      <c r="H5" s="19"/>
      <c r="I5" s="19"/>
      <c r="L5" t="s">
        <v>155</v>
      </c>
    </row>
    <row r="6" spans="2:12">
      <c r="B6" s="19"/>
      <c r="C6" s="19"/>
      <c r="D6" s="19"/>
      <c r="E6" s="19"/>
      <c r="F6" s="19"/>
      <c r="G6" s="19"/>
      <c r="H6" s="19"/>
      <c r="I6" s="19"/>
    </row>
    <row r="7" spans="2:12">
      <c r="B7" s="19"/>
      <c r="C7" s="19"/>
      <c r="D7" s="19"/>
      <c r="E7" s="19"/>
      <c r="F7" s="19"/>
      <c r="G7" s="19"/>
      <c r="H7" s="19"/>
      <c r="I7" s="19"/>
    </row>
    <row r="8" spans="2:12">
      <c r="B8" s="19"/>
      <c r="C8" s="19"/>
      <c r="D8" s="19"/>
      <c r="E8" s="19"/>
      <c r="F8" s="19"/>
      <c r="G8" s="19"/>
      <c r="H8" s="19"/>
      <c r="I8" s="19"/>
    </row>
    <row r="9" spans="2:12">
      <c r="B9" s="19"/>
      <c r="C9" s="19"/>
      <c r="D9" s="19"/>
      <c r="E9" s="19"/>
      <c r="F9" s="19"/>
      <c r="G9" s="19"/>
      <c r="H9" s="19"/>
      <c r="I9" s="19"/>
    </row>
    <row r="10" spans="2:12">
      <c r="B10" s="19"/>
      <c r="C10" s="19"/>
      <c r="D10" s="19"/>
      <c r="E10" s="19"/>
      <c r="F10" s="19"/>
      <c r="G10" s="19"/>
      <c r="H10" s="19"/>
      <c r="I10" s="19"/>
    </row>
    <row r="11" spans="2:12">
      <c r="B11" s="19"/>
      <c r="C11" s="19"/>
      <c r="D11" s="19"/>
      <c r="E11" s="19"/>
      <c r="F11" s="19"/>
      <c r="G11" s="19"/>
      <c r="H11" s="19"/>
      <c r="I11" s="19"/>
    </row>
    <row r="12" spans="2:12">
      <c r="B12" s="19"/>
      <c r="C12" s="19"/>
      <c r="D12" s="19"/>
      <c r="E12" s="19"/>
      <c r="F12" s="19"/>
      <c r="G12" s="19"/>
      <c r="H12" s="19"/>
      <c r="I12" s="19"/>
    </row>
    <row r="13" spans="2:12">
      <c r="B13" s="19"/>
      <c r="C13" s="19"/>
      <c r="D13" s="19"/>
      <c r="E13" s="19"/>
      <c r="F13" s="19"/>
      <c r="G13" s="19"/>
      <c r="H13" s="19"/>
      <c r="I13" s="19"/>
    </row>
    <row r="14" spans="2:12">
      <c r="B14" s="19"/>
      <c r="C14" s="19"/>
      <c r="D14" s="19"/>
      <c r="E14" s="19"/>
      <c r="F14" s="19"/>
      <c r="G14" s="19"/>
      <c r="H14" s="19"/>
      <c r="I14" s="19"/>
    </row>
    <row r="15" spans="2:12">
      <c r="B15" s="19"/>
      <c r="C15" s="19"/>
      <c r="D15" s="19"/>
      <c r="E15" s="19"/>
      <c r="F15" s="19"/>
      <c r="G15" s="19"/>
      <c r="H15" s="19"/>
      <c r="I15" s="19"/>
    </row>
    <row r="16" spans="2:12">
      <c r="B16" s="19"/>
      <c r="C16" s="19"/>
      <c r="D16" s="19"/>
      <c r="E16" s="19"/>
      <c r="F16" s="19"/>
      <c r="G16" s="19"/>
      <c r="H16" s="19"/>
      <c r="I16" s="19"/>
    </row>
    <row r="17" spans="2:12">
      <c r="B17" s="19"/>
      <c r="C17" s="19"/>
      <c r="D17" s="19"/>
      <c r="E17" s="19"/>
      <c r="F17" s="19"/>
      <c r="G17" s="19"/>
      <c r="H17" s="19"/>
      <c r="I17" s="19"/>
    </row>
    <row r="18" spans="2:12">
      <c r="B18" s="19"/>
      <c r="C18" s="19"/>
      <c r="D18" s="19"/>
      <c r="E18" s="19"/>
      <c r="F18" s="19"/>
      <c r="G18" s="19"/>
      <c r="H18" s="19"/>
      <c r="I18" s="19"/>
    </row>
    <row r="19" spans="2:12">
      <c r="B19" s="19"/>
      <c r="C19" s="19"/>
      <c r="D19" s="19"/>
      <c r="E19" s="19"/>
      <c r="F19" s="19"/>
      <c r="G19" s="19"/>
      <c r="H19" s="19"/>
      <c r="I19" s="19"/>
    </row>
    <row r="20" spans="2:12">
      <c r="B20" s="19"/>
      <c r="C20" s="19"/>
      <c r="D20" s="19"/>
      <c r="E20" s="19"/>
      <c r="F20" s="19"/>
      <c r="G20" s="19"/>
      <c r="H20" s="19"/>
      <c r="I20" s="19"/>
    </row>
    <row r="21" spans="2:12">
      <c r="B21" s="19"/>
      <c r="C21" s="19"/>
      <c r="D21" s="19"/>
      <c r="E21" s="19"/>
      <c r="F21" s="19"/>
      <c r="G21" s="19"/>
      <c r="H21" s="19"/>
      <c r="I21" s="19"/>
    </row>
    <row r="22" spans="2:12">
      <c r="B22" s="19"/>
      <c r="C22" s="19"/>
      <c r="D22" s="19"/>
      <c r="E22" s="19"/>
      <c r="F22" s="19"/>
      <c r="G22" s="19"/>
      <c r="H22" s="19"/>
      <c r="I22" s="19"/>
    </row>
    <row r="23" spans="2:12">
      <c r="B23" s="19"/>
      <c r="C23" s="19"/>
      <c r="D23" s="19"/>
      <c r="E23" s="19"/>
      <c r="F23" s="19"/>
      <c r="G23" s="19"/>
      <c r="H23" s="19"/>
      <c r="I23" s="19"/>
    </row>
    <row r="24" spans="2:12">
      <c r="B24" s="19"/>
      <c r="C24" s="19"/>
      <c r="D24" s="19"/>
      <c r="E24" s="19"/>
      <c r="F24" s="19"/>
      <c r="G24" s="19"/>
      <c r="H24" s="19"/>
      <c r="I24" s="19"/>
    </row>
    <row r="25" spans="2:12">
      <c r="B25" s="19"/>
      <c r="C25" s="19"/>
      <c r="D25" s="19"/>
      <c r="E25" s="19"/>
      <c r="F25" s="19"/>
      <c r="G25" s="19"/>
      <c r="H25" s="19"/>
      <c r="I25" s="19"/>
    </row>
    <row r="26" spans="2:12">
      <c r="B26" s="19"/>
      <c r="C26" s="19"/>
      <c r="D26" s="19"/>
      <c r="E26" s="19"/>
      <c r="F26" s="19"/>
      <c r="G26" s="19"/>
      <c r="H26" s="19"/>
      <c r="I26" s="19"/>
    </row>
    <row r="27" spans="2:12">
      <c r="B27" s="19"/>
      <c r="C27" s="19"/>
      <c r="D27" s="19"/>
      <c r="E27" s="19"/>
      <c r="F27" s="19"/>
      <c r="G27" s="19"/>
      <c r="H27" s="19"/>
      <c r="I27" s="19"/>
      <c r="L27" t="s">
        <v>156</v>
      </c>
    </row>
    <row r="28" spans="2:12">
      <c r="B28" s="19"/>
      <c r="C28" s="19"/>
      <c r="D28" s="19"/>
      <c r="E28" s="19"/>
      <c r="F28" s="19"/>
      <c r="G28" s="19"/>
      <c r="H28" s="19"/>
      <c r="I28" s="19"/>
    </row>
    <row r="29" spans="2:12">
      <c r="B29" s="19"/>
      <c r="C29" s="19"/>
      <c r="D29" s="19"/>
      <c r="E29" s="19"/>
      <c r="F29" s="19"/>
      <c r="G29" s="19"/>
      <c r="H29" s="19"/>
      <c r="I29" s="19"/>
    </row>
    <row r="30" spans="2:12">
      <c r="B30" s="19"/>
      <c r="C30" s="19"/>
      <c r="D30" s="19"/>
      <c r="E30" s="19"/>
      <c r="F30" s="19"/>
      <c r="G30" s="19"/>
      <c r="H30" s="19"/>
      <c r="I30" s="19"/>
    </row>
    <row r="31" spans="2:12">
      <c r="B31" s="19"/>
      <c r="C31" s="19"/>
      <c r="D31" s="19"/>
      <c r="E31" s="19"/>
      <c r="F31" s="19"/>
      <c r="G31" s="19"/>
      <c r="H31" s="19"/>
      <c r="I31" s="19"/>
    </row>
    <row r="32" spans="2:12">
      <c r="B32" s="41" t="s">
        <v>144</v>
      </c>
      <c r="C32" s="19"/>
      <c r="D32" s="19"/>
      <c r="E32" s="19"/>
      <c r="F32" s="19"/>
      <c r="G32" s="19"/>
      <c r="H32" s="19"/>
      <c r="I32" s="19"/>
    </row>
    <row r="33" spans="1:11">
      <c r="B33" s="41" t="s">
        <v>147</v>
      </c>
      <c r="C33" s="19"/>
      <c r="D33" s="19"/>
      <c r="E33" s="19"/>
      <c r="F33" s="19"/>
      <c r="G33" s="19"/>
      <c r="H33" s="19"/>
      <c r="I33" s="19"/>
    </row>
    <row r="34" spans="1:11">
      <c r="B34" s="41" t="s">
        <v>157</v>
      </c>
      <c r="C34" s="19"/>
      <c r="D34" s="19"/>
      <c r="E34" s="19"/>
      <c r="F34" s="19"/>
      <c r="G34" s="19"/>
      <c r="H34" s="19"/>
      <c r="I34" s="19"/>
    </row>
    <row r="35" spans="1:11">
      <c r="B35" s="33" t="s">
        <v>154</v>
      </c>
      <c r="C35" s="32"/>
      <c r="D35" s="32"/>
      <c r="E35" s="32"/>
      <c r="F35" s="32"/>
      <c r="G35" s="32"/>
      <c r="H35" s="32"/>
      <c r="I35" s="32"/>
      <c r="J35" s="48"/>
    </row>
    <row r="36" spans="1:11">
      <c r="B36" s="19"/>
      <c r="C36" s="4">
        <v>10</v>
      </c>
      <c r="D36" s="4">
        <v>20</v>
      </c>
      <c r="E36" s="4">
        <v>30</v>
      </c>
      <c r="F36" s="4">
        <v>40</v>
      </c>
      <c r="G36" s="4">
        <v>50</v>
      </c>
      <c r="H36" s="4">
        <v>60</v>
      </c>
      <c r="I36" s="19"/>
    </row>
    <row r="37" spans="1:11" ht="15">
      <c r="A37" t="s">
        <v>141</v>
      </c>
      <c r="B37" s="40" t="s">
        <v>59</v>
      </c>
      <c r="C37" s="12">
        <f>VLOOKUP($B37,'Dims DB'!$A$8:$H$100,2,FALSE)</f>
        <v>2.5110000000000001</v>
      </c>
      <c r="D37" s="12">
        <f>VLOOKUP($B37,'Dims DB'!$A$8:$H$100,3,FALSE)</f>
        <v>2.5110000000000001</v>
      </c>
      <c r="E37" s="12">
        <f>VLOOKUP($B37,'Dims DB'!$A$8:$H$100,4,FALSE)</f>
        <v>2.4660000000000002</v>
      </c>
      <c r="F37" s="12">
        <f>VLOOKUP($B37,'Dims DB'!$A$8:$H$100,5,FALSE)</f>
        <v>2.2949999999999999</v>
      </c>
      <c r="G37" s="12">
        <f>VLOOKUP($B37,'Dims DB'!$A$8:$H$100,6,FALSE)</f>
        <v>2</v>
      </c>
      <c r="H37" s="12">
        <f>IF(VLOOKUP($B37,'Dims DB'!$A$8:$H$100,7,FALSE)&lt;&gt;"",VLOOKUP($B37,'Dims DB'!$A$8:$H$100,7,FALSE),0)</f>
        <v>1.66</v>
      </c>
      <c r="I37" s="19"/>
      <c r="J37" s="83" t="s">
        <v>2900</v>
      </c>
    </row>
    <row r="38" spans="1:11">
      <c r="B38" s="19"/>
      <c r="C38" s="12"/>
      <c r="D38" s="12"/>
      <c r="E38" s="12"/>
      <c r="F38" s="12"/>
      <c r="G38" s="12"/>
      <c r="H38" s="12"/>
      <c r="I38" s="19"/>
    </row>
    <row r="39" spans="1:11">
      <c r="A39" t="s">
        <v>141</v>
      </c>
      <c r="B39" s="40" t="s">
        <v>146</v>
      </c>
      <c r="C39" s="12">
        <f>VLOOKUP($B39,'Dims DB'!$A$8:$H$100,2,FALSE)</f>
        <v>2.4700000000000002</v>
      </c>
      <c r="D39" s="12">
        <f>VLOOKUP($B39,'Dims DB'!$A$8:$H$100,3,FALSE)</f>
        <v>2.42</v>
      </c>
      <c r="E39" s="12">
        <f>VLOOKUP($B39,'Dims DB'!$A$8:$H$100,4,FALSE)</f>
        <v>2.4</v>
      </c>
      <c r="F39" s="12">
        <f>VLOOKUP($B39,'Dims DB'!$A$8:$H$100,5,FALSE)</f>
        <v>2.14</v>
      </c>
      <c r="G39" s="12">
        <f>VLOOKUP($B39,'Dims DB'!$A$8:$H$100,6,FALSE)</f>
        <v>1.56</v>
      </c>
      <c r="H39" s="12">
        <f>IF(VLOOKUP($B39,'Dims DB'!$A$8:$H$100,7,FALSE)&lt;&gt;"",VLOOKUP($B39,'Dims DB'!$A$8:$H$100,7,FALSE),0)</f>
        <v>0.9</v>
      </c>
      <c r="I39" s="19"/>
      <c r="J39" t="s">
        <v>0</v>
      </c>
      <c r="K39" s="1" t="s">
        <v>1</v>
      </c>
    </row>
    <row r="40" spans="1:11">
      <c r="B40" s="19"/>
      <c r="C40" s="12"/>
      <c r="D40" s="12"/>
      <c r="E40" s="12"/>
      <c r="F40" s="12"/>
      <c r="G40" s="12"/>
      <c r="H40" s="12"/>
      <c r="I40" s="19"/>
      <c r="J40" t="s">
        <v>3</v>
      </c>
      <c r="K40" s="1" t="s">
        <v>4</v>
      </c>
    </row>
    <row r="41" spans="1:11">
      <c r="A41" t="s">
        <v>141</v>
      </c>
      <c r="B41" s="40" t="s">
        <v>61</v>
      </c>
      <c r="C41" s="12">
        <f>VLOOKUP($B41,'Dims DB'!$A$8:$H$100,2,FALSE)</f>
        <v>2.52</v>
      </c>
      <c r="D41" s="12">
        <f>VLOOKUP($B41,'Dims DB'!$A$8:$H$100,3,FALSE)</f>
        <v>2.52</v>
      </c>
      <c r="E41" s="12">
        <f>VLOOKUP($B41,'Dims DB'!$A$8:$H$100,4,FALSE)</f>
        <v>2.44</v>
      </c>
      <c r="F41" s="12">
        <f>VLOOKUP($B41,'Dims DB'!$A$8:$H$100,5,FALSE)</f>
        <v>2.258</v>
      </c>
      <c r="G41" s="12">
        <f>VLOOKUP($B41,'Dims DB'!$A$8:$H$100,6,FALSE)</f>
        <v>1.915</v>
      </c>
      <c r="H41" s="12">
        <f>IF(VLOOKUP($B41,'Dims DB'!$A$8:$H$100,7,FALSE)&lt;&gt;"",VLOOKUP($B41,'Dims DB'!$A$8:$H$100,7,FALSE),0)</f>
        <v>1.575</v>
      </c>
      <c r="I41" s="19"/>
      <c r="J41" t="s">
        <v>5</v>
      </c>
    </row>
    <row r="42" spans="1:11">
      <c r="B42" s="19"/>
      <c r="C42" s="12"/>
      <c r="D42" s="12"/>
      <c r="E42" s="12"/>
      <c r="F42" s="12"/>
      <c r="G42" s="12"/>
      <c r="H42" s="12"/>
      <c r="I42" s="19"/>
    </row>
    <row r="43" spans="1:11">
      <c r="A43" t="s">
        <v>141</v>
      </c>
      <c r="B43" s="37" t="s">
        <v>71</v>
      </c>
      <c r="C43" s="12">
        <f>VLOOKUP($B43,'Dims DB'!$A$8:$H$100,2,FALSE)</f>
        <v>2.5150000000000001</v>
      </c>
      <c r="D43" s="12">
        <f>VLOOKUP($B43,'Dims DB'!$A$8:$H$100,3,FALSE)</f>
        <v>2.4420000000000002</v>
      </c>
      <c r="E43" s="12">
        <f>VLOOKUP($B43,'Dims DB'!$A$8:$H$100,4,FALSE)</f>
        <v>2.4359999999999999</v>
      </c>
      <c r="F43" s="12">
        <f>VLOOKUP($B43,'Dims DB'!$A$8:$H$100,5,FALSE)</f>
        <v>2.206</v>
      </c>
      <c r="G43" s="12">
        <f>VLOOKUP($B43,'Dims DB'!$A$8:$H$100,6,FALSE)</f>
        <v>1.9390000000000001</v>
      </c>
      <c r="H43" s="12">
        <f>IF(VLOOKUP($B43,'Dims DB'!$A$8:$H$100,7,FALSE)&lt;&gt;"",VLOOKUP($B43,'Dims DB'!$A$8:$H$100,7,FALSE),0)</f>
        <v>1.6779999999999999</v>
      </c>
      <c r="I43" s="19"/>
    </row>
    <row r="44" spans="1:11">
      <c r="B44" s="19"/>
      <c r="C44" s="12"/>
      <c r="D44" s="12"/>
      <c r="E44" s="12"/>
      <c r="F44" s="12"/>
      <c r="G44" s="12"/>
      <c r="H44" s="12"/>
      <c r="I44" s="19"/>
    </row>
  </sheetData>
  <hyperlinks>
    <hyperlink ref="K39" r:id="rId1"/>
    <hyperlink ref="K40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361"/>
  <sheetViews>
    <sheetView topLeftCell="S1" zoomScaleNormal="100" workbookViewId="0">
      <pane ySplit="1" topLeftCell="A759" activePane="bottomLeft" state="frozen"/>
      <selection pane="bottomLeft"/>
    </sheetView>
  </sheetViews>
  <sheetFormatPr defaultRowHeight="12.75"/>
  <cols>
    <col min="11" max="11" width="9.140625" style="12"/>
    <col min="13" max="18" width="9.140625" style="81"/>
    <col min="22" max="22" width="7" customWidth="1"/>
    <col min="23" max="23" width="10.5703125" customWidth="1"/>
    <col min="24" max="24" width="6" customWidth="1"/>
    <col min="25" max="25" width="9" customWidth="1"/>
    <col min="26" max="28" width="6.28515625" customWidth="1"/>
    <col min="29" max="34" width="6.7109375" customWidth="1"/>
    <col min="35" max="39" width="5.7109375" customWidth="1"/>
  </cols>
  <sheetData>
    <row r="1" spans="1:40" ht="213" customHeight="1">
      <c r="A1" s="66" t="s">
        <v>158</v>
      </c>
      <c r="B1" s="67" t="s">
        <v>2863</v>
      </c>
      <c r="C1" s="67" t="s">
        <v>2864</v>
      </c>
      <c r="D1" s="67" t="s">
        <v>2865</v>
      </c>
      <c r="E1" s="67" t="s">
        <v>2866</v>
      </c>
      <c r="F1" s="67" t="s">
        <v>2867</v>
      </c>
      <c r="G1" s="67" t="s">
        <v>2868</v>
      </c>
      <c r="H1" s="65" t="s">
        <v>2893</v>
      </c>
      <c r="I1" s="65" t="s">
        <v>2894</v>
      </c>
      <c r="J1" s="65" t="s">
        <v>2895</v>
      </c>
      <c r="K1" s="79" t="s">
        <v>2896</v>
      </c>
      <c r="L1" s="65" t="s">
        <v>2897</v>
      </c>
      <c r="M1" s="80" t="s">
        <v>2857</v>
      </c>
      <c r="N1" s="80" t="s">
        <v>2858</v>
      </c>
      <c r="O1" s="80" t="s">
        <v>2859</v>
      </c>
      <c r="P1" s="80" t="s">
        <v>2860</v>
      </c>
      <c r="Q1" s="80" t="s">
        <v>2861</v>
      </c>
      <c r="R1" s="80" t="s">
        <v>2862</v>
      </c>
      <c r="S1" s="65" t="s">
        <v>2869</v>
      </c>
      <c r="T1" s="65"/>
      <c r="U1" s="65"/>
      <c r="V1" s="49"/>
      <c r="W1" s="50" t="s">
        <v>158</v>
      </c>
      <c r="X1" s="50" t="s">
        <v>159</v>
      </c>
      <c r="Y1" s="51" t="s">
        <v>160</v>
      </c>
      <c r="Z1" s="52" t="s">
        <v>161</v>
      </c>
      <c r="AA1" s="51" t="s">
        <v>162</v>
      </c>
      <c r="AB1" s="51" t="s">
        <v>163</v>
      </c>
      <c r="AC1" s="51" t="s">
        <v>164</v>
      </c>
      <c r="AD1" s="51" t="s">
        <v>165</v>
      </c>
      <c r="AE1" s="51" t="s">
        <v>166</v>
      </c>
      <c r="AF1" s="51" t="s">
        <v>167</v>
      </c>
      <c r="AG1" s="53" t="s">
        <v>168</v>
      </c>
      <c r="AH1" s="53" t="s">
        <v>169</v>
      </c>
      <c r="AI1" s="53" t="s">
        <v>170</v>
      </c>
      <c r="AJ1" s="53" t="s">
        <v>171</v>
      </c>
      <c r="AK1" s="49"/>
      <c r="AL1" s="49"/>
      <c r="AM1" s="49"/>
      <c r="AN1" s="49"/>
    </row>
    <row r="2" spans="1:40" ht="15">
      <c r="A2" s="68" t="str">
        <f>+W2</f>
        <v>4B10</v>
      </c>
      <c r="B2" s="12">
        <f>IF($I2&lt;10,$K2-2*(M2*TAN(RADIANS(S2))/2),$J2-2*(M2*TAN(RADIANS($AG2))/2))</f>
        <v>2.5150000000000001</v>
      </c>
      <c r="C2" s="12">
        <f>IF($I2&lt;20,$K2-2*(N2*TAN(RADIANS(S2))/2),$J2-2*(N2*TAN(RADIANS($AG2))/2))</f>
        <v>2.5027823850929378</v>
      </c>
      <c r="D2" s="12">
        <f>IF($I2&lt;30,$K2-2*(O2*TAN(RADIANS(S2))/2),$J2-2*(O2*TAN(RADIANS($AG2))/2))</f>
        <v>2.4155137071853501</v>
      </c>
      <c r="E2" s="12">
        <f>IF($I2&lt;40,$K2-2*(P2*TAN(RADIANS(S2))/2),$J2-2*(P2*TAN(RADIANS($AG2))/2))</f>
        <v>2.3282450292777619</v>
      </c>
      <c r="F2" s="12">
        <f>IF($I2&lt;50,$K2-2*(Q2*TAN(RADIANS(S2))/2),$J2-2*(Q2*TAN(RADIANS($AG2))/2))</f>
        <v>2.2409763513701741</v>
      </c>
      <c r="G2" s="12">
        <f>IF($I2&lt;60,$K2-2*(R2*TAN(RADIANS(S2))/2),$J2-2*(R2*TAN(RADIANS($AG2))/2))</f>
        <v>2.1537076734625864</v>
      </c>
      <c r="H2" s="12">
        <f>+Z2+AC2</f>
        <v>18.600000000000001</v>
      </c>
      <c r="I2" s="12">
        <f>IF(AD2=0,H2,Z2+AD2)</f>
        <v>18.600000000000001</v>
      </c>
      <c r="J2" s="12">
        <f>+AA2</f>
        <v>2.5150000000000001</v>
      </c>
      <c r="K2" s="12">
        <f>J2-2*(L2*TAN(RADIANS(AG2))/2)</f>
        <v>2.5150000000000001</v>
      </c>
      <c r="L2" s="12">
        <f>+I2-H2</f>
        <v>0</v>
      </c>
      <c r="M2" s="81">
        <f>IF(I2&lt;10,10-I2,IF(H2&gt;10,0,10-H2))</f>
        <v>0</v>
      </c>
      <c r="N2" s="81">
        <f>IF(I2&lt;20,20-I2,IF(H2&gt;20,0,20-H2))</f>
        <v>1.3999999999999986</v>
      </c>
      <c r="O2" s="81">
        <f>IF(I2&lt;30,30-I2,IF(H2&gt;30,0,30-H2))</f>
        <v>11.399999999999999</v>
      </c>
      <c r="P2" s="81">
        <f>IF(I2&lt;40,40-I2,IF(H2&gt;40,0,40-H2))</f>
        <v>21.4</v>
      </c>
      <c r="Q2" s="81">
        <f>IF(I2&lt;50,50-I2,IF(H2&gt;50,0,50-H2))</f>
        <v>31.4</v>
      </c>
      <c r="R2" s="81">
        <f>IF(I2&lt;60,60-I2,IF(H2&gt;60,0,60-H2))</f>
        <v>41.4</v>
      </c>
      <c r="S2">
        <f>IF(AH2=0,AG2,AH2)</f>
        <v>0.5</v>
      </c>
      <c r="V2" s="54" t="s">
        <v>185</v>
      </c>
      <c r="W2" s="55" t="s">
        <v>186</v>
      </c>
      <c r="X2" s="56">
        <v>1</v>
      </c>
      <c r="Y2" s="57">
        <v>47</v>
      </c>
      <c r="Z2" s="57">
        <v>2.6</v>
      </c>
      <c r="AA2" s="57">
        <v>2.5150000000000001</v>
      </c>
      <c r="AB2" s="57">
        <v>0</v>
      </c>
      <c r="AC2" s="57">
        <v>16</v>
      </c>
      <c r="AD2" s="57">
        <v>0</v>
      </c>
      <c r="AE2" s="57">
        <v>0</v>
      </c>
      <c r="AF2" s="57">
        <v>0</v>
      </c>
      <c r="AG2" s="58">
        <v>0.5</v>
      </c>
      <c r="AH2" s="58">
        <v>0</v>
      </c>
      <c r="AI2" s="58">
        <v>0</v>
      </c>
      <c r="AJ2" s="58">
        <v>0</v>
      </c>
      <c r="AK2" s="69" t="s">
        <v>172</v>
      </c>
    </row>
    <row r="3" spans="1:40" ht="15">
      <c r="V3" s="54" t="s">
        <v>187</v>
      </c>
      <c r="W3" s="55" t="s">
        <v>188</v>
      </c>
      <c r="X3" s="56">
        <v>5</v>
      </c>
      <c r="Y3" s="57">
        <v>47</v>
      </c>
      <c r="Z3" s="57">
        <v>2.6</v>
      </c>
      <c r="AA3" s="57">
        <v>2.5150000000000001</v>
      </c>
      <c r="AB3" s="57">
        <v>0</v>
      </c>
      <c r="AC3" s="57">
        <v>13.5</v>
      </c>
      <c r="AD3" s="57">
        <v>0</v>
      </c>
      <c r="AE3" s="57">
        <v>0</v>
      </c>
      <c r="AF3" s="57">
        <v>0</v>
      </c>
      <c r="AG3" s="58">
        <v>0.5</v>
      </c>
      <c r="AH3" s="58">
        <v>0</v>
      </c>
      <c r="AI3" s="58">
        <v>0</v>
      </c>
      <c r="AJ3" s="58">
        <v>0</v>
      </c>
      <c r="AK3" s="69" t="s">
        <v>173</v>
      </c>
    </row>
    <row r="4" spans="1:40" ht="15">
      <c r="G4" t="s">
        <v>2870</v>
      </c>
      <c r="H4" t="s">
        <v>2869</v>
      </c>
      <c r="K4" s="12">
        <f>IF(A2_=0,A1_,A2_)</f>
        <v>24.9</v>
      </c>
      <c r="M4" s="81" t="s">
        <v>2882</v>
      </c>
      <c r="N4" s="81" t="s">
        <v>2863</v>
      </c>
      <c r="O4" s="81">
        <f>IF(Ltp2_&lt;10,D2_-2*(y1_*TAN(RADIANS(Ax_))/2),D1_-2*(y1_*TAN(RADIANS(A1_))/2))</f>
        <v>2.9561005117055328</v>
      </c>
      <c r="V4" s="54" t="s">
        <v>189</v>
      </c>
      <c r="W4" s="55" t="s">
        <v>190</v>
      </c>
      <c r="X4" s="56">
        <v>1</v>
      </c>
      <c r="Y4" s="57">
        <v>49</v>
      </c>
      <c r="Z4" s="57">
        <v>3</v>
      </c>
      <c r="AA4" s="57">
        <v>3</v>
      </c>
      <c r="AB4" s="57">
        <v>0</v>
      </c>
      <c r="AC4" s="57">
        <v>15</v>
      </c>
      <c r="AD4" s="57">
        <v>27</v>
      </c>
      <c r="AE4" s="57">
        <v>0</v>
      </c>
      <c r="AF4" s="57">
        <v>0</v>
      </c>
      <c r="AG4" s="58">
        <v>0.5</v>
      </c>
      <c r="AH4" s="58">
        <v>0.45</v>
      </c>
      <c r="AI4" s="58">
        <v>0</v>
      </c>
      <c r="AJ4" s="58">
        <v>0</v>
      </c>
      <c r="AK4" s="69" t="s">
        <v>174</v>
      </c>
    </row>
    <row r="5" spans="1:40" ht="15">
      <c r="G5" t="s">
        <v>2890</v>
      </c>
      <c r="H5" t="s">
        <v>2888</v>
      </c>
      <c r="M5" s="81" t="s">
        <v>2883</v>
      </c>
      <c r="N5" s="81" t="s">
        <v>2864</v>
      </c>
      <c r="O5" s="81">
        <f>IF(Ltp2_&lt;20,D2_-2*(y2_*TAN(RADIANS(Ax_))/2),D1_-2*(y2_*TAN(RADIANS(A1_))/2))</f>
        <v>2.4042251807670363</v>
      </c>
      <c r="V5" s="54" t="s">
        <v>191</v>
      </c>
      <c r="W5" s="55" t="s">
        <v>192</v>
      </c>
      <c r="X5" s="56">
        <v>5</v>
      </c>
      <c r="Y5" s="57">
        <v>49</v>
      </c>
      <c r="Z5" s="57">
        <v>3</v>
      </c>
      <c r="AA5" s="57">
        <v>3</v>
      </c>
      <c r="AB5" s="57">
        <v>0</v>
      </c>
      <c r="AC5" s="57">
        <v>15</v>
      </c>
      <c r="AD5" s="57">
        <v>27</v>
      </c>
      <c r="AE5" s="57">
        <v>0</v>
      </c>
      <c r="AF5" s="57">
        <v>0</v>
      </c>
      <c r="AG5" s="58">
        <v>0.5</v>
      </c>
      <c r="AH5" s="58">
        <v>0.45</v>
      </c>
      <c r="AI5" s="58">
        <v>0</v>
      </c>
      <c r="AJ5" s="58">
        <v>0</v>
      </c>
      <c r="AK5" s="69" t="s">
        <v>175</v>
      </c>
    </row>
    <row r="6" spans="1:40" ht="15">
      <c r="G6" t="s">
        <v>2891</v>
      </c>
      <c r="H6" t="s">
        <v>2889</v>
      </c>
      <c r="M6" s="81" t="s">
        <v>2884</v>
      </c>
      <c r="N6" s="81" t="s">
        <v>2865</v>
      </c>
      <c r="O6" s="81">
        <f>IF(Ltp2_&lt;30,D2_-2*(y3_*TAN(RADIANS(Ax_))/2),D1_-2*(y3_*TAN(RADIANS(A1_))/2))</f>
        <v>2.4042251807670363</v>
      </c>
      <c r="V6" s="54" t="s">
        <v>193</v>
      </c>
      <c r="W6" s="55" t="s">
        <v>194</v>
      </c>
      <c r="X6" s="56">
        <v>5</v>
      </c>
      <c r="Y6" s="57">
        <v>49</v>
      </c>
      <c r="Z6" s="57">
        <v>3</v>
      </c>
      <c r="AA6" s="57">
        <v>3</v>
      </c>
      <c r="AB6" s="57">
        <v>0</v>
      </c>
      <c r="AC6" s="57">
        <v>15</v>
      </c>
      <c r="AD6" s="57">
        <v>27</v>
      </c>
      <c r="AE6" s="57">
        <v>0</v>
      </c>
      <c r="AF6" s="57">
        <v>0</v>
      </c>
      <c r="AG6" s="58">
        <v>0.5</v>
      </c>
      <c r="AH6" s="58">
        <v>1</v>
      </c>
      <c r="AI6" s="58">
        <v>0</v>
      </c>
      <c r="AJ6" s="58">
        <v>0</v>
      </c>
      <c r="AK6" s="69" t="s">
        <v>176</v>
      </c>
    </row>
    <row r="7" spans="1:40" ht="15">
      <c r="G7" t="s">
        <v>2871</v>
      </c>
      <c r="H7" t="s">
        <v>2852</v>
      </c>
      <c r="K7" s="12">
        <f>+L0+K1_</f>
        <v>30.799999999999997</v>
      </c>
      <c r="M7" s="81" t="s">
        <v>2885</v>
      </c>
      <c r="N7" s="81" t="s">
        <v>2866</v>
      </c>
      <c r="O7" s="81">
        <f>IF(Ltp2_&lt;40,D2_-2*(y4_*TAN(RADIANS(Ax_))/2),D1_-2*(y4_*TAN(RADIANS(A1_))/2))</f>
        <v>2.4042251807670363</v>
      </c>
      <c r="V7" s="54" t="s">
        <v>195</v>
      </c>
      <c r="W7" s="55" t="s">
        <v>196</v>
      </c>
      <c r="X7" s="56">
        <v>5</v>
      </c>
      <c r="Y7" s="57">
        <v>49.5</v>
      </c>
      <c r="Z7" s="57">
        <v>3</v>
      </c>
      <c r="AA7" s="57">
        <v>3</v>
      </c>
      <c r="AB7" s="57">
        <v>0</v>
      </c>
      <c r="AC7" s="57">
        <v>15.5</v>
      </c>
      <c r="AD7" s="57">
        <v>27.5</v>
      </c>
      <c r="AE7" s="57">
        <v>0</v>
      </c>
      <c r="AF7" s="57">
        <v>0</v>
      </c>
      <c r="AG7" s="58">
        <v>0.5</v>
      </c>
      <c r="AH7" s="58">
        <v>1.25</v>
      </c>
      <c r="AI7" s="58">
        <v>0</v>
      </c>
      <c r="AJ7" s="58">
        <v>0</v>
      </c>
      <c r="AK7" s="69" t="s">
        <v>177</v>
      </c>
    </row>
    <row r="8" spans="1:40" ht="15">
      <c r="G8" t="s">
        <v>2872</v>
      </c>
      <c r="H8" t="s">
        <v>2853</v>
      </c>
      <c r="K8" s="12">
        <f>IF(K2_=0,Ltp1_,L0+K2_)</f>
        <v>17.5</v>
      </c>
      <c r="M8" s="81" t="s">
        <v>2886</v>
      </c>
      <c r="N8" s="81" t="s">
        <v>2867</v>
      </c>
      <c r="O8" s="81">
        <f>IF(Ltp2_&lt;50,D2_-2*(y5_*TAN(RADIANS(Ax_))/2),D1_-2*(y5_*TAN(RADIANS(A1_))/2))</f>
        <v>2.4042251807670363</v>
      </c>
      <c r="V8" s="54" t="s">
        <v>197</v>
      </c>
      <c r="W8" s="55" t="s">
        <v>198</v>
      </c>
      <c r="X8" s="56">
        <v>1</v>
      </c>
      <c r="Y8" s="57">
        <v>49.5</v>
      </c>
      <c r="Z8" s="57">
        <v>3</v>
      </c>
      <c r="AA8" s="57">
        <v>3</v>
      </c>
      <c r="AB8" s="57">
        <v>0</v>
      </c>
      <c r="AC8" s="57">
        <v>15.5</v>
      </c>
      <c r="AD8" s="57">
        <v>27.5</v>
      </c>
      <c r="AE8" s="57">
        <v>0</v>
      </c>
      <c r="AF8" s="57">
        <v>0</v>
      </c>
      <c r="AG8" s="58">
        <v>0.5</v>
      </c>
      <c r="AH8" s="58">
        <v>1.25</v>
      </c>
      <c r="AI8" s="58">
        <v>0</v>
      </c>
      <c r="AJ8" s="58">
        <v>0</v>
      </c>
      <c r="AK8" s="69" t="s">
        <v>178</v>
      </c>
    </row>
    <row r="9" spans="1:40" ht="15">
      <c r="G9" t="s">
        <v>2873</v>
      </c>
      <c r="H9" t="s">
        <v>2854</v>
      </c>
      <c r="K9" s="12">
        <f>+D1_</f>
        <v>3</v>
      </c>
      <c r="M9" s="81" t="s">
        <v>2887</v>
      </c>
      <c r="N9" s="81" t="s">
        <v>2868</v>
      </c>
      <c r="O9" s="81">
        <f>IF(Ltp2_&lt;60,D2_-2*(y6_*TAN(RADIANS(Ax_))/2),D1_-2*(y6_*TAN(RADIANS(A1_))/2))</f>
        <v>2.4042251807670363</v>
      </c>
      <c r="V9" s="54" t="s">
        <v>199</v>
      </c>
      <c r="W9" s="55" t="s">
        <v>200</v>
      </c>
      <c r="X9" s="56">
        <v>1</v>
      </c>
      <c r="Y9" s="57">
        <v>49.8</v>
      </c>
      <c r="Z9" s="57">
        <v>2.6</v>
      </c>
      <c r="AA9" s="57">
        <v>3</v>
      </c>
      <c r="AB9" s="57">
        <v>0</v>
      </c>
      <c r="AC9" s="57">
        <v>16.8</v>
      </c>
      <c r="AD9" s="57">
        <v>19.8</v>
      </c>
      <c r="AE9" s="57">
        <v>33.299999999999997</v>
      </c>
      <c r="AF9" s="57">
        <v>0</v>
      </c>
      <c r="AG9" s="58">
        <v>0.5</v>
      </c>
      <c r="AH9" s="58">
        <v>1.25</v>
      </c>
      <c r="AI9" s="58">
        <v>3</v>
      </c>
      <c r="AJ9" s="58">
        <v>0</v>
      </c>
      <c r="AK9" s="69" t="s">
        <v>179</v>
      </c>
    </row>
    <row r="10" spans="1:40" ht="15">
      <c r="G10" t="s">
        <v>2874</v>
      </c>
      <c r="H10" t="s">
        <v>2855</v>
      </c>
      <c r="K10" s="12">
        <f>D1_-2*(yLpt2_*TAN(RADIANS(A1_))/2)</f>
        <v>2.6962818702490141</v>
      </c>
      <c r="V10" s="54" t="s">
        <v>201</v>
      </c>
      <c r="W10" s="55" t="s">
        <v>202</v>
      </c>
      <c r="X10" s="56">
        <v>3</v>
      </c>
      <c r="Y10" s="57">
        <v>48</v>
      </c>
      <c r="Z10" s="57">
        <v>2.6</v>
      </c>
      <c r="AA10" s="57">
        <v>2.5219999999999998</v>
      </c>
      <c r="AB10" s="57">
        <v>0</v>
      </c>
      <c r="AC10" s="57">
        <v>19.100000000000001</v>
      </c>
      <c r="AD10" s="57">
        <v>0</v>
      </c>
      <c r="AE10" s="57">
        <v>0</v>
      </c>
      <c r="AF10" s="57">
        <v>0</v>
      </c>
      <c r="AG10" s="58">
        <v>0.75</v>
      </c>
      <c r="AH10" s="58">
        <v>0</v>
      </c>
      <c r="AI10" s="58">
        <v>0</v>
      </c>
      <c r="AJ10" s="58">
        <v>0</v>
      </c>
      <c r="AK10" s="69" t="s">
        <v>180</v>
      </c>
    </row>
    <row r="11" spans="1:40" ht="15">
      <c r="G11" t="s">
        <v>2875</v>
      </c>
      <c r="H11" t="s">
        <v>2856</v>
      </c>
      <c r="K11" s="12">
        <f>+Ltp2_-Ltp1_</f>
        <v>1</v>
      </c>
      <c r="V11" s="54" t="s">
        <v>203</v>
      </c>
      <c r="W11" s="55" t="s">
        <v>204</v>
      </c>
      <c r="X11" s="56">
        <v>1</v>
      </c>
      <c r="Y11" s="57">
        <v>47.7</v>
      </c>
      <c r="Z11" s="57">
        <v>3</v>
      </c>
      <c r="AA11" s="57">
        <v>3</v>
      </c>
      <c r="AB11" s="57">
        <v>0</v>
      </c>
      <c r="AC11" s="57">
        <v>16.899999999999999</v>
      </c>
      <c r="AD11" s="57">
        <v>0</v>
      </c>
      <c r="AE11" s="57">
        <v>0</v>
      </c>
      <c r="AF11" s="57">
        <v>0</v>
      </c>
      <c r="AG11" s="58">
        <v>0.75</v>
      </c>
      <c r="AH11" s="58">
        <v>0</v>
      </c>
      <c r="AI11" s="58">
        <v>0</v>
      </c>
      <c r="AJ11" s="58">
        <v>0</v>
      </c>
      <c r="AK11" s="69" t="s">
        <v>181</v>
      </c>
    </row>
    <row r="12" spans="1:40" ht="15">
      <c r="G12" t="s">
        <v>2876</v>
      </c>
      <c r="H12" t="s">
        <v>2857</v>
      </c>
      <c r="K12" s="12">
        <f>IF(Ltp2_&lt;10,10-Ltp2_,IF(Ltp1_&gt;10,0,10-Ltp1_))</f>
        <v>0</v>
      </c>
      <c r="V12" s="54" t="s">
        <v>205</v>
      </c>
      <c r="W12" s="55" t="s">
        <v>206</v>
      </c>
      <c r="X12" s="56">
        <v>5</v>
      </c>
      <c r="Y12" s="57">
        <v>47.7</v>
      </c>
      <c r="Z12" s="57">
        <v>3</v>
      </c>
      <c r="AA12" s="57">
        <v>3</v>
      </c>
      <c r="AB12" s="57">
        <v>0</v>
      </c>
      <c r="AC12" s="57">
        <v>16.899999999999999</v>
      </c>
      <c r="AD12" s="57">
        <v>0</v>
      </c>
      <c r="AE12" s="57">
        <v>0</v>
      </c>
      <c r="AF12" s="57">
        <v>0</v>
      </c>
      <c r="AG12" s="58">
        <v>0.75</v>
      </c>
      <c r="AH12" s="58">
        <v>0</v>
      </c>
      <c r="AI12" s="58">
        <v>0</v>
      </c>
      <c r="AJ12" s="58">
        <v>0</v>
      </c>
      <c r="AK12" s="69" t="s">
        <v>181</v>
      </c>
    </row>
    <row r="13" spans="1:40" ht="15">
      <c r="G13" t="s">
        <v>2877</v>
      </c>
      <c r="H13" t="s">
        <v>2858</v>
      </c>
      <c r="K13" s="12">
        <f>IF(Ltp2_&lt;20,20-Ltp2_,IF(Ltp1_&gt;20,0,20-Ltp1_))</f>
        <v>1.5</v>
      </c>
      <c r="V13" s="54" t="s">
        <v>207</v>
      </c>
      <c r="W13" s="55" t="s">
        <v>208</v>
      </c>
      <c r="X13" s="56">
        <v>5</v>
      </c>
      <c r="Y13" s="57">
        <v>49.7</v>
      </c>
      <c r="Z13" s="57">
        <v>2.6</v>
      </c>
      <c r="AA13" s="57">
        <v>2.5150000000000001</v>
      </c>
      <c r="AB13" s="57">
        <v>0</v>
      </c>
      <c r="AC13" s="57">
        <v>22.5</v>
      </c>
      <c r="AD13" s="57">
        <v>0</v>
      </c>
      <c r="AE13" s="57">
        <v>0</v>
      </c>
      <c r="AF13" s="57">
        <v>0</v>
      </c>
      <c r="AG13" s="58">
        <v>0.75</v>
      </c>
      <c r="AH13" s="58">
        <v>0</v>
      </c>
      <c r="AI13" s="58">
        <v>0</v>
      </c>
      <c r="AJ13" s="58">
        <v>0</v>
      </c>
      <c r="AK13" s="69" t="s">
        <v>182</v>
      </c>
    </row>
    <row r="14" spans="1:40" ht="15">
      <c r="G14" t="s">
        <v>2878</v>
      </c>
      <c r="H14" t="s">
        <v>2859</v>
      </c>
      <c r="K14" s="12">
        <f>IF(Ltp2_&lt;30,30-Ltp2_,IF(Ltp1_&gt;30,0,30-Ltp1_))</f>
        <v>11.5</v>
      </c>
      <c r="V14" s="54" t="s">
        <v>209</v>
      </c>
      <c r="W14" s="55" t="s">
        <v>210</v>
      </c>
      <c r="X14" s="56">
        <v>5</v>
      </c>
      <c r="Y14" s="57">
        <v>49.7</v>
      </c>
      <c r="Z14" s="57">
        <v>2.6</v>
      </c>
      <c r="AA14" s="57">
        <v>2.5150000000000001</v>
      </c>
      <c r="AB14" s="57">
        <v>0</v>
      </c>
      <c r="AC14" s="57">
        <v>21</v>
      </c>
      <c r="AD14" s="57">
        <v>0</v>
      </c>
      <c r="AE14" s="57">
        <v>0</v>
      </c>
      <c r="AF14" s="57">
        <v>0</v>
      </c>
      <c r="AG14" s="58">
        <v>0.75</v>
      </c>
      <c r="AH14" s="58">
        <v>0</v>
      </c>
      <c r="AI14" s="58">
        <v>0</v>
      </c>
      <c r="AJ14" s="58">
        <v>0</v>
      </c>
      <c r="AK14" s="69" t="s">
        <v>183</v>
      </c>
    </row>
    <row r="15" spans="1:40" ht="15">
      <c r="G15" t="s">
        <v>2879</v>
      </c>
      <c r="H15" t="s">
        <v>2860</v>
      </c>
      <c r="K15" s="12">
        <f>IF(Ltp2_&lt;40,40-Ltp2_,IF(Ltp1_&gt;40,0,40-Ltp1_))</f>
        <v>21.5</v>
      </c>
      <c r="V15" s="54" t="s">
        <v>211</v>
      </c>
      <c r="W15" s="55" t="s">
        <v>212</v>
      </c>
      <c r="X15" s="56">
        <v>1</v>
      </c>
      <c r="Y15" s="57">
        <v>49</v>
      </c>
      <c r="Z15" s="57">
        <v>2.6</v>
      </c>
      <c r="AA15" s="57">
        <v>2.5150000000000001</v>
      </c>
      <c r="AB15" s="57">
        <v>0</v>
      </c>
      <c r="AC15" s="57">
        <v>16</v>
      </c>
      <c r="AD15" s="57">
        <v>0</v>
      </c>
      <c r="AE15" s="57">
        <v>0</v>
      </c>
      <c r="AF15" s="57">
        <v>0</v>
      </c>
      <c r="AG15" s="58">
        <v>0.75</v>
      </c>
      <c r="AH15" s="58">
        <v>0</v>
      </c>
      <c r="AI15" s="58">
        <v>0</v>
      </c>
      <c r="AJ15" s="58">
        <v>0</v>
      </c>
      <c r="AK15" s="69" t="s">
        <v>184</v>
      </c>
    </row>
    <row r="16" spans="1:40" ht="15">
      <c r="G16" t="s">
        <v>2880</v>
      </c>
      <c r="H16" t="s">
        <v>2861</v>
      </c>
      <c r="K16" s="12">
        <f>IF(Ltp2_&lt;50,50-Ltp2_,IF(Ltp1_&gt;50,0,50-Ltp1_))</f>
        <v>31.5</v>
      </c>
      <c r="V16" s="54" t="s">
        <v>213</v>
      </c>
      <c r="W16" s="55" t="s">
        <v>214</v>
      </c>
      <c r="X16" s="56">
        <v>5</v>
      </c>
      <c r="Y16" s="57">
        <v>49</v>
      </c>
      <c r="Z16" s="57">
        <v>2.6</v>
      </c>
      <c r="AA16" s="57">
        <v>2.5150000000000001</v>
      </c>
      <c r="AB16" s="57">
        <v>0</v>
      </c>
      <c r="AC16" s="57">
        <v>16</v>
      </c>
      <c r="AD16" s="57">
        <v>0</v>
      </c>
      <c r="AE16" s="57">
        <v>0</v>
      </c>
      <c r="AF16" s="57">
        <v>0</v>
      </c>
      <c r="AG16" s="58">
        <v>0.75</v>
      </c>
      <c r="AH16" s="58">
        <v>0</v>
      </c>
      <c r="AI16" s="58">
        <v>0</v>
      </c>
      <c r="AJ16" s="58">
        <v>0</v>
      </c>
      <c r="AK16" s="69" t="s">
        <v>181</v>
      </c>
    </row>
    <row r="17" spans="1:37" ht="15">
      <c r="G17" t="s">
        <v>2881</v>
      </c>
      <c r="H17" t="s">
        <v>2862</v>
      </c>
      <c r="K17" s="12">
        <f>IF(Ltp2_&lt;60,60-Ltp2_,IF(Ltp1_&gt;60,0,60-Ltp1_))</f>
        <v>41.5</v>
      </c>
      <c r="V17" s="54" t="s">
        <v>215</v>
      </c>
      <c r="W17" s="55" t="s">
        <v>216</v>
      </c>
      <c r="X17" s="56">
        <v>1</v>
      </c>
      <c r="Y17" s="57">
        <v>47.5</v>
      </c>
      <c r="Z17" s="57">
        <v>2.6</v>
      </c>
      <c r="AA17" s="57">
        <v>2.5150000000000001</v>
      </c>
      <c r="AB17" s="57">
        <v>0</v>
      </c>
      <c r="AC17" s="57">
        <v>16</v>
      </c>
      <c r="AD17" s="57">
        <v>0</v>
      </c>
      <c r="AE17" s="57">
        <v>0</v>
      </c>
      <c r="AF17" s="57">
        <v>0</v>
      </c>
      <c r="AG17" s="58">
        <v>0.75</v>
      </c>
      <c r="AH17" s="58">
        <v>0</v>
      </c>
      <c r="AI17" s="58">
        <v>0</v>
      </c>
      <c r="AJ17" s="58">
        <v>0</v>
      </c>
      <c r="AK17" s="69" t="s">
        <v>181</v>
      </c>
    </row>
    <row r="18" spans="1:37">
      <c r="V18" s="54" t="s">
        <v>217</v>
      </c>
      <c r="W18" s="55" t="s">
        <v>218</v>
      </c>
      <c r="X18" s="56">
        <v>5</v>
      </c>
      <c r="Y18" s="57">
        <v>44</v>
      </c>
      <c r="Z18" s="57">
        <v>2.6</v>
      </c>
      <c r="AA18" s="57">
        <v>2.5150000000000001</v>
      </c>
      <c r="AB18" s="57">
        <v>0</v>
      </c>
      <c r="AC18" s="57">
        <v>17.2</v>
      </c>
      <c r="AD18" s="57">
        <v>0</v>
      </c>
      <c r="AE18" s="57">
        <v>0</v>
      </c>
      <c r="AF18" s="57">
        <v>0</v>
      </c>
      <c r="AG18" s="58">
        <v>0.75</v>
      </c>
      <c r="AH18" s="58">
        <v>0</v>
      </c>
      <c r="AI18" s="58">
        <v>0</v>
      </c>
      <c r="AJ18" s="58">
        <v>0</v>
      </c>
    </row>
    <row r="19" spans="1:37">
      <c r="V19" s="54" t="s">
        <v>219</v>
      </c>
      <c r="W19" s="55" t="s">
        <v>220</v>
      </c>
      <c r="X19" s="56">
        <v>5</v>
      </c>
      <c r="Y19" s="57">
        <v>44</v>
      </c>
      <c r="Z19" s="57">
        <v>2.6</v>
      </c>
      <c r="AA19" s="57">
        <v>2.5150000000000001</v>
      </c>
      <c r="AB19" s="57">
        <v>0</v>
      </c>
      <c r="AC19" s="57">
        <v>16.399999999999999</v>
      </c>
      <c r="AD19" s="57">
        <v>0</v>
      </c>
      <c r="AE19" s="57">
        <v>0</v>
      </c>
      <c r="AF19" s="57">
        <v>0</v>
      </c>
      <c r="AG19" s="58">
        <v>0.75</v>
      </c>
      <c r="AH19" s="58">
        <v>0</v>
      </c>
      <c r="AI19" s="58">
        <v>0</v>
      </c>
      <c r="AJ19" s="58">
        <v>0</v>
      </c>
    </row>
    <row r="20" spans="1:37">
      <c r="A20" s="68" t="str">
        <f t="shared" ref="A20:A83" si="0">+W20</f>
        <v>4C12</v>
      </c>
      <c r="B20" s="12">
        <f t="shared" ref="B20:B83" si="1">IF($I20&lt;10,$K20-2*(M20*TAN(RADIANS(S20))/2),$J20-2*(M20*TAN(RADIANS($AG20))/2))</f>
        <v>2.5150000000000001</v>
      </c>
      <c r="C20" s="12">
        <f t="shared" ref="C20:C83" si="2">IF($I20&lt;20,$K20-2*(N20*TAN(RADIANS(S20))/2),$J20-2*(N20*TAN(RADIANS($AG20))/2))</f>
        <v>2.5084546414575826</v>
      </c>
      <c r="D20" s="12">
        <f t="shared" ref="D20:D83" si="3">IF($I20&lt;30,$K20-2*(O20*TAN(RADIANS(S20))/2),$J20-2*(O20*TAN(RADIANS($AG20))/2))</f>
        <v>2.3775474706092319</v>
      </c>
      <c r="E20" s="12">
        <f t="shared" ref="E20:E83" si="4">IF($I20&lt;40,$K20-2*(P20*TAN(RADIANS(S20))/2),$J20-2*(P20*TAN(RADIANS($AG20))/2))</f>
        <v>2.2466402997608808</v>
      </c>
      <c r="F20" s="12">
        <f t="shared" ref="F20:F83" si="5">IF($I20&lt;50,$K20-2*(Q20*TAN(RADIANS(S20))/2),$J20-2*(Q20*TAN(RADIANS($AG20))/2))</f>
        <v>2.1157331289125301</v>
      </c>
      <c r="G20" s="12">
        <f t="shared" ref="G20:G83" si="6">IF($I20&lt;60,$K20-2*(R20*TAN(RADIANS(S20))/2),$J20-2*(R20*TAN(RADIANS($AG20))/2))</f>
        <v>1.9848259580641789</v>
      </c>
      <c r="H20" s="12">
        <f t="shared" ref="H20:H83" si="7">+Z20+AC20</f>
        <v>19.5</v>
      </c>
      <c r="I20" s="12">
        <f t="shared" ref="I20:I83" si="8">IF(AD20=0,H20,Z20+AD20)</f>
        <v>19.5</v>
      </c>
      <c r="J20" s="12">
        <f t="shared" ref="J20:J83" si="9">+AA20</f>
        <v>2.5150000000000001</v>
      </c>
      <c r="K20" s="12">
        <f>J20-2*(L20*TAN(RADIANS(AG20))/2)</f>
        <v>2.5150000000000001</v>
      </c>
      <c r="L20" s="12">
        <f t="shared" ref="L20:L83" si="10">+I20-H20</f>
        <v>0</v>
      </c>
      <c r="M20" s="81">
        <f t="shared" ref="M20:M83" si="11">IF(I20&lt;10,10-I20,IF(H20&gt;10,0,10-H20))</f>
        <v>0</v>
      </c>
      <c r="N20" s="81">
        <f t="shared" ref="N20:N83" si="12">IF(I20&lt;20,20-I20,IF(H20&gt;20,0,20-H20))</f>
        <v>0.5</v>
      </c>
      <c r="O20" s="81">
        <f t="shared" ref="O20:O83" si="13">IF(I20&lt;30,30-I20,IF(H20&gt;30,0,30-H20))</f>
        <v>10.5</v>
      </c>
      <c r="P20" s="81">
        <f t="shared" ref="P20:P83" si="14">IF(I20&lt;40,40-I20,IF(H20&gt;40,0,40-H20))</f>
        <v>20.5</v>
      </c>
      <c r="Q20" s="81">
        <f t="shared" ref="Q20:Q83" si="15">IF(I20&lt;50,50-I20,IF(H20&gt;50,0,50-H20))</f>
        <v>30.5</v>
      </c>
      <c r="R20" s="81">
        <f t="shared" ref="R20:R83" si="16">IF(I20&lt;60,60-I20,IF(H20&gt;60,0,60-H20))</f>
        <v>40.5</v>
      </c>
      <c r="S20">
        <f t="shared" ref="S20:S83" si="17">IF(AH20=0,AG20,AH20)</f>
        <v>0.75</v>
      </c>
      <c r="V20" s="54" t="s">
        <v>221</v>
      </c>
      <c r="W20" s="55" t="s">
        <v>222</v>
      </c>
      <c r="X20" s="56">
        <v>5</v>
      </c>
      <c r="Y20" s="57">
        <v>44</v>
      </c>
      <c r="Z20" s="57">
        <v>2.6</v>
      </c>
      <c r="AA20" s="57">
        <v>2.5150000000000001</v>
      </c>
      <c r="AB20" s="57">
        <v>0</v>
      </c>
      <c r="AC20" s="57">
        <v>16.899999999999999</v>
      </c>
      <c r="AD20" s="57">
        <v>0</v>
      </c>
      <c r="AE20" s="57">
        <v>0</v>
      </c>
      <c r="AF20" s="57">
        <v>0</v>
      </c>
      <c r="AG20" s="58">
        <v>0.75</v>
      </c>
      <c r="AH20" s="58">
        <v>0</v>
      </c>
      <c r="AI20" s="58">
        <v>0</v>
      </c>
      <c r="AJ20" s="58">
        <v>0</v>
      </c>
    </row>
    <row r="21" spans="1:37">
      <c r="A21" s="68" t="str">
        <f t="shared" si="0"/>
        <v>4C29</v>
      </c>
      <c r="B21" s="12">
        <f t="shared" si="1"/>
        <v>2.5150000000000001</v>
      </c>
      <c r="C21" s="12">
        <f t="shared" si="2"/>
        <v>2.5110727848745498</v>
      </c>
      <c r="D21" s="12">
        <f t="shared" si="3"/>
        <v>2.3801656140261986</v>
      </c>
      <c r="E21" s="12">
        <f t="shared" si="4"/>
        <v>2.249258443177848</v>
      </c>
      <c r="F21" s="12">
        <f t="shared" si="5"/>
        <v>2.1183512723294973</v>
      </c>
      <c r="G21" s="12">
        <f t="shared" si="6"/>
        <v>1.9874441014811461</v>
      </c>
      <c r="H21" s="12">
        <f t="shared" si="7"/>
        <v>19.700000000000003</v>
      </c>
      <c r="I21" s="12">
        <f t="shared" si="8"/>
        <v>19.700000000000003</v>
      </c>
      <c r="J21" s="12">
        <f t="shared" si="9"/>
        <v>2.5150000000000001</v>
      </c>
      <c r="K21" s="12">
        <f t="shared" ref="K21:K84" si="18">J21-2*(L21*TAN(RADIANS(AG21))/2)</f>
        <v>2.5150000000000001</v>
      </c>
      <c r="L21" s="12">
        <f t="shared" si="10"/>
        <v>0</v>
      </c>
      <c r="M21" s="81">
        <f t="shared" si="11"/>
        <v>0</v>
      </c>
      <c r="N21" s="81">
        <f t="shared" si="12"/>
        <v>0.29999999999999716</v>
      </c>
      <c r="O21" s="81">
        <f t="shared" si="13"/>
        <v>10.299999999999997</v>
      </c>
      <c r="P21" s="81">
        <f t="shared" si="14"/>
        <v>20.299999999999997</v>
      </c>
      <c r="Q21" s="81">
        <f t="shared" si="15"/>
        <v>30.299999999999997</v>
      </c>
      <c r="R21" s="81">
        <f t="shared" si="16"/>
        <v>40.299999999999997</v>
      </c>
      <c r="S21">
        <f t="shared" si="17"/>
        <v>0.75</v>
      </c>
      <c r="V21" s="54" t="s">
        <v>223</v>
      </c>
      <c r="W21" s="55" t="s">
        <v>224</v>
      </c>
      <c r="X21" s="56">
        <v>1</v>
      </c>
      <c r="Y21" s="57">
        <v>47</v>
      </c>
      <c r="Z21" s="57">
        <v>2.6</v>
      </c>
      <c r="AA21" s="57">
        <v>2.5150000000000001</v>
      </c>
      <c r="AB21" s="57">
        <v>0</v>
      </c>
      <c r="AC21" s="57">
        <v>17.100000000000001</v>
      </c>
      <c r="AD21" s="57">
        <v>0</v>
      </c>
      <c r="AE21" s="57">
        <v>0</v>
      </c>
      <c r="AF21" s="57">
        <v>0</v>
      </c>
      <c r="AG21" s="58">
        <v>0.75</v>
      </c>
      <c r="AH21" s="58">
        <v>0</v>
      </c>
      <c r="AI21" s="58">
        <v>0</v>
      </c>
      <c r="AJ21" s="58">
        <v>0</v>
      </c>
    </row>
    <row r="22" spans="1:37">
      <c r="A22" s="68" t="str">
        <f t="shared" si="0"/>
        <v>4CFX16</v>
      </c>
      <c r="B22" s="12">
        <f t="shared" si="1"/>
        <v>2.5150000000000001</v>
      </c>
      <c r="C22" s="12">
        <f t="shared" si="2"/>
        <v>2.5150000000000001</v>
      </c>
      <c r="D22" s="12">
        <f t="shared" si="3"/>
        <v>2.3997998946936443</v>
      </c>
      <c r="E22" s="12">
        <f t="shared" si="4"/>
        <v>2.1379406790017752</v>
      </c>
      <c r="F22" s="12">
        <f t="shared" si="5"/>
        <v>1.8760814633099059</v>
      </c>
      <c r="G22" s="12">
        <f t="shared" si="6"/>
        <v>1.6142222476180366</v>
      </c>
      <c r="H22" s="12">
        <f t="shared" si="7"/>
        <v>21.6</v>
      </c>
      <c r="I22" s="12">
        <f t="shared" si="8"/>
        <v>29.6</v>
      </c>
      <c r="J22" s="12">
        <f t="shared" si="9"/>
        <v>2.5150000000000001</v>
      </c>
      <c r="K22" s="12">
        <f t="shared" si="18"/>
        <v>2.4102742633213192</v>
      </c>
      <c r="L22" s="12">
        <f t="shared" si="10"/>
        <v>8</v>
      </c>
      <c r="M22" s="81">
        <f t="shared" si="11"/>
        <v>0</v>
      </c>
      <c r="N22" s="81">
        <f t="shared" si="12"/>
        <v>0</v>
      </c>
      <c r="O22" s="81">
        <f t="shared" si="13"/>
        <v>0.39999999999999858</v>
      </c>
      <c r="P22" s="81">
        <f t="shared" si="14"/>
        <v>10.399999999999999</v>
      </c>
      <c r="Q22" s="81">
        <f t="shared" si="15"/>
        <v>20.399999999999999</v>
      </c>
      <c r="R22" s="81">
        <f t="shared" si="16"/>
        <v>30.4</v>
      </c>
      <c r="S22">
        <f t="shared" si="17"/>
        <v>1.5</v>
      </c>
      <c r="V22" s="54" t="s">
        <v>225</v>
      </c>
      <c r="W22" s="55" t="s">
        <v>226</v>
      </c>
      <c r="X22" s="56">
        <v>5</v>
      </c>
      <c r="Y22" s="57">
        <v>47</v>
      </c>
      <c r="Z22" s="57">
        <v>2.6</v>
      </c>
      <c r="AA22" s="57">
        <v>2.5150000000000001</v>
      </c>
      <c r="AB22" s="57">
        <v>0</v>
      </c>
      <c r="AC22" s="57">
        <v>19</v>
      </c>
      <c r="AD22" s="57">
        <v>27</v>
      </c>
      <c r="AE22" s="57">
        <v>35</v>
      </c>
      <c r="AF22" s="57">
        <v>0</v>
      </c>
      <c r="AG22" s="58">
        <v>0.75</v>
      </c>
      <c r="AH22" s="58">
        <v>1.5</v>
      </c>
      <c r="AI22" s="58">
        <v>6</v>
      </c>
      <c r="AJ22" s="58">
        <v>0</v>
      </c>
    </row>
    <row r="23" spans="1:37">
      <c r="A23" s="68" t="str">
        <f t="shared" si="0"/>
        <v>4CG1</v>
      </c>
      <c r="B23" s="12">
        <f t="shared" si="1"/>
        <v>2.5150000000000001</v>
      </c>
      <c r="C23" s="12">
        <f t="shared" si="2"/>
        <v>2.5150000000000001</v>
      </c>
      <c r="D23" s="12">
        <f t="shared" si="3"/>
        <v>2.4495464145758246</v>
      </c>
      <c r="E23" s="12">
        <f t="shared" si="4"/>
        <v>2.1806890786388191</v>
      </c>
      <c r="F23" s="12">
        <f t="shared" si="5"/>
        <v>1.8751614456529306</v>
      </c>
      <c r="G23" s="12">
        <f t="shared" si="6"/>
        <v>1.5696338126670419</v>
      </c>
      <c r="H23" s="12">
        <f t="shared" si="7"/>
        <v>25</v>
      </c>
      <c r="I23" s="12">
        <f t="shared" si="8"/>
        <v>32.1</v>
      </c>
      <c r="J23" s="12">
        <f t="shared" si="9"/>
        <v>2.5150000000000001</v>
      </c>
      <c r="K23" s="12">
        <f t="shared" si="18"/>
        <v>2.4220559086976712</v>
      </c>
      <c r="L23" s="12">
        <f t="shared" si="10"/>
        <v>7.1000000000000014</v>
      </c>
      <c r="M23" s="81">
        <f t="shared" si="11"/>
        <v>0</v>
      </c>
      <c r="N23" s="81">
        <f t="shared" si="12"/>
        <v>0</v>
      </c>
      <c r="O23" s="81">
        <f t="shared" si="13"/>
        <v>5</v>
      </c>
      <c r="P23" s="81">
        <f t="shared" si="14"/>
        <v>7.8999999999999986</v>
      </c>
      <c r="Q23" s="81">
        <f t="shared" si="15"/>
        <v>17.899999999999999</v>
      </c>
      <c r="R23" s="81">
        <f t="shared" si="16"/>
        <v>27.9</v>
      </c>
      <c r="S23">
        <f t="shared" si="17"/>
        <v>1.75</v>
      </c>
      <c r="V23" s="54" t="s">
        <v>227</v>
      </c>
      <c r="W23" s="55" t="s">
        <v>228</v>
      </c>
      <c r="X23" s="56">
        <v>5</v>
      </c>
      <c r="Y23" s="57">
        <v>45.9</v>
      </c>
      <c r="Z23" s="57">
        <v>2.6</v>
      </c>
      <c r="AA23" s="57">
        <v>2.5150000000000001</v>
      </c>
      <c r="AB23" s="57">
        <v>0</v>
      </c>
      <c r="AC23" s="57">
        <v>22.4</v>
      </c>
      <c r="AD23" s="57">
        <v>29.5</v>
      </c>
      <c r="AE23" s="57">
        <v>0</v>
      </c>
      <c r="AF23" s="57">
        <v>0</v>
      </c>
      <c r="AG23" s="58">
        <v>0.75</v>
      </c>
      <c r="AH23" s="58">
        <v>1.75</v>
      </c>
      <c r="AI23" s="58">
        <v>0</v>
      </c>
      <c r="AJ23" s="58">
        <v>0</v>
      </c>
    </row>
    <row r="24" spans="1:37">
      <c r="A24" s="68" t="str">
        <f t="shared" si="0"/>
        <v>4CG14</v>
      </c>
      <c r="B24" s="12">
        <f t="shared" si="1"/>
        <v>3</v>
      </c>
      <c r="C24" s="12">
        <f t="shared" si="2"/>
        <v>2.9869092829151649</v>
      </c>
      <c r="D24" s="12">
        <f t="shared" si="3"/>
        <v>2.7669456763766695</v>
      </c>
      <c r="E24" s="12">
        <f t="shared" si="4"/>
        <v>2.4614180433907809</v>
      </c>
      <c r="F24" s="12">
        <f t="shared" si="5"/>
        <v>2.1558904104048926</v>
      </c>
      <c r="G24" s="12">
        <f t="shared" si="6"/>
        <v>1.8503627774190039</v>
      </c>
      <c r="H24" s="12">
        <f t="shared" si="7"/>
        <v>19</v>
      </c>
      <c r="I24" s="12">
        <f t="shared" si="8"/>
        <v>24.9</v>
      </c>
      <c r="J24" s="12">
        <f t="shared" si="9"/>
        <v>3</v>
      </c>
      <c r="K24" s="12">
        <f t="shared" si="18"/>
        <v>2.9227647691994729</v>
      </c>
      <c r="L24" s="12">
        <f t="shared" si="10"/>
        <v>5.8999999999999986</v>
      </c>
      <c r="M24" s="81">
        <f t="shared" si="11"/>
        <v>0</v>
      </c>
      <c r="N24" s="81">
        <f t="shared" si="12"/>
        <v>1</v>
      </c>
      <c r="O24" s="81">
        <f t="shared" si="13"/>
        <v>5.1000000000000014</v>
      </c>
      <c r="P24" s="81">
        <f t="shared" si="14"/>
        <v>15.100000000000001</v>
      </c>
      <c r="Q24" s="81">
        <f t="shared" si="15"/>
        <v>25.1</v>
      </c>
      <c r="R24" s="81">
        <f t="shared" si="16"/>
        <v>35.1</v>
      </c>
      <c r="S24">
        <f t="shared" si="17"/>
        <v>1.75</v>
      </c>
      <c r="V24" s="54" t="s">
        <v>229</v>
      </c>
      <c r="W24" s="55" t="s">
        <v>230</v>
      </c>
      <c r="X24" s="56">
        <v>1</v>
      </c>
      <c r="Y24" s="57">
        <v>49</v>
      </c>
      <c r="Z24" s="57">
        <v>3</v>
      </c>
      <c r="AA24" s="57">
        <v>3</v>
      </c>
      <c r="AB24" s="57">
        <v>0</v>
      </c>
      <c r="AC24" s="57">
        <v>16</v>
      </c>
      <c r="AD24" s="57">
        <v>21.9</v>
      </c>
      <c r="AE24" s="57">
        <v>0</v>
      </c>
      <c r="AF24" s="57">
        <v>0</v>
      </c>
      <c r="AG24" s="58">
        <v>0.75</v>
      </c>
      <c r="AH24" s="58">
        <v>1.75</v>
      </c>
      <c r="AI24" s="58">
        <v>0</v>
      </c>
      <c r="AJ24" s="58">
        <v>0</v>
      </c>
    </row>
    <row r="25" spans="1:37">
      <c r="A25" s="68" t="str">
        <f t="shared" si="0"/>
        <v>4CG15</v>
      </c>
      <c r="B25" s="12">
        <f t="shared" si="1"/>
        <v>3</v>
      </c>
      <c r="C25" s="12">
        <f t="shared" si="2"/>
        <v>2.9869092829151649</v>
      </c>
      <c r="D25" s="12">
        <f t="shared" si="3"/>
        <v>2.7669456763766695</v>
      </c>
      <c r="E25" s="12">
        <f t="shared" si="4"/>
        <v>2.4614180433907809</v>
      </c>
      <c r="F25" s="12">
        <f t="shared" si="5"/>
        <v>2.1558904104048926</v>
      </c>
      <c r="G25" s="12">
        <f t="shared" si="6"/>
        <v>1.8503627774190039</v>
      </c>
      <c r="H25" s="12">
        <f t="shared" si="7"/>
        <v>19</v>
      </c>
      <c r="I25" s="12">
        <f t="shared" si="8"/>
        <v>24.9</v>
      </c>
      <c r="J25" s="12">
        <f t="shared" si="9"/>
        <v>3</v>
      </c>
      <c r="K25" s="12">
        <f t="shared" si="18"/>
        <v>2.9227647691994729</v>
      </c>
      <c r="L25" s="12">
        <f t="shared" si="10"/>
        <v>5.8999999999999986</v>
      </c>
      <c r="M25" s="81">
        <f t="shared" si="11"/>
        <v>0</v>
      </c>
      <c r="N25" s="81">
        <f t="shared" si="12"/>
        <v>1</v>
      </c>
      <c r="O25" s="81">
        <f t="shared" si="13"/>
        <v>5.1000000000000014</v>
      </c>
      <c r="P25" s="81">
        <f t="shared" si="14"/>
        <v>15.100000000000001</v>
      </c>
      <c r="Q25" s="81">
        <f t="shared" si="15"/>
        <v>25.1</v>
      </c>
      <c r="R25" s="81">
        <f t="shared" si="16"/>
        <v>35.1</v>
      </c>
      <c r="S25">
        <f t="shared" si="17"/>
        <v>1.75</v>
      </c>
      <c r="V25" s="54" t="s">
        <v>231</v>
      </c>
      <c r="W25" s="55" t="s">
        <v>232</v>
      </c>
      <c r="X25" s="56">
        <v>5</v>
      </c>
      <c r="Y25" s="57">
        <v>49</v>
      </c>
      <c r="Z25" s="57">
        <v>3</v>
      </c>
      <c r="AA25" s="57">
        <v>3</v>
      </c>
      <c r="AB25" s="57">
        <v>0</v>
      </c>
      <c r="AC25" s="57">
        <v>16</v>
      </c>
      <c r="AD25" s="57">
        <v>21.9</v>
      </c>
      <c r="AE25" s="57">
        <v>0</v>
      </c>
      <c r="AF25" s="57">
        <v>0</v>
      </c>
      <c r="AG25" s="58">
        <v>0.75</v>
      </c>
      <c r="AH25" s="58">
        <v>1.75</v>
      </c>
      <c r="AI25" s="58">
        <v>0</v>
      </c>
      <c r="AJ25" s="58">
        <v>0</v>
      </c>
    </row>
    <row r="26" spans="1:37">
      <c r="A26" s="68" t="str">
        <f t="shared" si="0"/>
        <v>4CGX2</v>
      </c>
      <c r="B26" s="12">
        <f t="shared" si="1"/>
        <v>2.5150000000000001</v>
      </c>
      <c r="C26" s="12">
        <f t="shared" si="2"/>
        <v>2.5097637131660662</v>
      </c>
      <c r="D26" s="12">
        <f t="shared" si="3"/>
        <v>2.35440967761846</v>
      </c>
      <c r="E26" s="12">
        <f t="shared" si="4"/>
        <v>2.0488820446325717</v>
      </c>
      <c r="F26" s="12">
        <f t="shared" si="5"/>
        <v>1.743354411646683</v>
      </c>
      <c r="G26" s="12">
        <f t="shared" si="6"/>
        <v>1.4378267786607943</v>
      </c>
      <c r="H26" s="12">
        <f t="shared" si="7"/>
        <v>19.600000000000001</v>
      </c>
      <c r="I26" s="12">
        <f t="shared" si="8"/>
        <v>28.6</v>
      </c>
      <c r="J26" s="12">
        <f t="shared" si="9"/>
        <v>2.5150000000000001</v>
      </c>
      <c r="K26" s="12">
        <f t="shared" si="18"/>
        <v>2.3971835462364846</v>
      </c>
      <c r="L26" s="12">
        <f t="shared" si="10"/>
        <v>9</v>
      </c>
      <c r="M26" s="81">
        <f t="shared" si="11"/>
        <v>0</v>
      </c>
      <c r="N26" s="81">
        <f t="shared" si="12"/>
        <v>0.39999999999999858</v>
      </c>
      <c r="O26" s="81">
        <f t="shared" si="13"/>
        <v>1.3999999999999986</v>
      </c>
      <c r="P26" s="81">
        <f t="shared" si="14"/>
        <v>11.399999999999999</v>
      </c>
      <c r="Q26" s="81">
        <f t="shared" si="15"/>
        <v>21.4</v>
      </c>
      <c r="R26" s="81">
        <f t="shared" si="16"/>
        <v>31.4</v>
      </c>
      <c r="S26">
        <f t="shared" si="17"/>
        <v>1.75</v>
      </c>
      <c r="V26" s="54" t="s">
        <v>233</v>
      </c>
      <c r="W26" s="55" t="s">
        <v>234</v>
      </c>
      <c r="X26" s="56">
        <v>5</v>
      </c>
      <c r="Y26" s="57">
        <v>42.5</v>
      </c>
      <c r="Z26" s="57">
        <v>2.6</v>
      </c>
      <c r="AA26" s="57">
        <v>2.5150000000000001</v>
      </c>
      <c r="AB26" s="57">
        <v>0</v>
      </c>
      <c r="AC26" s="57">
        <v>17</v>
      </c>
      <c r="AD26" s="57">
        <v>26</v>
      </c>
      <c r="AE26" s="57">
        <v>34.5</v>
      </c>
      <c r="AF26" s="57">
        <v>0</v>
      </c>
      <c r="AG26" s="58">
        <v>0.75</v>
      </c>
      <c r="AH26" s="58">
        <v>1.75</v>
      </c>
      <c r="AI26" s="58">
        <v>6</v>
      </c>
      <c r="AJ26" s="58">
        <v>0</v>
      </c>
    </row>
    <row r="27" spans="1:37">
      <c r="A27" s="68" t="str">
        <f t="shared" si="0"/>
        <v>4CH1</v>
      </c>
      <c r="B27" s="12">
        <f t="shared" si="1"/>
        <v>2.5150000000000001</v>
      </c>
      <c r="C27" s="12">
        <f t="shared" si="2"/>
        <v>2.5150000000000001</v>
      </c>
      <c r="D27" s="12">
        <f t="shared" si="3"/>
        <v>2.4115833350298028</v>
      </c>
      <c r="E27" s="12">
        <f t="shared" si="4"/>
        <v>2.0645586453530167</v>
      </c>
      <c r="F27" s="12">
        <f t="shared" si="5"/>
        <v>1.7153509504355395</v>
      </c>
      <c r="G27" s="12">
        <f t="shared" si="6"/>
        <v>1.3661432555180621</v>
      </c>
      <c r="H27" s="12">
        <f t="shared" si="7"/>
        <v>22.1</v>
      </c>
      <c r="I27" s="12">
        <f t="shared" si="8"/>
        <v>30.1</v>
      </c>
      <c r="J27" s="12">
        <f t="shared" si="9"/>
        <v>2.5150000000000001</v>
      </c>
      <c r="K27" s="12">
        <f t="shared" si="18"/>
        <v>2.4102742633213192</v>
      </c>
      <c r="L27" s="12">
        <f t="shared" si="10"/>
        <v>8</v>
      </c>
      <c r="M27" s="81">
        <f t="shared" si="11"/>
        <v>0</v>
      </c>
      <c r="N27" s="81">
        <f t="shared" si="12"/>
        <v>0</v>
      </c>
      <c r="O27" s="81">
        <f t="shared" si="13"/>
        <v>7.8999999999999986</v>
      </c>
      <c r="P27" s="81">
        <f t="shared" si="14"/>
        <v>9.8999999999999986</v>
      </c>
      <c r="Q27" s="81">
        <f t="shared" si="15"/>
        <v>19.899999999999999</v>
      </c>
      <c r="R27" s="81">
        <f t="shared" si="16"/>
        <v>29.9</v>
      </c>
      <c r="S27">
        <f t="shared" si="17"/>
        <v>2</v>
      </c>
      <c r="V27" s="54" t="s">
        <v>235</v>
      </c>
      <c r="W27" s="55" t="s">
        <v>236</v>
      </c>
      <c r="X27" s="56">
        <v>5</v>
      </c>
      <c r="Y27" s="57">
        <v>48</v>
      </c>
      <c r="Z27" s="57">
        <v>2.6</v>
      </c>
      <c r="AA27" s="57">
        <v>2.5150000000000001</v>
      </c>
      <c r="AB27" s="57">
        <v>0</v>
      </c>
      <c r="AC27" s="57">
        <v>19.5</v>
      </c>
      <c r="AD27" s="57">
        <v>27.5</v>
      </c>
      <c r="AE27" s="57">
        <v>0</v>
      </c>
      <c r="AF27" s="57">
        <v>0</v>
      </c>
      <c r="AG27" s="58">
        <v>0.75</v>
      </c>
      <c r="AH27" s="58">
        <v>2</v>
      </c>
      <c r="AI27" s="58">
        <v>0</v>
      </c>
      <c r="AJ27" s="58">
        <v>0</v>
      </c>
    </row>
    <row r="28" spans="1:37">
      <c r="A28" s="68" t="str">
        <f t="shared" si="0"/>
        <v>4CH6</v>
      </c>
      <c r="B28" s="12">
        <f t="shared" si="1"/>
        <v>2.5150000000000001</v>
      </c>
      <c r="C28" s="12">
        <f t="shared" si="2"/>
        <v>2.5097637131660662</v>
      </c>
      <c r="D28" s="12">
        <f t="shared" si="3"/>
        <v>2.3482944689480378</v>
      </c>
      <c r="E28" s="12">
        <f t="shared" si="4"/>
        <v>1.9990867740305605</v>
      </c>
      <c r="F28" s="12">
        <f t="shared" si="5"/>
        <v>1.6498790791130831</v>
      </c>
      <c r="G28" s="12">
        <f t="shared" si="6"/>
        <v>1.3006713841956059</v>
      </c>
      <c r="H28" s="12">
        <f t="shared" si="7"/>
        <v>19.600000000000001</v>
      </c>
      <c r="I28" s="12">
        <f t="shared" si="8"/>
        <v>28.6</v>
      </c>
      <c r="J28" s="12">
        <f t="shared" si="9"/>
        <v>2.5150000000000001</v>
      </c>
      <c r="K28" s="12">
        <f t="shared" si="18"/>
        <v>2.3971835462364846</v>
      </c>
      <c r="L28" s="12">
        <f t="shared" si="10"/>
        <v>9</v>
      </c>
      <c r="M28" s="81">
        <f t="shared" si="11"/>
        <v>0</v>
      </c>
      <c r="N28" s="81">
        <f t="shared" si="12"/>
        <v>0.39999999999999858</v>
      </c>
      <c r="O28" s="81">
        <f t="shared" si="13"/>
        <v>1.3999999999999986</v>
      </c>
      <c r="P28" s="81">
        <f t="shared" si="14"/>
        <v>11.399999999999999</v>
      </c>
      <c r="Q28" s="81">
        <f t="shared" si="15"/>
        <v>21.4</v>
      </c>
      <c r="R28" s="81">
        <f t="shared" si="16"/>
        <v>31.4</v>
      </c>
      <c r="S28">
        <f t="shared" si="17"/>
        <v>2</v>
      </c>
      <c r="V28" s="54" t="s">
        <v>237</v>
      </c>
      <c r="W28" s="55" t="s">
        <v>238</v>
      </c>
      <c r="X28" s="56">
        <v>5</v>
      </c>
      <c r="Y28" s="57">
        <v>42.5</v>
      </c>
      <c r="Z28" s="57">
        <v>2.6</v>
      </c>
      <c r="AA28" s="57">
        <v>2.5150000000000001</v>
      </c>
      <c r="AB28" s="57">
        <v>0</v>
      </c>
      <c r="AC28" s="57">
        <v>17</v>
      </c>
      <c r="AD28" s="57">
        <v>26</v>
      </c>
      <c r="AE28" s="57">
        <v>0</v>
      </c>
      <c r="AF28" s="57">
        <v>0</v>
      </c>
      <c r="AG28" s="58">
        <v>0.75</v>
      </c>
      <c r="AH28" s="58">
        <v>2</v>
      </c>
      <c r="AI28" s="58">
        <v>0</v>
      </c>
      <c r="AJ28" s="58">
        <v>0</v>
      </c>
    </row>
    <row r="29" spans="1:37">
      <c r="A29" s="68" t="str">
        <f t="shared" si="0"/>
        <v>4CHP2</v>
      </c>
      <c r="B29" s="12">
        <f t="shared" si="1"/>
        <v>2.5150000000000001</v>
      </c>
      <c r="C29" s="12">
        <f t="shared" si="2"/>
        <v>2.4770369204539784</v>
      </c>
      <c r="D29" s="12">
        <f t="shared" si="3"/>
        <v>2.3461297496056277</v>
      </c>
      <c r="E29" s="12">
        <f t="shared" si="4"/>
        <v>2.0645952171495794</v>
      </c>
      <c r="F29" s="12">
        <f t="shared" si="5"/>
        <v>1.7153875222321022</v>
      </c>
      <c r="G29" s="12">
        <f t="shared" si="6"/>
        <v>1.3661798273146248</v>
      </c>
      <c r="H29" s="12">
        <f t="shared" si="7"/>
        <v>17.100000000000001</v>
      </c>
      <c r="I29" s="12">
        <f t="shared" si="8"/>
        <v>33.1</v>
      </c>
      <c r="J29" s="12">
        <f t="shared" si="9"/>
        <v>2.5150000000000001</v>
      </c>
      <c r="K29" s="12">
        <f t="shared" si="18"/>
        <v>2.3055485266426388</v>
      </c>
      <c r="L29" s="12">
        <f t="shared" si="10"/>
        <v>16</v>
      </c>
      <c r="M29" s="81">
        <f t="shared" si="11"/>
        <v>0</v>
      </c>
      <c r="N29" s="81">
        <f t="shared" si="12"/>
        <v>2.8999999999999986</v>
      </c>
      <c r="O29" s="81">
        <f t="shared" si="13"/>
        <v>12.899999999999999</v>
      </c>
      <c r="P29" s="81">
        <f t="shared" si="14"/>
        <v>6.8999999999999986</v>
      </c>
      <c r="Q29" s="81">
        <f t="shared" si="15"/>
        <v>16.899999999999999</v>
      </c>
      <c r="R29" s="81">
        <f t="shared" si="16"/>
        <v>26.9</v>
      </c>
      <c r="S29">
        <f t="shared" si="17"/>
        <v>2</v>
      </c>
      <c r="V29" s="54" t="s">
        <v>239</v>
      </c>
      <c r="W29" s="55" t="s">
        <v>240</v>
      </c>
      <c r="X29" s="56">
        <v>1</v>
      </c>
      <c r="Y29" s="57">
        <v>46.5</v>
      </c>
      <c r="Z29" s="57">
        <v>2.6</v>
      </c>
      <c r="AA29" s="57">
        <v>2.5150000000000001</v>
      </c>
      <c r="AB29" s="57">
        <v>0</v>
      </c>
      <c r="AC29" s="57">
        <v>14.5</v>
      </c>
      <c r="AD29" s="57">
        <v>30.5</v>
      </c>
      <c r="AE29" s="57">
        <v>38</v>
      </c>
      <c r="AF29" s="57">
        <v>0</v>
      </c>
      <c r="AG29" s="58">
        <v>0.75</v>
      </c>
      <c r="AH29" s="58">
        <v>2</v>
      </c>
      <c r="AI29" s="58">
        <v>4</v>
      </c>
      <c r="AJ29" s="58">
        <v>0</v>
      </c>
    </row>
    <row r="30" spans="1:37">
      <c r="A30" s="68" t="str">
        <f t="shared" si="0"/>
        <v>4CHP3</v>
      </c>
      <c r="B30" s="12">
        <f t="shared" si="1"/>
        <v>2.5150000000000001</v>
      </c>
      <c r="C30" s="12">
        <f t="shared" si="2"/>
        <v>2.4770369204539784</v>
      </c>
      <c r="D30" s="12">
        <f t="shared" si="3"/>
        <v>2.3461297496056277</v>
      </c>
      <c r="E30" s="12">
        <f t="shared" si="4"/>
        <v>2.0645952171495794</v>
      </c>
      <c r="F30" s="12">
        <f t="shared" si="5"/>
        <v>1.7153875222321022</v>
      </c>
      <c r="G30" s="12">
        <f t="shared" si="6"/>
        <v>1.3661798273146248</v>
      </c>
      <c r="H30" s="12">
        <f t="shared" si="7"/>
        <v>17.100000000000001</v>
      </c>
      <c r="I30" s="12">
        <f t="shared" si="8"/>
        <v>33.1</v>
      </c>
      <c r="J30" s="12">
        <f t="shared" si="9"/>
        <v>2.5150000000000001</v>
      </c>
      <c r="K30" s="12">
        <f t="shared" si="18"/>
        <v>2.3055485266426388</v>
      </c>
      <c r="L30" s="12">
        <f t="shared" si="10"/>
        <v>16</v>
      </c>
      <c r="M30" s="81">
        <f t="shared" si="11"/>
        <v>0</v>
      </c>
      <c r="N30" s="81">
        <f t="shared" si="12"/>
        <v>2.8999999999999986</v>
      </c>
      <c r="O30" s="81">
        <f t="shared" si="13"/>
        <v>12.899999999999999</v>
      </c>
      <c r="P30" s="81">
        <f t="shared" si="14"/>
        <v>6.8999999999999986</v>
      </c>
      <c r="Q30" s="81">
        <f t="shared" si="15"/>
        <v>16.899999999999999</v>
      </c>
      <c r="R30" s="81">
        <f t="shared" si="16"/>
        <v>26.9</v>
      </c>
      <c r="S30">
        <f t="shared" si="17"/>
        <v>2</v>
      </c>
      <c r="V30" s="54" t="s">
        <v>241</v>
      </c>
      <c r="W30" s="55" t="s">
        <v>242</v>
      </c>
      <c r="X30" s="56">
        <v>5</v>
      </c>
      <c r="Y30" s="57">
        <v>46.5</v>
      </c>
      <c r="Z30" s="57">
        <v>2.6</v>
      </c>
      <c r="AA30" s="57">
        <v>2.5150000000000001</v>
      </c>
      <c r="AB30" s="57">
        <v>0</v>
      </c>
      <c r="AC30" s="57">
        <v>14.5</v>
      </c>
      <c r="AD30" s="57">
        <v>30.5</v>
      </c>
      <c r="AE30" s="57">
        <v>38</v>
      </c>
      <c r="AF30" s="57">
        <v>0</v>
      </c>
      <c r="AG30" s="58">
        <v>0.75</v>
      </c>
      <c r="AH30" s="58">
        <v>2</v>
      </c>
      <c r="AI30" s="58">
        <v>4</v>
      </c>
      <c r="AJ30" s="58">
        <v>0</v>
      </c>
    </row>
    <row r="31" spans="1:37">
      <c r="A31" s="68" t="str">
        <f t="shared" si="0"/>
        <v>4CHP4</v>
      </c>
      <c r="B31" s="12">
        <f t="shared" si="1"/>
        <v>2.5150000000000001</v>
      </c>
      <c r="C31" s="12">
        <f t="shared" si="2"/>
        <v>2.473109705328528</v>
      </c>
      <c r="D31" s="12">
        <f t="shared" si="3"/>
        <v>2.3422025344801769</v>
      </c>
      <c r="E31" s="12">
        <f t="shared" si="4"/>
        <v>2.054118986302055</v>
      </c>
      <c r="F31" s="12">
        <f t="shared" si="5"/>
        <v>1.7049112913845779</v>
      </c>
      <c r="G31" s="12">
        <f t="shared" si="6"/>
        <v>1.3557035964671003</v>
      </c>
      <c r="H31" s="12">
        <f t="shared" si="7"/>
        <v>16.8</v>
      </c>
      <c r="I31" s="12">
        <f t="shared" si="8"/>
        <v>32.799999999999997</v>
      </c>
      <c r="J31" s="12">
        <f t="shared" si="9"/>
        <v>2.5150000000000001</v>
      </c>
      <c r="K31" s="12">
        <f t="shared" si="18"/>
        <v>2.3055485266426388</v>
      </c>
      <c r="L31" s="12">
        <f t="shared" si="10"/>
        <v>15.999999999999996</v>
      </c>
      <c r="M31" s="81">
        <f t="shared" si="11"/>
        <v>0</v>
      </c>
      <c r="N31" s="81">
        <f t="shared" si="12"/>
        <v>3.1999999999999993</v>
      </c>
      <c r="O31" s="81">
        <f t="shared" si="13"/>
        <v>13.2</v>
      </c>
      <c r="P31" s="81">
        <f t="shared" si="14"/>
        <v>7.2000000000000028</v>
      </c>
      <c r="Q31" s="81">
        <f t="shared" si="15"/>
        <v>17.200000000000003</v>
      </c>
      <c r="R31" s="81">
        <f t="shared" si="16"/>
        <v>27.200000000000003</v>
      </c>
      <c r="S31">
        <f t="shared" si="17"/>
        <v>2</v>
      </c>
      <c r="V31" s="54" t="s">
        <v>243</v>
      </c>
      <c r="W31" s="55" t="s">
        <v>244</v>
      </c>
      <c r="X31" s="56">
        <v>1</v>
      </c>
      <c r="Y31" s="57">
        <v>46.5</v>
      </c>
      <c r="Z31" s="57">
        <v>2.6</v>
      </c>
      <c r="AA31" s="57">
        <v>2.5150000000000001</v>
      </c>
      <c r="AB31" s="57">
        <v>0</v>
      </c>
      <c r="AC31" s="57">
        <v>14.2</v>
      </c>
      <c r="AD31" s="57">
        <v>30.2</v>
      </c>
      <c r="AE31" s="57">
        <v>37.700000000000003</v>
      </c>
      <c r="AF31" s="57">
        <v>0</v>
      </c>
      <c r="AG31" s="58">
        <v>0.75</v>
      </c>
      <c r="AH31" s="58">
        <v>2</v>
      </c>
      <c r="AI31" s="58">
        <v>4</v>
      </c>
      <c r="AJ31" s="58">
        <v>0</v>
      </c>
    </row>
    <row r="32" spans="1:37">
      <c r="A32" s="68" t="str">
        <f t="shared" si="0"/>
        <v>4CHP5</v>
      </c>
      <c r="B32" s="12">
        <f t="shared" si="1"/>
        <v>2.5150000000000001</v>
      </c>
      <c r="C32" s="12">
        <f t="shared" si="2"/>
        <v>2.4704915619115608</v>
      </c>
      <c r="D32" s="12">
        <f t="shared" si="3"/>
        <v>2.3395843910632101</v>
      </c>
      <c r="E32" s="12">
        <f t="shared" si="4"/>
        <v>2.0471348324037058</v>
      </c>
      <c r="F32" s="12">
        <f t="shared" si="5"/>
        <v>1.6979271374862281</v>
      </c>
      <c r="G32" s="12">
        <f t="shared" si="6"/>
        <v>1.348719442568751</v>
      </c>
      <c r="H32" s="12">
        <f t="shared" si="7"/>
        <v>16.600000000000001</v>
      </c>
      <c r="I32" s="12">
        <f t="shared" si="8"/>
        <v>32.6</v>
      </c>
      <c r="J32" s="12">
        <f t="shared" si="9"/>
        <v>2.5150000000000001</v>
      </c>
      <c r="K32" s="12">
        <f t="shared" si="18"/>
        <v>2.3055485266426388</v>
      </c>
      <c r="L32" s="12">
        <f t="shared" si="10"/>
        <v>16</v>
      </c>
      <c r="M32" s="81">
        <f t="shared" si="11"/>
        <v>0</v>
      </c>
      <c r="N32" s="81">
        <f t="shared" si="12"/>
        <v>3.3999999999999986</v>
      </c>
      <c r="O32" s="81">
        <f t="shared" si="13"/>
        <v>13.399999999999999</v>
      </c>
      <c r="P32" s="81">
        <f t="shared" si="14"/>
        <v>7.3999999999999986</v>
      </c>
      <c r="Q32" s="81">
        <f t="shared" si="15"/>
        <v>17.399999999999999</v>
      </c>
      <c r="R32" s="81">
        <f t="shared" si="16"/>
        <v>27.4</v>
      </c>
      <c r="S32">
        <f t="shared" si="17"/>
        <v>2</v>
      </c>
      <c r="V32" s="54" t="s">
        <v>245</v>
      </c>
      <c r="W32" s="55" t="s">
        <v>246</v>
      </c>
      <c r="X32" s="56">
        <v>5</v>
      </c>
      <c r="Y32" s="57">
        <v>46.5</v>
      </c>
      <c r="Z32" s="57">
        <v>2.6</v>
      </c>
      <c r="AA32" s="57">
        <v>2.5150000000000001</v>
      </c>
      <c r="AB32" s="57">
        <v>0</v>
      </c>
      <c r="AC32" s="57">
        <v>14</v>
      </c>
      <c r="AD32" s="57">
        <v>30</v>
      </c>
      <c r="AE32" s="57">
        <v>37.5</v>
      </c>
      <c r="AF32" s="57">
        <v>0</v>
      </c>
      <c r="AG32" s="58">
        <v>0.75</v>
      </c>
      <c r="AH32" s="58">
        <v>2</v>
      </c>
      <c r="AI32" s="58">
        <v>4</v>
      </c>
      <c r="AJ32" s="58">
        <v>0</v>
      </c>
    </row>
    <row r="33" spans="1:36">
      <c r="A33" s="68" t="str">
        <f t="shared" si="0"/>
        <v>4CJ1</v>
      </c>
      <c r="B33" s="12">
        <f t="shared" si="1"/>
        <v>2.5219999999999998</v>
      </c>
      <c r="C33" s="12">
        <f t="shared" si="2"/>
        <v>2.5219999999999998</v>
      </c>
      <c r="D33" s="12">
        <f t="shared" si="3"/>
        <v>2.406801689653451</v>
      </c>
      <c r="E33" s="12">
        <f t="shared" si="4"/>
        <v>2.0588459154569936</v>
      </c>
      <c r="F33" s="12">
        <f t="shared" si="5"/>
        <v>1.622236486371873</v>
      </c>
      <c r="G33" s="12">
        <f t="shared" si="6"/>
        <v>1.1856270572867524</v>
      </c>
      <c r="H33" s="12">
        <f t="shared" si="7"/>
        <v>21.200000000000003</v>
      </c>
      <c r="I33" s="12">
        <f t="shared" si="8"/>
        <v>32.9</v>
      </c>
      <c r="J33" s="12">
        <f t="shared" si="9"/>
        <v>2.5219999999999998</v>
      </c>
      <c r="K33" s="12">
        <f t="shared" si="18"/>
        <v>2.3688386101074292</v>
      </c>
      <c r="L33" s="12">
        <f t="shared" si="10"/>
        <v>11.699999999999996</v>
      </c>
      <c r="M33" s="81">
        <f t="shared" si="11"/>
        <v>0</v>
      </c>
      <c r="N33" s="81">
        <f t="shared" si="12"/>
        <v>0</v>
      </c>
      <c r="O33" s="81">
        <f t="shared" si="13"/>
        <v>8.7999999999999972</v>
      </c>
      <c r="P33" s="81">
        <f t="shared" si="14"/>
        <v>7.1000000000000014</v>
      </c>
      <c r="Q33" s="81">
        <f t="shared" si="15"/>
        <v>17.100000000000001</v>
      </c>
      <c r="R33" s="81">
        <f t="shared" si="16"/>
        <v>27.1</v>
      </c>
      <c r="S33">
        <f t="shared" si="17"/>
        <v>2.5</v>
      </c>
      <c r="V33" s="54" t="s">
        <v>247</v>
      </c>
      <c r="W33" s="55" t="s">
        <v>248</v>
      </c>
      <c r="X33" s="56">
        <v>5</v>
      </c>
      <c r="Y33" s="57">
        <v>49.8</v>
      </c>
      <c r="Z33" s="57">
        <v>2.6</v>
      </c>
      <c r="AA33" s="57">
        <v>2.5219999999999998</v>
      </c>
      <c r="AB33" s="57">
        <v>0</v>
      </c>
      <c r="AC33" s="57">
        <v>18.600000000000001</v>
      </c>
      <c r="AD33" s="57">
        <v>30.3</v>
      </c>
      <c r="AE33" s="57">
        <v>0</v>
      </c>
      <c r="AF33" s="57">
        <v>0</v>
      </c>
      <c r="AG33" s="58">
        <v>0.75</v>
      </c>
      <c r="AH33" s="58">
        <v>2.5</v>
      </c>
      <c r="AI33" s="58">
        <v>0</v>
      </c>
      <c r="AJ33" s="58">
        <v>0</v>
      </c>
    </row>
    <row r="34" spans="1:36">
      <c r="A34" s="68" t="str">
        <f t="shared" si="0"/>
        <v>4CJ2</v>
      </c>
      <c r="B34" s="12">
        <f t="shared" si="1"/>
        <v>2.5150000000000001</v>
      </c>
      <c r="C34" s="12">
        <f t="shared" si="2"/>
        <v>2.4953639243727475</v>
      </c>
      <c r="D34" s="12">
        <f t="shared" si="3"/>
        <v>2.229947759900218</v>
      </c>
      <c r="E34" s="12">
        <f t="shared" si="4"/>
        <v>1.7933383308150976</v>
      </c>
      <c r="F34" s="12">
        <f t="shared" si="5"/>
        <v>1.3567289017299771</v>
      </c>
      <c r="G34" s="12">
        <f t="shared" si="6"/>
        <v>0.9201194726448565</v>
      </c>
      <c r="H34" s="12">
        <f t="shared" si="7"/>
        <v>18.5</v>
      </c>
      <c r="I34" s="12">
        <f t="shared" si="8"/>
        <v>25.6</v>
      </c>
      <c r="J34" s="12">
        <f t="shared" si="9"/>
        <v>2.5150000000000001</v>
      </c>
      <c r="K34" s="12">
        <f t="shared" si="18"/>
        <v>2.4220559086976712</v>
      </c>
      <c r="L34" s="12">
        <f t="shared" si="10"/>
        <v>7.1000000000000014</v>
      </c>
      <c r="M34" s="81">
        <f t="shared" si="11"/>
        <v>0</v>
      </c>
      <c r="N34" s="81">
        <f t="shared" si="12"/>
        <v>1.5</v>
      </c>
      <c r="O34" s="81">
        <f t="shared" si="13"/>
        <v>4.3999999999999986</v>
      </c>
      <c r="P34" s="81">
        <f t="shared" si="14"/>
        <v>14.399999999999999</v>
      </c>
      <c r="Q34" s="81">
        <f t="shared" si="15"/>
        <v>24.4</v>
      </c>
      <c r="R34" s="81">
        <f t="shared" si="16"/>
        <v>34.4</v>
      </c>
      <c r="S34">
        <f t="shared" si="17"/>
        <v>2.5</v>
      </c>
      <c r="V34" s="54" t="s">
        <v>249</v>
      </c>
      <c r="W34" s="55" t="s">
        <v>250</v>
      </c>
      <c r="X34" s="56">
        <v>5</v>
      </c>
      <c r="Y34" s="57">
        <v>49.7</v>
      </c>
      <c r="Z34" s="57">
        <v>2.6</v>
      </c>
      <c r="AA34" s="57">
        <v>2.5150000000000001</v>
      </c>
      <c r="AB34" s="57">
        <v>0</v>
      </c>
      <c r="AC34" s="57">
        <v>15.9</v>
      </c>
      <c r="AD34" s="57">
        <v>23</v>
      </c>
      <c r="AE34" s="57">
        <v>0</v>
      </c>
      <c r="AF34" s="57">
        <v>0</v>
      </c>
      <c r="AG34" s="58">
        <v>0.75</v>
      </c>
      <c r="AH34" s="58">
        <v>2.5</v>
      </c>
      <c r="AI34" s="58">
        <v>0</v>
      </c>
      <c r="AJ34" s="58">
        <v>0</v>
      </c>
    </row>
    <row r="35" spans="1:36">
      <c r="A35" s="68" t="str">
        <f t="shared" si="0"/>
        <v>4CJ22</v>
      </c>
      <c r="B35" s="12">
        <f t="shared" si="1"/>
        <v>2.5219999999999998</v>
      </c>
      <c r="C35" s="12">
        <f t="shared" si="2"/>
        <v>2.5219999999999998</v>
      </c>
      <c r="D35" s="12">
        <f t="shared" si="3"/>
        <v>2.4133470481958685</v>
      </c>
      <c r="E35" s="12">
        <f t="shared" si="4"/>
        <v>1.9981367771873222</v>
      </c>
      <c r="F35" s="12">
        <f t="shared" si="5"/>
        <v>1.5615273481022016</v>
      </c>
      <c r="G35" s="12">
        <f t="shared" si="6"/>
        <v>1.124917919017081</v>
      </c>
      <c r="H35" s="12">
        <f t="shared" si="7"/>
        <v>21.700000000000003</v>
      </c>
      <c r="I35" s="12">
        <f t="shared" si="8"/>
        <v>30.700000000000003</v>
      </c>
      <c r="J35" s="12">
        <f t="shared" si="9"/>
        <v>2.5219999999999998</v>
      </c>
      <c r="K35" s="12">
        <f t="shared" si="18"/>
        <v>2.4041835462364842</v>
      </c>
      <c r="L35" s="12">
        <f t="shared" si="10"/>
        <v>9</v>
      </c>
      <c r="M35" s="81">
        <f t="shared" si="11"/>
        <v>0</v>
      </c>
      <c r="N35" s="81">
        <f t="shared" si="12"/>
        <v>0</v>
      </c>
      <c r="O35" s="81">
        <f t="shared" si="13"/>
        <v>8.2999999999999972</v>
      </c>
      <c r="P35" s="81">
        <f t="shared" si="14"/>
        <v>9.2999999999999972</v>
      </c>
      <c r="Q35" s="81">
        <f t="shared" si="15"/>
        <v>19.299999999999997</v>
      </c>
      <c r="R35" s="81">
        <f t="shared" si="16"/>
        <v>29.299999999999997</v>
      </c>
      <c r="S35">
        <f t="shared" si="17"/>
        <v>2.5</v>
      </c>
      <c r="V35" s="54" t="s">
        <v>251</v>
      </c>
      <c r="W35" s="55" t="s">
        <v>252</v>
      </c>
      <c r="X35" s="56">
        <v>5</v>
      </c>
      <c r="Y35" s="57">
        <v>46.8</v>
      </c>
      <c r="Z35" s="57">
        <v>2.6</v>
      </c>
      <c r="AA35" s="57">
        <v>2.5219999999999998</v>
      </c>
      <c r="AB35" s="57">
        <v>0</v>
      </c>
      <c r="AC35" s="57">
        <v>19.100000000000001</v>
      </c>
      <c r="AD35" s="57">
        <v>28.1</v>
      </c>
      <c r="AE35" s="57">
        <v>33</v>
      </c>
      <c r="AF35" s="57">
        <v>0</v>
      </c>
      <c r="AG35" s="58">
        <v>0.75</v>
      </c>
      <c r="AH35" s="58">
        <v>2.5</v>
      </c>
      <c r="AI35" s="58">
        <v>0</v>
      </c>
      <c r="AJ35" s="58">
        <v>0</v>
      </c>
    </row>
    <row r="36" spans="1:36">
      <c r="A36" s="68" t="str">
        <f t="shared" si="0"/>
        <v>4CK2</v>
      </c>
      <c r="B36" s="12">
        <f t="shared" si="1"/>
        <v>2.5150000000000001</v>
      </c>
      <c r="C36" s="12">
        <f t="shared" si="2"/>
        <v>2.4822732072879123</v>
      </c>
      <c r="D36" s="12">
        <f t="shared" si="3"/>
        <v>2.11026121737713</v>
      </c>
      <c r="E36" s="12">
        <f t="shared" si="4"/>
        <v>1.6299267725252555</v>
      </c>
      <c r="F36" s="12">
        <f t="shared" si="5"/>
        <v>1.149592327673381</v>
      </c>
      <c r="G36" s="12">
        <f t="shared" si="6"/>
        <v>0.66925788282150633</v>
      </c>
      <c r="H36" s="12">
        <f t="shared" si="7"/>
        <v>17.5</v>
      </c>
      <c r="I36" s="12">
        <f t="shared" si="8"/>
        <v>23.1</v>
      </c>
      <c r="J36" s="12">
        <f t="shared" si="9"/>
        <v>2.5150000000000001</v>
      </c>
      <c r="K36" s="12">
        <f t="shared" si="18"/>
        <v>2.4416919843249234</v>
      </c>
      <c r="L36" s="12">
        <f t="shared" si="10"/>
        <v>5.6000000000000014</v>
      </c>
      <c r="M36" s="81">
        <f t="shared" si="11"/>
        <v>0</v>
      </c>
      <c r="N36" s="81">
        <f t="shared" si="12"/>
        <v>2.5</v>
      </c>
      <c r="O36" s="81">
        <f t="shared" si="13"/>
        <v>6.8999999999999986</v>
      </c>
      <c r="P36" s="81">
        <f t="shared" si="14"/>
        <v>16.899999999999999</v>
      </c>
      <c r="Q36" s="81">
        <f t="shared" si="15"/>
        <v>26.9</v>
      </c>
      <c r="R36" s="81">
        <f t="shared" si="16"/>
        <v>36.9</v>
      </c>
      <c r="S36">
        <f t="shared" si="17"/>
        <v>2.75</v>
      </c>
      <c r="V36" s="54" t="s">
        <v>253</v>
      </c>
      <c r="W36" s="55" t="s">
        <v>254</v>
      </c>
      <c r="X36" s="56">
        <v>5</v>
      </c>
      <c r="Y36" s="57">
        <v>49.7</v>
      </c>
      <c r="Z36" s="57">
        <v>2.6</v>
      </c>
      <c r="AA36" s="57">
        <v>2.5150000000000001</v>
      </c>
      <c r="AB36" s="57">
        <v>0</v>
      </c>
      <c r="AC36" s="57">
        <v>14.9</v>
      </c>
      <c r="AD36" s="57">
        <v>20.5</v>
      </c>
      <c r="AE36" s="57">
        <v>0</v>
      </c>
      <c r="AF36" s="57">
        <v>0</v>
      </c>
      <c r="AG36" s="58">
        <v>0.75</v>
      </c>
      <c r="AH36" s="58">
        <v>2.75</v>
      </c>
      <c r="AI36" s="58">
        <v>0</v>
      </c>
      <c r="AJ36" s="58">
        <v>0</v>
      </c>
    </row>
    <row r="37" spans="1:36">
      <c r="A37" s="68" t="str">
        <f t="shared" si="0"/>
        <v>4CK3</v>
      </c>
      <c r="B37" s="12">
        <f t="shared" si="1"/>
        <v>2.5150000000000001</v>
      </c>
      <c r="C37" s="12">
        <f t="shared" si="2"/>
        <v>2.4953639243727475</v>
      </c>
      <c r="D37" s="12">
        <f t="shared" si="3"/>
        <v>2.3644567535243963</v>
      </c>
      <c r="E37" s="12">
        <f t="shared" si="4"/>
        <v>2.2335495826760456</v>
      </c>
      <c r="F37" s="12">
        <f t="shared" si="5"/>
        <v>2.102642411827695</v>
      </c>
      <c r="G37" s="12">
        <f t="shared" si="6"/>
        <v>1.9717352409793438</v>
      </c>
      <c r="H37" s="12">
        <f t="shared" si="7"/>
        <v>18.5</v>
      </c>
      <c r="I37" s="12">
        <f t="shared" si="8"/>
        <v>22.1</v>
      </c>
      <c r="J37" s="12">
        <f t="shared" si="9"/>
        <v>2.5150000000000001</v>
      </c>
      <c r="K37" s="12">
        <f t="shared" si="18"/>
        <v>2.4678734184945936</v>
      </c>
      <c r="L37" s="12">
        <f t="shared" si="10"/>
        <v>3.6000000000000014</v>
      </c>
      <c r="M37" s="81">
        <f t="shared" si="11"/>
        <v>0</v>
      </c>
      <c r="N37" s="81">
        <f t="shared" si="12"/>
        <v>1.5</v>
      </c>
      <c r="O37" s="81">
        <f t="shared" si="13"/>
        <v>7.8999999999999986</v>
      </c>
      <c r="P37" s="81">
        <f t="shared" si="14"/>
        <v>17.899999999999999</v>
      </c>
      <c r="Q37" s="81">
        <f t="shared" si="15"/>
        <v>27.9</v>
      </c>
      <c r="R37" s="81">
        <f t="shared" si="16"/>
        <v>37.9</v>
      </c>
      <c r="S37">
        <f t="shared" si="17"/>
        <v>0.75</v>
      </c>
      <c r="V37" s="54" t="s">
        <v>255</v>
      </c>
      <c r="W37" s="55" t="s">
        <v>256</v>
      </c>
      <c r="X37" s="56">
        <v>5</v>
      </c>
      <c r="Y37" s="57">
        <v>49.7</v>
      </c>
      <c r="Z37" s="57">
        <v>2.6</v>
      </c>
      <c r="AA37" s="57">
        <v>2.5150000000000001</v>
      </c>
      <c r="AB37" s="57">
        <v>0</v>
      </c>
      <c r="AC37" s="57">
        <v>15.9</v>
      </c>
      <c r="AD37" s="57">
        <v>19.5</v>
      </c>
      <c r="AE37" s="57">
        <v>23</v>
      </c>
      <c r="AF37" s="57">
        <v>38</v>
      </c>
      <c r="AG37" s="58">
        <v>0.75</v>
      </c>
      <c r="AH37" s="58">
        <v>0</v>
      </c>
      <c r="AI37" s="58">
        <v>2.75</v>
      </c>
      <c r="AJ37" s="58">
        <v>0</v>
      </c>
    </row>
    <row r="38" spans="1:36">
      <c r="A38" s="68" t="str">
        <f t="shared" si="0"/>
        <v>4CL2</v>
      </c>
      <c r="B38" s="12">
        <f t="shared" si="1"/>
        <v>2.5150000000000001</v>
      </c>
      <c r="C38" s="12">
        <f t="shared" si="2"/>
        <v>2.4809641355794287</v>
      </c>
      <c r="D38" s="12">
        <f t="shared" si="3"/>
        <v>2.3500569647310781</v>
      </c>
      <c r="E38" s="12">
        <f t="shared" si="4"/>
        <v>1.8613645278790516</v>
      </c>
      <c r="F38" s="12">
        <f t="shared" si="5"/>
        <v>1.3372867350486395</v>
      </c>
      <c r="G38" s="12">
        <f t="shared" si="6"/>
        <v>0.81320894221822737</v>
      </c>
      <c r="H38" s="12">
        <f t="shared" si="7"/>
        <v>17.400000000000002</v>
      </c>
      <c r="I38" s="12">
        <f t="shared" si="8"/>
        <v>30.900000000000002</v>
      </c>
      <c r="J38" s="12">
        <f t="shared" si="9"/>
        <v>2.5150000000000001</v>
      </c>
      <c r="K38" s="12">
        <f t="shared" si="18"/>
        <v>2.3382753193547265</v>
      </c>
      <c r="L38" s="12">
        <f t="shared" si="10"/>
        <v>13.5</v>
      </c>
      <c r="M38" s="81">
        <f t="shared" si="11"/>
        <v>0</v>
      </c>
      <c r="N38" s="81">
        <f t="shared" si="12"/>
        <v>2.5999999999999979</v>
      </c>
      <c r="O38" s="81">
        <f t="shared" si="13"/>
        <v>12.599999999999998</v>
      </c>
      <c r="P38" s="81">
        <f t="shared" si="14"/>
        <v>9.0999999999999979</v>
      </c>
      <c r="Q38" s="81">
        <f t="shared" si="15"/>
        <v>19.099999999999998</v>
      </c>
      <c r="R38" s="81">
        <f t="shared" si="16"/>
        <v>29.099999999999998</v>
      </c>
      <c r="S38">
        <f t="shared" si="17"/>
        <v>3</v>
      </c>
      <c r="V38" s="54" t="s">
        <v>257</v>
      </c>
      <c r="W38" s="55" t="s">
        <v>258</v>
      </c>
      <c r="X38" s="56">
        <v>5</v>
      </c>
      <c r="Y38" s="57">
        <v>45.5</v>
      </c>
      <c r="Z38" s="57">
        <v>2.6</v>
      </c>
      <c r="AA38" s="57">
        <v>2.5150000000000001</v>
      </c>
      <c r="AB38" s="57">
        <v>0</v>
      </c>
      <c r="AC38" s="57">
        <v>14.8</v>
      </c>
      <c r="AD38" s="57">
        <v>28.3</v>
      </c>
      <c r="AE38" s="57">
        <v>0</v>
      </c>
      <c r="AF38" s="57">
        <v>0</v>
      </c>
      <c r="AG38" s="58">
        <v>0.75</v>
      </c>
      <c r="AH38" s="58">
        <v>3</v>
      </c>
      <c r="AI38" s="58">
        <v>0</v>
      </c>
      <c r="AJ38" s="58">
        <v>0</v>
      </c>
    </row>
    <row r="39" spans="1:36">
      <c r="A39" s="68" t="str">
        <f t="shared" si="0"/>
        <v>4CL6</v>
      </c>
      <c r="B39" s="12">
        <f t="shared" si="1"/>
        <v>2.5150000000000001</v>
      </c>
      <c r="C39" s="12">
        <f t="shared" si="2"/>
        <v>2.4835822789963959</v>
      </c>
      <c r="D39" s="12">
        <f t="shared" si="3"/>
        <v>2.3526751081480453</v>
      </c>
      <c r="E39" s="12">
        <f t="shared" si="4"/>
        <v>1.8718460837356599</v>
      </c>
      <c r="F39" s="12">
        <f t="shared" si="5"/>
        <v>1.3477682909052477</v>
      </c>
      <c r="G39" s="12">
        <f t="shared" si="6"/>
        <v>0.82369049807483563</v>
      </c>
      <c r="H39" s="12">
        <f t="shared" si="7"/>
        <v>17.600000000000001</v>
      </c>
      <c r="I39" s="12">
        <f t="shared" si="8"/>
        <v>31.1</v>
      </c>
      <c r="J39" s="12">
        <f t="shared" si="9"/>
        <v>2.5150000000000001</v>
      </c>
      <c r="K39" s="12">
        <f t="shared" si="18"/>
        <v>2.3382753193547265</v>
      </c>
      <c r="L39" s="12">
        <f t="shared" si="10"/>
        <v>13.5</v>
      </c>
      <c r="M39" s="81">
        <f t="shared" si="11"/>
        <v>0</v>
      </c>
      <c r="N39" s="81">
        <f t="shared" si="12"/>
        <v>2.3999999999999986</v>
      </c>
      <c r="O39" s="81">
        <f t="shared" si="13"/>
        <v>12.399999999999999</v>
      </c>
      <c r="P39" s="81">
        <f t="shared" si="14"/>
        <v>8.8999999999999986</v>
      </c>
      <c r="Q39" s="81">
        <f t="shared" si="15"/>
        <v>18.899999999999999</v>
      </c>
      <c r="R39" s="81">
        <f t="shared" si="16"/>
        <v>28.9</v>
      </c>
      <c r="S39">
        <f t="shared" si="17"/>
        <v>3</v>
      </c>
      <c r="V39" s="54" t="s">
        <v>259</v>
      </c>
      <c r="W39" s="55" t="s">
        <v>260</v>
      </c>
      <c r="X39" s="56">
        <v>5</v>
      </c>
      <c r="Y39" s="57">
        <v>43.5</v>
      </c>
      <c r="Z39" s="57">
        <v>2.6</v>
      </c>
      <c r="AA39" s="57">
        <v>2.5150000000000001</v>
      </c>
      <c r="AB39" s="57">
        <v>0</v>
      </c>
      <c r="AC39" s="57">
        <v>15</v>
      </c>
      <c r="AD39" s="57">
        <v>28.5</v>
      </c>
      <c r="AE39" s="57">
        <v>0</v>
      </c>
      <c r="AF39" s="57">
        <v>0</v>
      </c>
      <c r="AG39" s="58">
        <v>0.75</v>
      </c>
      <c r="AH39" s="58">
        <v>3</v>
      </c>
      <c r="AI39" s="58">
        <v>0</v>
      </c>
      <c r="AJ39" s="58">
        <v>0</v>
      </c>
    </row>
    <row r="40" spans="1:36">
      <c r="A40" s="68" t="str">
        <f t="shared" si="0"/>
        <v>4CL7</v>
      </c>
      <c r="B40" s="12">
        <f t="shared" si="1"/>
        <v>2.5150000000000001</v>
      </c>
      <c r="C40" s="12">
        <f t="shared" si="2"/>
        <v>2.4809641355794287</v>
      </c>
      <c r="D40" s="12">
        <f t="shared" si="3"/>
        <v>2.3500569647310781</v>
      </c>
      <c r="E40" s="12">
        <f t="shared" si="4"/>
        <v>1.8613645278790516</v>
      </c>
      <c r="F40" s="12">
        <f t="shared" si="5"/>
        <v>1.3372867350486395</v>
      </c>
      <c r="G40" s="12">
        <f t="shared" si="6"/>
        <v>0.81320894221822737</v>
      </c>
      <c r="H40" s="12">
        <f t="shared" si="7"/>
        <v>17.400000000000002</v>
      </c>
      <c r="I40" s="12">
        <f t="shared" si="8"/>
        <v>30.900000000000002</v>
      </c>
      <c r="J40" s="12">
        <f t="shared" si="9"/>
        <v>2.5150000000000001</v>
      </c>
      <c r="K40" s="12">
        <f t="shared" si="18"/>
        <v>2.3382753193547265</v>
      </c>
      <c r="L40" s="12">
        <f t="shared" si="10"/>
        <v>13.5</v>
      </c>
      <c r="M40" s="81">
        <f t="shared" si="11"/>
        <v>0</v>
      </c>
      <c r="N40" s="81">
        <f t="shared" si="12"/>
        <v>2.5999999999999979</v>
      </c>
      <c r="O40" s="81">
        <f t="shared" si="13"/>
        <v>12.599999999999998</v>
      </c>
      <c r="P40" s="81">
        <f t="shared" si="14"/>
        <v>9.0999999999999979</v>
      </c>
      <c r="Q40" s="81">
        <f t="shared" si="15"/>
        <v>19.099999999999998</v>
      </c>
      <c r="R40" s="81">
        <f t="shared" si="16"/>
        <v>29.099999999999998</v>
      </c>
      <c r="S40">
        <f t="shared" si="17"/>
        <v>3</v>
      </c>
      <c r="V40" s="54" t="s">
        <v>261</v>
      </c>
      <c r="W40" s="55" t="s">
        <v>262</v>
      </c>
      <c r="X40" s="56">
        <v>5</v>
      </c>
      <c r="Y40" s="57">
        <v>43.5</v>
      </c>
      <c r="Z40" s="57">
        <v>2.6</v>
      </c>
      <c r="AA40" s="57">
        <v>2.5150000000000001</v>
      </c>
      <c r="AB40" s="57">
        <v>0</v>
      </c>
      <c r="AC40" s="57">
        <v>14.8</v>
      </c>
      <c r="AD40" s="57">
        <v>28.3</v>
      </c>
      <c r="AE40" s="57">
        <v>0</v>
      </c>
      <c r="AF40" s="57">
        <v>0</v>
      </c>
      <c r="AG40" s="58">
        <v>0.75</v>
      </c>
      <c r="AH40" s="58">
        <v>3</v>
      </c>
      <c r="AI40" s="58">
        <v>0</v>
      </c>
      <c r="AJ40" s="58">
        <v>0</v>
      </c>
    </row>
    <row r="41" spans="1:36">
      <c r="A41" s="68" t="str">
        <f t="shared" si="0"/>
        <v>4CL8</v>
      </c>
      <c r="B41" s="12">
        <f t="shared" si="1"/>
        <v>2.5150000000000001</v>
      </c>
      <c r="C41" s="12">
        <f t="shared" si="2"/>
        <v>2.4613280599521761</v>
      </c>
      <c r="D41" s="12">
        <f t="shared" si="3"/>
        <v>2.3068306517849018</v>
      </c>
      <c r="E41" s="12">
        <f t="shared" si="4"/>
        <v>1.7827528589544899</v>
      </c>
      <c r="F41" s="12">
        <f t="shared" si="5"/>
        <v>1.2586750661240778</v>
      </c>
      <c r="G41" s="12">
        <f t="shared" si="6"/>
        <v>0.73459727329366564</v>
      </c>
      <c r="H41" s="12">
        <f t="shared" si="7"/>
        <v>15.9</v>
      </c>
      <c r="I41" s="12">
        <f t="shared" si="8"/>
        <v>29.400000000000002</v>
      </c>
      <c r="J41" s="12">
        <f t="shared" si="9"/>
        <v>2.5150000000000001</v>
      </c>
      <c r="K41" s="12">
        <f t="shared" si="18"/>
        <v>2.3382753193547265</v>
      </c>
      <c r="L41" s="12">
        <f t="shared" si="10"/>
        <v>13.500000000000002</v>
      </c>
      <c r="M41" s="81">
        <f t="shared" si="11"/>
        <v>0</v>
      </c>
      <c r="N41" s="81">
        <f t="shared" si="12"/>
        <v>4.0999999999999996</v>
      </c>
      <c r="O41" s="81">
        <f t="shared" si="13"/>
        <v>0.59999999999999787</v>
      </c>
      <c r="P41" s="81">
        <f t="shared" si="14"/>
        <v>10.599999999999998</v>
      </c>
      <c r="Q41" s="81">
        <f t="shared" si="15"/>
        <v>20.599999999999998</v>
      </c>
      <c r="R41" s="81">
        <f t="shared" si="16"/>
        <v>30.599999999999998</v>
      </c>
      <c r="S41">
        <f t="shared" si="17"/>
        <v>3</v>
      </c>
      <c r="V41" s="54" t="s">
        <v>263</v>
      </c>
      <c r="W41" s="55" t="s">
        <v>264</v>
      </c>
      <c r="X41" s="56">
        <v>5</v>
      </c>
      <c r="Y41" s="57">
        <v>47.5</v>
      </c>
      <c r="Z41" s="57">
        <v>2.6</v>
      </c>
      <c r="AA41" s="57">
        <v>2.5150000000000001</v>
      </c>
      <c r="AB41" s="57">
        <v>0</v>
      </c>
      <c r="AC41" s="57">
        <v>13.3</v>
      </c>
      <c r="AD41" s="57">
        <v>26.8</v>
      </c>
      <c r="AE41" s="57">
        <v>0</v>
      </c>
      <c r="AF41" s="57">
        <v>0</v>
      </c>
      <c r="AG41" s="58">
        <v>0.75</v>
      </c>
      <c r="AH41" s="58">
        <v>3</v>
      </c>
      <c r="AI41" s="58">
        <v>0</v>
      </c>
      <c r="AJ41" s="58">
        <v>0</v>
      </c>
    </row>
    <row r="42" spans="1:36">
      <c r="A42" s="68" t="str">
        <f t="shared" si="0"/>
        <v>4CL9</v>
      </c>
      <c r="B42" s="12">
        <f t="shared" si="1"/>
        <v>2.5150000000000001</v>
      </c>
      <c r="C42" s="12">
        <f t="shared" si="2"/>
        <v>2.4770369204539784</v>
      </c>
      <c r="D42" s="12">
        <f t="shared" si="3"/>
        <v>2.3461297496056277</v>
      </c>
      <c r="E42" s="12">
        <f t="shared" si="4"/>
        <v>1.8456421940941392</v>
      </c>
      <c r="F42" s="12">
        <f t="shared" si="5"/>
        <v>1.3215644012637271</v>
      </c>
      <c r="G42" s="12">
        <f t="shared" si="6"/>
        <v>0.79748660843331498</v>
      </c>
      <c r="H42" s="12">
        <f t="shared" si="7"/>
        <v>17.100000000000001</v>
      </c>
      <c r="I42" s="12">
        <f t="shared" si="8"/>
        <v>30.6</v>
      </c>
      <c r="J42" s="12">
        <f t="shared" si="9"/>
        <v>2.5150000000000001</v>
      </c>
      <c r="K42" s="12">
        <f t="shared" si="18"/>
        <v>2.3382753193547265</v>
      </c>
      <c r="L42" s="12">
        <f t="shared" si="10"/>
        <v>13.5</v>
      </c>
      <c r="M42" s="81">
        <f t="shared" si="11"/>
        <v>0</v>
      </c>
      <c r="N42" s="81">
        <f t="shared" si="12"/>
        <v>2.8999999999999986</v>
      </c>
      <c r="O42" s="81">
        <f t="shared" si="13"/>
        <v>12.899999999999999</v>
      </c>
      <c r="P42" s="81">
        <f t="shared" si="14"/>
        <v>9.3999999999999986</v>
      </c>
      <c r="Q42" s="81">
        <f t="shared" si="15"/>
        <v>19.399999999999999</v>
      </c>
      <c r="R42" s="81">
        <f t="shared" si="16"/>
        <v>29.4</v>
      </c>
      <c r="S42">
        <f t="shared" si="17"/>
        <v>3</v>
      </c>
      <c r="V42" s="54" t="s">
        <v>265</v>
      </c>
      <c r="W42" s="55" t="s">
        <v>266</v>
      </c>
      <c r="X42" s="56">
        <v>5</v>
      </c>
      <c r="Y42" s="57">
        <v>43.5</v>
      </c>
      <c r="Z42" s="57">
        <v>2.6</v>
      </c>
      <c r="AA42" s="57">
        <v>2.5150000000000001</v>
      </c>
      <c r="AB42" s="57">
        <v>0</v>
      </c>
      <c r="AC42" s="57">
        <v>14.5</v>
      </c>
      <c r="AD42" s="57">
        <v>28</v>
      </c>
      <c r="AE42" s="57">
        <v>0</v>
      </c>
      <c r="AF42" s="57">
        <v>0</v>
      </c>
      <c r="AG42" s="58">
        <v>0.75</v>
      </c>
      <c r="AH42" s="58">
        <v>3</v>
      </c>
      <c r="AI42" s="58">
        <v>0</v>
      </c>
      <c r="AJ42" s="58">
        <v>0</v>
      </c>
    </row>
    <row r="43" spans="1:36">
      <c r="A43" s="68" t="str">
        <f t="shared" si="0"/>
        <v>4CL11</v>
      </c>
      <c r="B43" s="12">
        <f t="shared" si="1"/>
        <v>2.5150000000000001</v>
      </c>
      <c r="C43" s="12">
        <f t="shared" si="2"/>
        <v>2.5150000000000001</v>
      </c>
      <c r="D43" s="12">
        <f t="shared" si="3"/>
        <v>2.4181286935722204</v>
      </c>
      <c r="E43" s="12">
        <f t="shared" si="4"/>
        <v>1.9176411380607319</v>
      </c>
      <c r="F43" s="12">
        <f t="shared" si="5"/>
        <v>1.3935633452303198</v>
      </c>
      <c r="G43" s="12">
        <f t="shared" si="6"/>
        <v>0.86948555239990766</v>
      </c>
      <c r="H43" s="12">
        <f t="shared" si="7"/>
        <v>22.6</v>
      </c>
      <c r="I43" s="12">
        <f t="shared" si="8"/>
        <v>30.6</v>
      </c>
      <c r="J43" s="12">
        <f t="shared" si="9"/>
        <v>2.5150000000000001</v>
      </c>
      <c r="K43" s="12">
        <f t="shared" si="18"/>
        <v>2.4102742633213192</v>
      </c>
      <c r="L43" s="12">
        <f t="shared" si="10"/>
        <v>8</v>
      </c>
      <c r="M43" s="81">
        <f t="shared" si="11"/>
        <v>0</v>
      </c>
      <c r="N43" s="81">
        <f t="shared" si="12"/>
        <v>0</v>
      </c>
      <c r="O43" s="81">
        <f t="shared" si="13"/>
        <v>7.3999999999999986</v>
      </c>
      <c r="P43" s="81">
        <f t="shared" si="14"/>
        <v>9.3999999999999986</v>
      </c>
      <c r="Q43" s="81">
        <f t="shared" si="15"/>
        <v>19.399999999999999</v>
      </c>
      <c r="R43" s="81">
        <f t="shared" si="16"/>
        <v>29.4</v>
      </c>
      <c r="S43">
        <f t="shared" si="17"/>
        <v>3</v>
      </c>
      <c r="V43" s="54" t="s">
        <v>267</v>
      </c>
      <c r="W43" s="55" t="s">
        <v>268</v>
      </c>
      <c r="X43" s="56">
        <v>5</v>
      </c>
      <c r="Y43" s="57">
        <v>48</v>
      </c>
      <c r="Z43" s="57">
        <v>2.6</v>
      </c>
      <c r="AA43" s="57">
        <v>2.5150000000000001</v>
      </c>
      <c r="AB43" s="57">
        <v>0</v>
      </c>
      <c r="AC43" s="57">
        <v>20</v>
      </c>
      <c r="AD43" s="57">
        <v>28</v>
      </c>
      <c r="AE43" s="57">
        <v>0</v>
      </c>
      <c r="AF43" s="57">
        <v>0</v>
      </c>
      <c r="AG43" s="58">
        <v>0.75</v>
      </c>
      <c r="AH43" s="58">
        <v>3</v>
      </c>
      <c r="AI43" s="58">
        <v>0</v>
      </c>
      <c r="AJ43" s="58">
        <v>0</v>
      </c>
    </row>
    <row r="44" spans="1:36">
      <c r="A44" s="68" t="str">
        <f t="shared" si="0"/>
        <v>4CL13</v>
      </c>
      <c r="B44" s="12">
        <f t="shared" si="1"/>
        <v>2.5150000000000001</v>
      </c>
      <c r="C44" s="12">
        <f t="shared" si="2"/>
        <v>2.4718006336200444</v>
      </c>
      <c r="D44" s="12">
        <f t="shared" si="3"/>
        <v>2.3408934627716933</v>
      </c>
      <c r="E44" s="12">
        <f t="shared" si="4"/>
        <v>1.8246790823809227</v>
      </c>
      <c r="F44" s="12">
        <f t="shared" si="5"/>
        <v>1.3006012895505108</v>
      </c>
      <c r="G44" s="12">
        <f t="shared" si="6"/>
        <v>0.77652349672009868</v>
      </c>
      <c r="H44" s="12">
        <f t="shared" si="7"/>
        <v>16.7</v>
      </c>
      <c r="I44" s="12">
        <f t="shared" si="8"/>
        <v>30.200000000000003</v>
      </c>
      <c r="J44" s="12">
        <f t="shared" si="9"/>
        <v>2.5150000000000001</v>
      </c>
      <c r="K44" s="12">
        <f t="shared" si="18"/>
        <v>2.3382753193547265</v>
      </c>
      <c r="L44" s="12">
        <f t="shared" si="10"/>
        <v>13.500000000000004</v>
      </c>
      <c r="M44" s="81">
        <f t="shared" si="11"/>
        <v>0</v>
      </c>
      <c r="N44" s="81">
        <f t="shared" si="12"/>
        <v>3.3000000000000007</v>
      </c>
      <c r="O44" s="81">
        <f t="shared" si="13"/>
        <v>13.3</v>
      </c>
      <c r="P44" s="81">
        <f t="shared" si="14"/>
        <v>9.7999999999999972</v>
      </c>
      <c r="Q44" s="81">
        <f t="shared" si="15"/>
        <v>19.799999999999997</v>
      </c>
      <c r="R44" s="81">
        <f t="shared" si="16"/>
        <v>29.799999999999997</v>
      </c>
      <c r="S44">
        <f t="shared" si="17"/>
        <v>3</v>
      </c>
      <c r="V44" s="54" t="s">
        <v>269</v>
      </c>
      <c r="W44" s="55" t="s">
        <v>270</v>
      </c>
      <c r="X44" s="56">
        <v>5</v>
      </c>
      <c r="Y44" s="57">
        <v>43.5</v>
      </c>
      <c r="Z44" s="57">
        <v>2.6</v>
      </c>
      <c r="AA44" s="57">
        <v>2.5150000000000001</v>
      </c>
      <c r="AB44" s="57">
        <v>0</v>
      </c>
      <c r="AC44" s="57">
        <v>14.1</v>
      </c>
      <c r="AD44" s="57">
        <v>27.6</v>
      </c>
      <c r="AE44" s="57">
        <v>0</v>
      </c>
      <c r="AF44" s="57">
        <v>0</v>
      </c>
      <c r="AG44" s="58">
        <v>0.75</v>
      </c>
      <c r="AH44" s="58">
        <v>3</v>
      </c>
      <c r="AI44" s="58">
        <v>0</v>
      </c>
      <c r="AJ44" s="58">
        <v>0</v>
      </c>
    </row>
    <row r="45" spans="1:36">
      <c r="A45" s="68" t="str">
        <f t="shared" si="0"/>
        <v>4CL14</v>
      </c>
      <c r="B45" s="12">
        <f t="shared" si="1"/>
        <v>2.5150000000000001</v>
      </c>
      <c r="C45" s="12">
        <f t="shared" si="2"/>
        <v>2.4770369204539784</v>
      </c>
      <c r="D45" s="12">
        <f t="shared" si="3"/>
        <v>2.3461297496056277</v>
      </c>
      <c r="E45" s="12">
        <f t="shared" si="4"/>
        <v>1.8456421940941392</v>
      </c>
      <c r="F45" s="12">
        <f t="shared" si="5"/>
        <v>1.3215644012637271</v>
      </c>
      <c r="G45" s="12">
        <f t="shared" si="6"/>
        <v>0.79748660843331498</v>
      </c>
      <c r="H45" s="12">
        <f t="shared" si="7"/>
        <v>17.100000000000001</v>
      </c>
      <c r="I45" s="12">
        <f t="shared" si="8"/>
        <v>30.6</v>
      </c>
      <c r="J45" s="12">
        <f t="shared" si="9"/>
        <v>2.5150000000000001</v>
      </c>
      <c r="K45" s="12">
        <f t="shared" si="18"/>
        <v>2.3382753193547265</v>
      </c>
      <c r="L45" s="12">
        <f t="shared" si="10"/>
        <v>13.5</v>
      </c>
      <c r="M45" s="81">
        <f t="shared" si="11"/>
        <v>0</v>
      </c>
      <c r="N45" s="81">
        <f t="shared" si="12"/>
        <v>2.8999999999999986</v>
      </c>
      <c r="O45" s="81">
        <f t="shared" si="13"/>
        <v>12.899999999999999</v>
      </c>
      <c r="P45" s="81">
        <f t="shared" si="14"/>
        <v>9.3999999999999986</v>
      </c>
      <c r="Q45" s="81">
        <f t="shared" si="15"/>
        <v>19.399999999999999</v>
      </c>
      <c r="R45" s="81">
        <f t="shared" si="16"/>
        <v>29.4</v>
      </c>
      <c r="S45">
        <f t="shared" si="17"/>
        <v>3</v>
      </c>
      <c r="V45" s="54" t="s">
        <v>271</v>
      </c>
      <c r="W45" s="55" t="s">
        <v>272</v>
      </c>
      <c r="X45" s="56">
        <v>5</v>
      </c>
      <c r="Y45" s="57">
        <v>45.2</v>
      </c>
      <c r="Z45" s="57">
        <v>2.6</v>
      </c>
      <c r="AA45" s="57">
        <v>2.5150000000000001</v>
      </c>
      <c r="AB45" s="57">
        <v>0</v>
      </c>
      <c r="AC45" s="57">
        <v>14.5</v>
      </c>
      <c r="AD45" s="57">
        <v>28</v>
      </c>
      <c r="AE45" s="57">
        <v>0</v>
      </c>
      <c r="AF45" s="57">
        <v>0</v>
      </c>
      <c r="AG45" s="58">
        <v>0.75</v>
      </c>
      <c r="AH45" s="58">
        <v>3</v>
      </c>
      <c r="AI45" s="58">
        <v>0</v>
      </c>
      <c r="AJ45" s="58">
        <v>0</v>
      </c>
    </row>
    <row r="46" spans="1:36">
      <c r="A46" s="68" t="str">
        <f t="shared" si="0"/>
        <v>4CL15</v>
      </c>
      <c r="B46" s="12">
        <f t="shared" si="1"/>
        <v>2.5150000000000001</v>
      </c>
      <c r="C46" s="12">
        <f t="shared" si="2"/>
        <v>2.4901276375388135</v>
      </c>
      <c r="D46" s="12">
        <f t="shared" si="3"/>
        <v>2.0761376188633784</v>
      </c>
      <c r="E46" s="12">
        <f t="shared" si="4"/>
        <v>1.5520598260329665</v>
      </c>
      <c r="F46" s="12">
        <f t="shared" si="5"/>
        <v>1.0279820332025544</v>
      </c>
      <c r="G46" s="12">
        <f t="shared" si="6"/>
        <v>0.5039042403721421</v>
      </c>
      <c r="H46" s="12">
        <f t="shared" si="7"/>
        <v>18.100000000000001</v>
      </c>
      <c r="I46" s="12">
        <f t="shared" si="8"/>
        <v>22.8</v>
      </c>
      <c r="J46" s="12">
        <f t="shared" si="9"/>
        <v>2.5150000000000001</v>
      </c>
      <c r="K46" s="12">
        <f t="shared" si="18"/>
        <v>2.4534736297012754</v>
      </c>
      <c r="L46" s="12">
        <f t="shared" si="10"/>
        <v>4.6999999999999993</v>
      </c>
      <c r="M46" s="81">
        <f t="shared" si="11"/>
        <v>0</v>
      </c>
      <c r="N46" s="81">
        <f t="shared" si="12"/>
        <v>1.8999999999999986</v>
      </c>
      <c r="O46" s="81">
        <f t="shared" si="13"/>
        <v>7.1999999999999993</v>
      </c>
      <c r="P46" s="81">
        <f t="shared" si="14"/>
        <v>17.2</v>
      </c>
      <c r="Q46" s="81">
        <f t="shared" si="15"/>
        <v>27.2</v>
      </c>
      <c r="R46" s="81">
        <f t="shared" si="16"/>
        <v>37.200000000000003</v>
      </c>
      <c r="S46">
        <f t="shared" si="17"/>
        <v>3</v>
      </c>
      <c r="V46" s="54" t="s">
        <v>273</v>
      </c>
      <c r="W46" s="55" t="s">
        <v>274</v>
      </c>
      <c r="X46" s="56">
        <v>5</v>
      </c>
      <c r="Y46" s="57">
        <v>43.5</v>
      </c>
      <c r="Z46" s="57">
        <v>2.6</v>
      </c>
      <c r="AA46" s="57">
        <v>2.5150000000000001</v>
      </c>
      <c r="AB46" s="57">
        <v>0</v>
      </c>
      <c r="AC46" s="57">
        <v>15.5</v>
      </c>
      <c r="AD46" s="57">
        <v>20.2</v>
      </c>
      <c r="AE46" s="57">
        <v>27.9</v>
      </c>
      <c r="AF46" s="57">
        <v>0</v>
      </c>
      <c r="AG46" s="58">
        <v>0.75</v>
      </c>
      <c r="AH46" s="58">
        <v>3</v>
      </c>
      <c r="AI46" s="58">
        <v>0</v>
      </c>
      <c r="AJ46" s="58">
        <v>0</v>
      </c>
    </row>
    <row r="47" spans="1:36">
      <c r="A47" s="68" t="str">
        <f t="shared" si="0"/>
        <v>4CL20</v>
      </c>
      <c r="B47" s="12">
        <f t="shared" si="1"/>
        <v>2.5150000000000001</v>
      </c>
      <c r="C47" s="12">
        <f t="shared" si="2"/>
        <v>2.4953639243727475</v>
      </c>
      <c r="D47" s="12">
        <f t="shared" si="3"/>
        <v>2.3644567535243963</v>
      </c>
      <c r="E47" s="12">
        <f t="shared" si="4"/>
        <v>2.2335495826760456</v>
      </c>
      <c r="F47" s="12">
        <f t="shared" si="5"/>
        <v>2.102642411827695</v>
      </c>
      <c r="G47" s="12">
        <f t="shared" si="6"/>
        <v>1.9717352409793438</v>
      </c>
      <c r="H47" s="12">
        <f t="shared" si="7"/>
        <v>18.5</v>
      </c>
      <c r="I47" s="12">
        <f t="shared" si="8"/>
        <v>22.1</v>
      </c>
      <c r="J47" s="12">
        <f t="shared" si="9"/>
        <v>2.5150000000000001</v>
      </c>
      <c r="K47" s="12">
        <f t="shared" si="18"/>
        <v>2.4678734184945936</v>
      </c>
      <c r="L47" s="12">
        <f t="shared" si="10"/>
        <v>3.6000000000000014</v>
      </c>
      <c r="M47" s="81">
        <f t="shared" si="11"/>
        <v>0</v>
      </c>
      <c r="N47" s="81">
        <f t="shared" si="12"/>
        <v>1.5</v>
      </c>
      <c r="O47" s="81">
        <f t="shared" si="13"/>
        <v>7.8999999999999986</v>
      </c>
      <c r="P47" s="81">
        <f t="shared" si="14"/>
        <v>17.899999999999999</v>
      </c>
      <c r="Q47" s="81">
        <f t="shared" si="15"/>
        <v>27.9</v>
      </c>
      <c r="R47" s="81">
        <f t="shared" si="16"/>
        <v>37.9</v>
      </c>
      <c r="S47">
        <f t="shared" si="17"/>
        <v>0.75</v>
      </c>
      <c r="V47" s="54" t="s">
        <v>275</v>
      </c>
      <c r="W47" s="55" t="s">
        <v>276</v>
      </c>
      <c r="X47" s="56">
        <v>5</v>
      </c>
      <c r="Y47" s="57">
        <v>49.7</v>
      </c>
      <c r="Z47" s="57">
        <v>2.6</v>
      </c>
      <c r="AA47" s="57">
        <v>2.5150000000000001</v>
      </c>
      <c r="AB47" s="57">
        <v>0</v>
      </c>
      <c r="AC47" s="57">
        <v>15.9</v>
      </c>
      <c r="AD47" s="57">
        <v>19.5</v>
      </c>
      <c r="AE47" s="57">
        <v>23</v>
      </c>
      <c r="AF47" s="57">
        <v>37</v>
      </c>
      <c r="AG47" s="58">
        <v>0.75</v>
      </c>
      <c r="AH47" s="58">
        <v>0</v>
      </c>
      <c r="AI47" s="58">
        <v>3</v>
      </c>
      <c r="AJ47" s="58">
        <v>0</v>
      </c>
    </row>
    <row r="48" spans="1:36">
      <c r="A48" s="68" t="str">
        <f t="shared" si="0"/>
        <v>4CL21</v>
      </c>
      <c r="B48" s="12">
        <f t="shared" si="1"/>
        <v>2.5150000000000001</v>
      </c>
      <c r="C48" s="12">
        <f t="shared" si="2"/>
        <v>2.4862004224133631</v>
      </c>
      <c r="D48" s="12">
        <f t="shared" si="3"/>
        <v>2.355293251565012</v>
      </c>
      <c r="E48" s="12">
        <f t="shared" si="4"/>
        <v>1.8823276395922681</v>
      </c>
      <c r="F48" s="12">
        <f t="shared" si="5"/>
        <v>1.358249846761856</v>
      </c>
      <c r="G48" s="12">
        <f t="shared" si="6"/>
        <v>0.83417205393144389</v>
      </c>
      <c r="H48" s="12">
        <f t="shared" si="7"/>
        <v>17.8</v>
      </c>
      <c r="I48" s="12">
        <f t="shared" si="8"/>
        <v>31.3</v>
      </c>
      <c r="J48" s="12">
        <f t="shared" si="9"/>
        <v>2.5150000000000001</v>
      </c>
      <c r="K48" s="12">
        <f t="shared" si="18"/>
        <v>2.3382753193547265</v>
      </c>
      <c r="L48" s="12">
        <f t="shared" si="10"/>
        <v>13.5</v>
      </c>
      <c r="M48" s="81">
        <f t="shared" si="11"/>
        <v>0</v>
      </c>
      <c r="N48" s="81">
        <f t="shared" si="12"/>
        <v>2.1999999999999993</v>
      </c>
      <c r="O48" s="81">
        <f t="shared" si="13"/>
        <v>12.2</v>
      </c>
      <c r="P48" s="81">
        <f t="shared" si="14"/>
        <v>8.6999999999999993</v>
      </c>
      <c r="Q48" s="81">
        <f t="shared" si="15"/>
        <v>18.7</v>
      </c>
      <c r="R48" s="81">
        <f t="shared" si="16"/>
        <v>28.7</v>
      </c>
      <c r="S48">
        <f t="shared" si="17"/>
        <v>3</v>
      </c>
      <c r="V48" s="54" t="s">
        <v>277</v>
      </c>
      <c r="W48" s="55" t="s">
        <v>278</v>
      </c>
      <c r="X48" s="56">
        <v>5</v>
      </c>
      <c r="Y48" s="57">
        <v>45.2</v>
      </c>
      <c r="Z48" s="57">
        <v>2.6</v>
      </c>
      <c r="AA48" s="57">
        <v>2.5150000000000001</v>
      </c>
      <c r="AB48" s="57">
        <v>0</v>
      </c>
      <c r="AC48" s="57">
        <v>15.2</v>
      </c>
      <c r="AD48" s="57">
        <v>28.7</v>
      </c>
      <c r="AE48" s="57">
        <v>0</v>
      </c>
      <c r="AF48" s="57">
        <v>0</v>
      </c>
      <c r="AG48" s="58">
        <v>0.75</v>
      </c>
      <c r="AH48" s="58">
        <v>3</v>
      </c>
      <c r="AI48" s="58">
        <v>0</v>
      </c>
      <c r="AJ48" s="58">
        <v>0</v>
      </c>
    </row>
    <row r="49" spans="1:36">
      <c r="A49" s="68" t="str">
        <f t="shared" si="0"/>
        <v>4CL22</v>
      </c>
      <c r="B49" s="12">
        <f t="shared" si="1"/>
        <v>2.5150000000000001</v>
      </c>
      <c r="C49" s="12">
        <f t="shared" si="2"/>
        <v>2.4894731016845717</v>
      </c>
      <c r="D49" s="12">
        <f t="shared" si="3"/>
        <v>2.358565930836221</v>
      </c>
      <c r="E49" s="12">
        <f t="shared" si="4"/>
        <v>1.8954295844130282</v>
      </c>
      <c r="F49" s="12">
        <f t="shared" si="5"/>
        <v>1.3713517915826161</v>
      </c>
      <c r="G49" s="12">
        <f t="shared" si="6"/>
        <v>0.84727399875220422</v>
      </c>
      <c r="H49" s="12">
        <f t="shared" si="7"/>
        <v>18.05</v>
      </c>
      <c r="I49" s="12">
        <f t="shared" si="8"/>
        <v>31.55</v>
      </c>
      <c r="J49" s="12">
        <f t="shared" si="9"/>
        <v>2.5150000000000001</v>
      </c>
      <c r="K49" s="12">
        <f t="shared" si="18"/>
        <v>2.3382753193547265</v>
      </c>
      <c r="L49" s="12">
        <f t="shared" si="10"/>
        <v>13.5</v>
      </c>
      <c r="M49" s="81">
        <f t="shared" si="11"/>
        <v>0</v>
      </c>
      <c r="N49" s="81">
        <f t="shared" si="12"/>
        <v>1.9499999999999993</v>
      </c>
      <c r="O49" s="81">
        <f t="shared" si="13"/>
        <v>11.95</v>
      </c>
      <c r="P49" s="81">
        <f t="shared" si="14"/>
        <v>8.4499999999999993</v>
      </c>
      <c r="Q49" s="81">
        <f t="shared" si="15"/>
        <v>18.45</v>
      </c>
      <c r="R49" s="81">
        <f t="shared" si="16"/>
        <v>28.45</v>
      </c>
      <c r="S49">
        <f t="shared" si="17"/>
        <v>3</v>
      </c>
      <c r="V49" s="54" t="s">
        <v>279</v>
      </c>
      <c r="W49" s="55" t="s">
        <v>280</v>
      </c>
      <c r="X49" s="56">
        <v>5</v>
      </c>
      <c r="Y49" s="57">
        <v>45.2</v>
      </c>
      <c r="Z49" s="57">
        <v>2.6</v>
      </c>
      <c r="AA49" s="57">
        <v>2.5150000000000001</v>
      </c>
      <c r="AB49" s="57">
        <v>0</v>
      </c>
      <c r="AC49" s="57">
        <v>15.45</v>
      </c>
      <c r="AD49" s="57">
        <v>28.95</v>
      </c>
      <c r="AE49" s="57">
        <v>0</v>
      </c>
      <c r="AF49" s="57">
        <v>0</v>
      </c>
      <c r="AG49" s="58">
        <v>0.75</v>
      </c>
      <c r="AH49" s="58">
        <v>3</v>
      </c>
      <c r="AI49" s="58">
        <v>0</v>
      </c>
      <c r="AJ49" s="58">
        <v>0</v>
      </c>
    </row>
    <row r="50" spans="1:36">
      <c r="A50" s="68" t="str">
        <f t="shared" si="0"/>
        <v>4CM1</v>
      </c>
      <c r="B50" s="12">
        <f t="shared" si="1"/>
        <v>2.5150000000000001</v>
      </c>
      <c r="C50" s="12">
        <f t="shared" si="2"/>
        <v>2.4953639243727475</v>
      </c>
      <c r="D50" s="12">
        <f t="shared" si="3"/>
        <v>2.3644567535243968</v>
      </c>
      <c r="E50" s="12">
        <f t="shared" si="4"/>
        <v>2.2335495826760461</v>
      </c>
      <c r="F50" s="12">
        <f t="shared" si="5"/>
        <v>2.102642411827695</v>
      </c>
      <c r="G50" s="12">
        <f t="shared" si="6"/>
        <v>1.9717352409793441</v>
      </c>
      <c r="H50" s="12">
        <f t="shared" si="7"/>
        <v>18.5</v>
      </c>
      <c r="I50" s="12">
        <f t="shared" si="8"/>
        <v>21.8</v>
      </c>
      <c r="J50" s="12">
        <f t="shared" si="9"/>
        <v>2.5150000000000001</v>
      </c>
      <c r="K50" s="12">
        <f t="shared" si="18"/>
        <v>2.4718006336200444</v>
      </c>
      <c r="L50" s="12">
        <f t="shared" si="10"/>
        <v>3.3000000000000007</v>
      </c>
      <c r="M50" s="81">
        <f t="shared" si="11"/>
        <v>0</v>
      </c>
      <c r="N50" s="81">
        <f t="shared" si="12"/>
        <v>1.5</v>
      </c>
      <c r="O50" s="81">
        <f t="shared" si="13"/>
        <v>8.1999999999999993</v>
      </c>
      <c r="P50" s="81">
        <f t="shared" si="14"/>
        <v>18.2</v>
      </c>
      <c r="Q50" s="81">
        <f t="shared" si="15"/>
        <v>28.2</v>
      </c>
      <c r="R50" s="81">
        <f t="shared" si="16"/>
        <v>38.200000000000003</v>
      </c>
      <c r="S50">
        <f t="shared" si="17"/>
        <v>0.75</v>
      </c>
      <c r="V50" s="54" t="s">
        <v>281</v>
      </c>
      <c r="W50" s="55" t="s">
        <v>282</v>
      </c>
      <c r="X50" s="56">
        <v>5</v>
      </c>
      <c r="Y50" s="57">
        <v>49.7</v>
      </c>
      <c r="Z50" s="57">
        <v>2.6</v>
      </c>
      <c r="AA50" s="57">
        <v>2.5150000000000001</v>
      </c>
      <c r="AB50" s="57">
        <v>0</v>
      </c>
      <c r="AC50" s="57">
        <v>15.9</v>
      </c>
      <c r="AD50" s="57">
        <v>19.2</v>
      </c>
      <c r="AE50" s="57">
        <v>23</v>
      </c>
      <c r="AF50" s="57">
        <v>37</v>
      </c>
      <c r="AG50" s="58">
        <v>0.75</v>
      </c>
      <c r="AH50" s="58">
        <v>0</v>
      </c>
      <c r="AI50" s="58">
        <v>3.25</v>
      </c>
      <c r="AJ50" s="58">
        <v>0</v>
      </c>
    </row>
    <row r="51" spans="1:36">
      <c r="A51" s="68" t="str">
        <f t="shared" si="0"/>
        <v>4CM2</v>
      </c>
      <c r="B51" s="12">
        <f t="shared" si="1"/>
        <v>2.5150000000000001</v>
      </c>
      <c r="C51" s="12">
        <f t="shared" si="2"/>
        <v>2.4933656577993215</v>
      </c>
      <c r="D51" s="12">
        <f t="shared" si="3"/>
        <v>2.3764232675253827</v>
      </c>
      <c r="E51" s="12">
        <f t="shared" si="4"/>
        <v>2.2594808772514443</v>
      </c>
      <c r="F51" s="12">
        <f t="shared" si="5"/>
        <v>2.1425384869775055</v>
      </c>
      <c r="G51" s="12">
        <f t="shared" si="6"/>
        <v>2.0255960967035667</v>
      </c>
      <c r="H51" s="12">
        <f t="shared" si="7"/>
        <v>18.150000000000002</v>
      </c>
      <c r="I51" s="12">
        <f t="shared" si="8"/>
        <v>22.1</v>
      </c>
      <c r="J51" s="12">
        <f t="shared" si="9"/>
        <v>2.5150000000000001</v>
      </c>
      <c r="K51" s="12">
        <f t="shared" si="18"/>
        <v>2.4688077558417945</v>
      </c>
      <c r="L51" s="12">
        <f t="shared" si="10"/>
        <v>3.9499999999999993</v>
      </c>
      <c r="M51" s="81">
        <f t="shared" si="11"/>
        <v>0</v>
      </c>
      <c r="N51" s="81">
        <f t="shared" si="12"/>
        <v>1.8499999999999979</v>
      </c>
      <c r="O51" s="81">
        <f t="shared" si="13"/>
        <v>7.8999999999999986</v>
      </c>
      <c r="P51" s="81">
        <f t="shared" si="14"/>
        <v>17.899999999999999</v>
      </c>
      <c r="Q51" s="81">
        <f t="shared" si="15"/>
        <v>27.9</v>
      </c>
      <c r="R51" s="81">
        <f t="shared" si="16"/>
        <v>37.9</v>
      </c>
      <c r="S51">
        <f t="shared" si="17"/>
        <v>0.67</v>
      </c>
      <c r="V51" s="54" t="s">
        <v>283</v>
      </c>
      <c r="W51" s="55" t="s">
        <v>284</v>
      </c>
      <c r="X51" s="56">
        <v>5</v>
      </c>
      <c r="Y51" s="57">
        <v>49.5</v>
      </c>
      <c r="Z51" s="57">
        <v>2.6</v>
      </c>
      <c r="AA51" s="57">
        <v>2.5150000000000001</v>
      </c>
      <c r="AB51" s="57">
        <v>0</v>
      </c>
      <c r="AC51" s="57">
        <v>15.55</v>
      </c>
      <c r="AD51" s="57">
        <v>19.5</v>
      </c>
      <c r="AE51" s="57">
        <v>23</v>
      </c>
      <c r="AF51" s="57">
        <v>37</v>
      </c>
      <c r="AG51" s="58">
        <v>0.67</v>
      </c>
      <c r="AH51" s="58">
        <v>0</v>
      </c>
      <c r="AI51" s="58">
        <v>3.25</v>
      </c>
      <c r="AJ51" s="58">
        <v>0</v>
      </c>
    </row>
    <row r="52" spans="1:36">
      <c r="A52" s="68" t="str">
        <f t="shared" si="0"/>
        <v>4CN1</v>
      </c>
      <c r="B52" s="12">
        <f t="shared" si="1"/>
        <v>2.5150000000000001</v>
      </c>
      <c r="C52" s="12">
        <f t="shared" si="2"/>
        <v>2.5150000000000001</v>
      </c>
      <c r="D52" s="12">
        <f t="shared" si="3"/>
        <v>2.3840928291516494</v>
      </c>
      <c r="E52" s="12">
        <f t="shared" si="4"/>
        <v>1.9407182883765786</v>
      </c>
      <c r="F52" s="12">
        <f t="shared" si="5"/>
        <v>1.3290920868717355</v>
      </c>
      <c r="G52" s="12">
        <f t="shared" si="6"/>
        <v>0.71746588536689249</v>
      </c>
      <c r="H52" s="12">
        <f t="shared" si="7"/>
        <v>20</v>
      </c>
      <c r="I52" s="12">
        <f t="shared" si="8"/>
        <v>33.5</v>
      </c>
      <c r="J52" s="12">
        <f t="shared" si="9"/>
        <v>2.5150000000000001</v>
      </c>
      <c r="K52" s="12">
        <f t="shared" si="18"/>
        <v>2.3382753193547265</v>
      </c>
      <c r="L52" s="12">
        <f t="shared" si="10"/>
        <v>13.5</v>
      </c>
      <c r="M52" s="81">
        <f t="shared" si="11"/>
        <v>0</v>
      </c>
      <c r="N52" s="81">
        <f t="shared" si="12"/>
        <v>0</v>
      </c>
      <c r="O52" s="81">
        <f t="shared" si="13"/>
        <v>10</v>
      </c>
      <c r="P52" s="81">
        <f t="shared" si="14"/>
        <v>6.5</v>
      </c>
      <c r="Q52" s="81">
        <f t="shared" si="15"/>
        <v>16.5</v>
      </c>
      <c r="R52" s="81">
        <f t="shared" si="16"/>
        <v>26.5</v>
      </c>
      <c r="S52">
        <f t="shared" si="17"/>
        <v>3.5</v>
      </c>
      <c r="V52" s="54" t="s">
        <v>285</v>
      </c>
      <c r="W52" s="55" t="s">
        <v>286</v>
      </c>
      <c r="X52" s="56">
        <v>5</v>
      </c>
      <c r="Y52" s="57">
        <v>49</v>
      </c>
      <c r="Z52" s="57">
        <v>2.6</v>
      </c>
      <c r="AA52" s="57">
        <v>2.5150000000000001</v>
      </c>
      <c r="AB52" s="57">
        <v>0</v>
      </c>
      <c r="AC52" s="57">
        <v>17.399999999999999</v>
      </c>
      <c r="AD52" s="57">
        <v>30.9</v>
      </c>
      <c r="AE52" s="57">
        <v>0</v>
      </c>
      <c r="AF52" s="57">
        <v>0</v>
      </c>
      <c r="AG52" s="58">
        <v>0.75</v>
      </c>
      <c r="AH52" s="58">
        <v>3.5</v>
      </c>
      <c r="AI52" s="58">
        <v>0</v>
      </c>
      <c r="AJ52" s="58">
        <v>0</v>
      </c>
    </row>
    <row r="53" spans="1:36">
      <c r="A53" s="68" t="str">
        <f t="shared" si="0"/>
        <v>4CN2</v>
      </c>
      <c r="B53" s="12">
        <f t="shared" si="1"/>
        <v>2.5219999999999998</v>
      </c>
      <c r="C53" s="12">
        <f t="shared" si="2"/>
        <v>2.5219999999999998</v>
      </c>
      <c r="D53" s="12">
        <f t="shared" si="3"/>
        <v>2.4277468369891873</v>
      </c>
      <c r="E53" s="12">
        <f t="shared" si="4"/>
        <v>2.205983769346759</v>
      </c>
      <c r="F53" s="12">
        <f t="shared" si="5"/>
        <v>1.5943575678419162</v>
      </c>
      <c r="G53" s="12">
        <f t="shared" si="6"/>
        <v>0.98273136633707314</v>
      </c>
      <c r="H53" s="12">
        <f t="shared" si="7"/>
        <v>22.8</v>
      </c>
      <c r="I53" s="12">
        <f t="shared" si="8"/>
        <v>38.11</v>
      </c>
      <c r="J53" s="12">
        <f t="shared" si="9"/>
        <v>2.5219999999999998</v>
      </c>
      <c r="K53" s="12">
        <f t="shared" si="18"/>
        <v>2.3215811214311746</v>
      </c>
      <c r="L53" s="12">
        <f t="shared" si="10"/>
        <v>15.309999999999999</v>
      </c>
      <c r="M53" s="81">
        <f t="shared" si="11"/>
        <v>0</v>
      </c>
      <c r="N53" s="81">
        <f t="shared" si="12"/>
        <v>0</v>
      </c>
      <c r="O53" s="81">
        <f t="shared" si="13"/>
        <v>7.1999999999999993</v>
      </c>
      <c r="P53" s="81">
        <f t="shared" si="14"/>
        <v>1.8900000000000006</v>
      </c>
      <c r="Q53" s="81">
        <f t="shared" si="15"/>
        <v>11.89</v>
      </c>
      <c r="R53" s="81">
        <f t="shared" si="16"/>
        <v>21.89</v>
      </c>
      <c r="S53">
        <f t="shared" si="17"/>
        <v>3.5</v>
      </c>
      <c r="V53" s="54" t="s">
        <v>287</v>
      </c>
      <c r="W53" s="55" t="s">
        <v>288</v>
      </c>
      <c r="X53" s="56">
        <v>5</v>
      </c>
      <c r="Y53" s="57">
        <v>49.7</v>
      </c>
      <c r="Z53" s="57">
        <v>2.6</v>
      </c>
      <c r="AA53" s="57">
        <v>2.5219999999999998</v>
      </c>
      <c r="AB53" s="57">
        <v>0</v>
      </c>
      <c r="AC53" s="57">
        <v>20.2</v>
      </c>
      <c r="AD53" s="57">
        <v>35.51</v>
      </c>
      <c r="AE53" s="57">
        <v>0</v>
      </c>
      <c r="AF53" s="57">
        <v>0</v>
      </c>
      <c r="AG53" s="58">
        <v>0.75</v>
      </c>
      <c r="AH53" s="58">
        <v>3.5</v>
      </c>
      <c r="AI53" s="58">
        <v>0</v>
      </c>
      <c r="AJ53" s="58">
        <v>0</v>
      </c>
    </row>
    <row r="54" spans="1:36">
      <c r="A54" s="68" t="str">
        <f t="shared" si="0"/>
        <v>4CN20</v>
      </c>
      <c r="B54" s="12">
        <f t="shared" si="1"/>
        <v>2.5150000000000001</v>
      </c>
      <c r="C54" s="12">
        <f t="shared" si="2"/>
        <v>2.5150000000000001</v>
      </c>
      <c r="D54" s="12">
        <f t="shared" si="3"/>
        <v>2.3840928291516494</v>
      </c>
      <c r="E54" s="12">
        <f t="shared" si="4"/>
        <v>1.9407182883765786</v>
      </c>
      <c r="F54" s="12">
        <f t="shared" si="5"/>
        <v>1.3290920868717355</v>
      </c>
      <c r="G54" s="12">
        <f t="shared" si="6"/>
        <v>0.71746588536689249</v>
      </c>
      <c r="H54" s="12">
        <f t="shared" si="7"/>
        <v>20</v>
      </c>
      <c r="I54" s="12">
        <f t="shared" si="8"/>
        <v>33.5</v>
      </c>
      <c r="J54" s="12">
        <f t="shared" si="9"/>
        <v>2.5150000000000001</v>
      </c>
      <c r="K54" s="12">
        <f t="shared" si="18"/>
        <v>2.3382753193547265</v>
      </c>
      <c r="L54" s="12">
        <f t="shared" si="10"/>
        <v>13.5</v>
      </c>
      <c r="M54" s="81">
        <f t="shared" si="11"/>
        <v>0</v>
      </c>
      <c r="N54" s="81">
        <f t="shared" si="12"/>
        <v>0</v>
      </c>
      <c r="O54" s="81">
        <f t="shared" si="13"/>
        <v>10</v>
      </c>
      <c r="P54" s="81">
        <f t="shared" si="14"/>
        <v>6.5</v>
      </c>
      <c r="Q54" s="81">
        <f t="shared" si="15"/>
        <v>16.5</v>
      </c>
      <c r="R54" s="81">
        <f t="shared" si="16"/>
        <v>26.5</v>
      </c>
      <c r="S54">
        <f t="shared" si="17"/>
        <v>3.5</v>
      </c>
      <c r="V54" s="54" t="s">
        <v>289</v>
      </c>
      <c r="W54" s="55" t="s">
        <v>290</v>
      </c>
      <c r="X54" s="56">
        <v>5</v>
      </c>
      <c r="Y54" s="57">
        <v>47.2</v>
      </c>
      <c r="Z54" s="57">
        <v>2.6</v>
      </c>
      <c r="AA54" s="57">
        <v>2.5150000000000001</v>
      </c>
      <c r="AB54" s="57">
        <v>0</v>
      </c>
      <c r="AC54" s="57">
        <v>17.399999999999999</v>
      </c>
      <c r="AD54" s="57">
        <v>30.9</v>
      </c>
      <c r="AE54" s="57">
        <v>0</v>
      </c>
      <c r="AF54" s="57">
        <v>0</v>
      </c>
      <c r="AG54" s="58">
        <v>0.75</v>
      </c>
      <c r="AH54" s="58">
        <v>3.5</v>
      </c>
      <c r="AI54" s="58">
        <v>0</v>
      </c>
      <c r="AJ54" s="58">
        <v>0</v>
      </c>
    </row>
    <row r="55" spans="1:36">
      <c r="A55" s="68" t="str">
        <f t="shared" si="0"/>
        <v>4CP3</v>
      </c>
      <c r="B55" s="12">
        <f t="shared" si="1"/>
        <v>2.5150000000000001</v>
      </c>
      <c r="C55" s="12">
        <f t="shared" si="2"/>
        <v>2.4626371316606597</v>
      </c>
      <c r="D55" s="12">
        <f t="shared" si="3"/>
        <v>2.331729960812309</v>
      </c>
      <c r="E55" s="12">
        <f t="shared" si="4"/>
        <v>1.9564275820716546</v>
      </c>
      <c r="F55" s="12">
        <f t="shared" si="5"/>
        <v>1.2571594626365505</v>
      </c>
      <c r="G55" s="12">
        <f t="shared" si="6"/>
        <v>0.55789134320144629</v>
      </c>
      <c r="H55" s="12">
        <f t="shared" si="7"/>
        <v>16</v>
      </c>
      <c r="I55" s="12">
        <f t="shared" si="8"/>
        <v>35.700000000000003</v>
      </c>
      <c r="J55" s="12">
        <f t="shared" si="9"/>
        <v>2.5150000000000001</v>
      </c>
      <c r="K55" s="12">
        <f t="shared" si="18"/>
        <v>2.2571128734287491</v>
      </c>
      <c r="L55" s="12">
        <f t="shared" si="10"/>
        <v>19.700000000000003</v>
      </c>
      <c r="M55" s="81">
        <f t="shared" si="11"/>
        <v>0</v>
      </c>
      <c r="N55" s="81">
        <f t="shared" si="12"/>
        <v>4</v>
      </c>
      <c r="O55" s="81">
        <f t="shared" si="13"/>
        <v>14</v>
      </c>
      <c r="P55" s="81">
        <f t="shared" si="14"/>
        <v>4.2999999999999972</v>
      </c>
      <c r="Q55" s="81">
        <f t="shared" si="15"/>
        <v>14.299999999999997</v>
      </c>
      <c r="R55" s="81">
        <f t="shared" si="16"/>
        <v>24.299999999999997</v>
      </c>
      <c r="S55">
        <f t="shared" si="17"/>
        <v>4</v>
      </c>
      <c r="V55" s="54" t="s">
        <v>291</v>
      </c>
      <c r="W55" s="55" t="s">
        <v>292</v>
      </c>
      <c r="X55" s="56">
        <v>5</v>
      </c>
      <c r="Y55" s="57">
        <v>47.5</v>
      </c>
      <c r="Z55" s="57">
        <v>2.6</v>
      </c>
      <c r="AA55" s="57">
        <v>2.5150000000000001</v>
      </c>
      <c r="AB55" s="57">
        <v>0</v>
      </c>
      <c r="AC55" s="57">
        <v>13.4</v>
      </c>
      <c r="AD55" s="57">
        <v>33.1</v>
      </c>
      <c r="AE55" s="57">
        <v>0</v>
      </c>
      <c r="AF55" s="57">
        <v>0</v>
      </c>
      <c r="AG55" s="58">
        <v>0.75</v>
      </c>
      <c r="AH55" s="58">
        <v>4</v>
      </c>
      <c r="AI55" s="58">
        <v>0</v>
      </c>
      <c r="AJ55" s="58">
        <v>0</v>
      </c>
    </row>
    <row r="56" spans="1:36">
      <c r="A56" s="68" t="str">
        <f t="shared" si="0"/>
        <v>4CP4</v>
      </c>
      <c r="B56" s="12">
        <f t="shared" si="1"/>
        <v>2.5150000000000001</v>
      </c>
      <c r="C56" s="12">
        <f t="shared" si="2"/>
        <v>2.4678734184945936</v>
      </c>
      <c r="D56" s="12">
        <f t="shared" si="3"/>
        <v>2.3369662476462429</v>
      </c>
      <c r="E56" s="12">
        <f t="shared" si="4"/>
        <v>1.9843983068490587</v>
      </c>
      <c r="F56" s="12">
        <f t="shared" si="5"/>
        <v>1.2851301874139545</v>
      </c>
      <c r="G56" s="12">
        <f t="shared" si="6"/>
        <v>0.58586206797885021</v>
      </c>
      <c r="H56" s="12">
        <f t="shared" si="7"/>
        <v>16.400000000000002</v>
      </c>
      <c r="I56" s="12">
        <f t="shared" si="8"/>
        <v>36.1</v>
      </c>
      <c r="J56" s="12">
        <f t="shared" si="9"/>
        <v>2.5150000000000001</v>
      </c>
      <c r="K56" s="12">
        <f t="shared" si="18"/>
        <v>2.2571128734287491</v>
      </c>
      <c r="L56" s="12">
        <f t="shared" si="10"/>
        <v>19.7</v>
      </c>
      <c r="M56" s="81">
        <f t="shared" si="11"/>
        <v>0</v>
      </c>
      <c r="N56" s="81">
        <f t="shared" si="12"/>
        <v>3.5999999999999979</v>
      </c>
      <c r="O56" s="81">
        <f t="shared" si="13"/>
        <v>13.599999999999998</v>
      </c>
      <c r="P56" s="81">
        <f t="shared" si="14"/>
        <v>3.8999999999999986</v>
      </c>
      <c r="Q56" s="81">
        <f t="shared" si="15"/>
        <v>13.899999999999999</v>
      </c>
      <c r="R56" s="81">
        <f t="shared" si="16"/>
        <v>23.9</v>
      </c>
      <c r="S56">
        <f t="shared" si="17"/>
        <v>4</v>
      </c>
      <c r="V56" s="54" t="s">
        <v>293</v>
      </c>
      <c r="W56" s="55" t="s">
        <v>294</v>
      </c>
      <c r="X56" s="56">
        <v>1</v>
      </c>
      <c r="Y56" s="57">
        <v>47.5</v>
      </c>
      <c r="Z56" s="57">
        <v>2.6</v>
      </c>
      <c r="AA56" s="57">
        <v>2.5150000000000001</v>
      </c>
      <c r="AB56" s="57">
        <v>0</v>
      </c>
      <c r="AC56" s="57">
        <v>13.8</v>
      </c>
      <c r="AD56" s="57">
        <v>33.5</v>
      </c>
      <c r="AE56" s="57">
        <v>0</v>
      </c>
      <c r="AF56" s="57">
        <v>0</v>
      </c>
      <c r="AG56" s="58">
        <v>0.75</v>
      </c>
      <c r="AH56" s="58">
        <v>4</v>
      </c>
      <c r="AI56" s="58">
        <v>0</v>
      </c>
      <c r="AJ56" s="58">
        <v>0</v>
      </c>
    </row>
    <row r="57" spans="1:36">
      <c r="A57" s="68" t="str">
        <f t="shared" si="0"/>
        <v>4CP6</v>
      </c>
      <c r="B57" s="12">
        <f t="shared" si="1"/>
        <v>2.5150000000000001</v>
      </c>
      <c r="C57" s="12">
        <f t="shared" si="2"/>
        <v>2.4613280599521761</v>
      </c>
      <c r="D57" s="12">
        <f t="shared" si="3"/>
        <v>2.3304208891038254</v>
      </c>
      <c r="E57" s="12">
        <f t="shared" si="4"/>
        <v>1.8357627111599524</v>
      </c>
      <c r="F57" s="12">
        <f t="shared" si="5"/>
        <v>1.1364945917248481</v>
      </c>
      <c r="G57" s="12">
        <f t="shared" si="6"/>
        <v>0.43722647228974409</v>
      </c>
      <c r="H57" s="12">
        <f t="shared" si="7"/>
        <v>15.9</v>
      </c>
      <c r="I57" s="12">
        <f t="shared" si="8"/>
        <v>33.6</v>
      </c>
      <c r="J57" s="12">
        <f t="shared" si="9"/>
        <v>2.5150000000000001</v>
      </c>
      <c r="K57" s="12">
        <f t="shared" si="18"/>
        <v>2.2832943075984189</v>
      </c>
      <c r="L57" s="12">
        <f t="shared" si="10"/>
        <v>17.700000000000003</v>
      </c>
      <c r="M57" s="81">
        <f t="shared" si="11"/>
        <v>0</v>
      </c>
      <c r="N57" s="81">
        <f t="shared" si="12"/>
        <v>4.0999999999999996</v>
      </c>
      <c r="O57" s="81">
        <f t="shared" si="13"/>
        <v>14.1</v>
      </c>
      <c r="P57" s="81">
        <f t="shared" si="14"/>
        <v>6.3999999999999986</v>
      </c>
      <c r="Q57" s="81">
        <f t="shared" si="15"/>
        <v>16.399999999999999</v>
      </c>
      <c r="R57" s="81">
        <f t="shared" si="16"/>
        <v>26.4</v>
      </c>
      <c r="S57">
        <f t="shared" si="17"/>
        <v>4</v>
      </c>
      <c r="V57" s="54" t="s">
        <v>295</v>
      </c>
      <c r="W57" s="55" t="s">
        <v>296</v>
      </c>
      <c r="X57" s="56">
        <v>1</v>
      </c>
      <c r="Y57" s="57">
        <v>47.5</v>
      </c>
      <c r="Z57" s="57">
        <v>2.6</v>
      </c>
      <c r="AA57" s="57">
        <v>2.5150000000000001</v>
      </c>
      <c r="AB57" s="57">
        <v>0</v>
      </c>
      <c r="AC57" s="57">
        <v>13.3</v>
      </c>
      <c r="AD57" s="57">
        <v>31</v>
      </c>
      <c r="AE57" s="57">
        <v>0</v>
      </c>
      <c r="AF57" s="57">
        <v>0</v>
      </c>
      <c r="AG57" s="58">
        <v>0.75</v>
      </c>
      <c r="AH57" s="58">
        <v>4</v>
      </c>
      <c r="AI57" s="58">
        <v>0</v>
      </c>
      <c r="AJ57" s="58">
        <v>0</v>
      </c>
    </row>
    <row r="58" spans="1:36">
      <c r="A58" s="68" t="str">
        <f t="shared" si="0"/>
        <v>4CP7</v>
      </c>
      <c r="B58" s="12">
        <f t="shared" si="1"/>
        <v>2.5150000000000001</v>
      </c>
      <c r="C58" s="12">
        <f t="shared" si="2"/>
        <v>2.4574008448267257</v>
      </c>
      <c r="D58" s="12">
        <f t="shared" si="3"/>
        <v>2.326493673978375</v>
      </c>
      <c r="E58" s="12">
        <f t="shared" si="4"/>
        <v>1.8147846675768995</v>
      </c>
      <c r="F58" s="12">
        <f t="shared" si="5"/>
        <v>1.1155165481417952</v>
      </c>
      <c r="G58" s="12">
        <f t="shared" si="6"/>
        <v>0.41624842870669099</v>
      </c>
      <c r="H58" s="12">
        <f t="shared" si="7"/>
        <v>15.6</v>
      </c>
      <c r="I58" s="12">
        <f t="shared" si="8"/>
        <v>33.299999999999997</v>
      </c>
      <c r="J58" s="12">
        <f t="shared" si="9"/>
        <v>2.5150000000000001</v>
      </c>
      <c r="K58" s="12">
        <f t="shared" si="18"/>
        <v>2.2832943075984193</v>
      </c>
      <c r="L58" s="12">
        <f t="shared" si="10"/>
        <v>17.699999999999996</v>
      </c>
      <c r="M58" s="81">
        <f t="shared" si="11"/>
        <v>0</v>
      </c>
      <c r="N58" s="81">
        <f t="shared" si="12"/>
        <v>4.4000000000000004</v>
      </c>
      <c r="O58" s="81">
        <f t="shared" si="13"/>
        <v>14.4</v>
      </c>
      <c r="P58" s="81">
        <f t="shared" si="14"/>
        <v>6.7000000000000028</v>
      </c>
      <c r="Q58" s="81">
        <f t="shared" si="15"/>
        <v>16.700000000000003</v>
      </c>
      <c r="R58" s="81">
        <f t="shared" si="16"/>
        <v>26.700000000000003</v>
      </c>
      <c r="S58">
        <f t="shared" si="17"/>
        <v>4</v>
      </c>
      <c r="V58" s="54" t="s">
        <v>297</v>
      </c>
      <c r="W58" s="55" t="s">
        <v>298</v>
      </c>
      <c r="X58" s="56">
        <v>5</v>
      </c>
      <c r="Y58" s="57">
        <v>47.5</v>
      </c>
      <c r="Z58" s="57">
        <v>2.6</v>
      </c>
      <c r="AA58" s="57">
        <v>2.5150000000000001</v>
      </c>
      <c r="AB58" s="57">
        <v>0</v>
      </c>
      <c r="AC58" s="57">
        <v>13</v>
      </c>
      <c r="AD58" s="57">
        <v>30.7</v>
      </c>
      <c r="AE58" s="57">
        <v>0</v>
      </c>
      <c r="AF58" s="57">
        <v>0</v>
      </c>
      <c r="AG58" s="58">
        <v>0.75</v>
      </c>
      <c r="AH58" s="58">
        <v>4</v>
      </c>
      <c r="AI58" s="58">
        <v>0</v>
      </c>
      <c r="AJ58" s="58">
        <v>0</v>
      </c>
    </row>
    <row r="59" spans="1:36">
      <c r="A59" s="68" t="str">
        <f t="shared" si="0"/>
        <v>4CX2</v>
      </c>
      <c r="B59" s="12">
        <f t="shared" si="1"/>
        <v>2.5150000000000001</v>
      </c>
      <c r="C59" s="12">
        <f t="shared" si="2"/>
        <v>2.5097637131660662</v>
      </c>
      <c r="D59" s="12">
        <f t="shared" si="3"/>
        <v>2.378856542317715</v>
      </c>
      <c r="E59" s="12">
        <f t="shared" si="4"/>
        <v>2.2111439641970279</v>
      </c>
      <c r="F59" s="12">
        <f t="shared" si="5"/>
        <v>1.1601016115402631</v>
      </c>
      <c r="G59" s="12">
        <f t="shared" si="6"/>
        <v>0.10905925888349843</v>
      </c>
      <c r="H59" s="12">
        <f t="shared" si="7"/>
        <v>19.600000000000001</v>
      </c>
      <c r="I59" s="12">
        <f t="shared" si="8"/>
        <v>39.6</v>
      </c>
      <c r="J59" s="12">
        <f t="shared" si="9"/>
        <v>2.5150000000000001</v>
      </c>
      <c r="K59" s="12">
        <f t="shared" si="18"/>
        <v>2.2531856583032983</v>
      </c>
      <c r="L59" s="12">
        <f t="shared" si="10"/>
        <v>20</v>
      </c>
      <c r="M59" s="81">
        <f t="shared" si="11"/>
        <v>0</v>
      </c>
      <c r="N59" s="81">
        <f t="shared" si="12"/>
        <v>0.39999999999999858</v>
      </c>
      <c r="O59" s="81">
        <f t="shared" si="13"/>
        <v>10.399999999999999</v>
      </c>
      <c r="P59" s="81">
        <f t="shared" si="14"/>
        <v>0.39999999999999858</v>
      </c>
      <c r="Q59" s="81">
        <f t="shared" si="15"/>
        <v>10.399999999999999</v>
      </c>
      <c r="R59" s="81">
        <f t="shared" si="16"/>
        <v>20.399999999999999</v>
      </c>
      <c r="S59">
        <f t="shared" si="17"/>
        <v>6</v>
      </c>
      <c r="V59" s="54" t="s">
        <v>299</v>
      </c>
      <c r="W59" s="55" t="s">
        <v>300</v>
      </c>
      <c r="X59" s="56">
        <v>5</v>
      </c>
      <c r="Y59" s="57">
        <v>42.5</v>
      </c>
      <c r="Z59" s="57">
        <v>2.6</v>
      </c>
      <c r="AA59" s="57">
        <v>2.5150000000000001</v>
      </c>
      <c r="AB59" s="57">
        <v>0</v>
      </c>
      <c r="AC59" s="57">
        <v>17</v>
      </c>
      <c r="AD59" s="57">
        <v>37</v>
      </c>
      <c r="AE59" s="57">
        <v>0</v>
      </c>
      <c r="AF59" s="57">
        <v>0</v>
      </c>
      <c r="AG59" s="58">
        <v>0.75</v>
      </c>
      <c r="AH59" s="58">
        <v>6</v>
      </c>
      <c r="AI59" s="58">
        <v>0</v>
      </c>
      <c r="AJ59" s="58">
        <v>0</v>
      </c>
    </row>
    <row r="60" spans="1:36">
      <c r="A60" s="68" t="str">
        <f t="shared" si="0"/>
        <v>4CZ1</v>
      </c>
      <c r="B60" s="12">
        <f t="shared" si="1"/>
        <v>2.5150000000000001</v>
      </c>
      <c r="C60" s="12">
        <f t="shared" si="2"/>
        <v>2.5150000000000001</v>
      </c>
      <c r="D60" s="12">
        <f t="shared" si="3"/>
        <v>2.3945654028195174</v>
      </c>
      <c r="E60" s="12">
        <f t="shared" si="4"/>
        <v>1.8370729457229531</v>
      </c>
      <c r="F60" s="12">
        <f t="shared" si="5"/>
        <v>0.52054796984899476</v>
      </c>
      <c r="G60" s="12">
        <f t="shared" si="6"/>
        <v>-0.7959770060249638</v>
      </c>
      <c r="H60" s="12">
        <f t="shared" si="7"/>
        <v>20.8</v>
      </c>
      <c r="I60" s="12">
        <f t="shared" si="8"/>
        <v>36.402000000000001</v>
      </c>
      <c r="J60" s="12">
        <f t="shared" si="9"/>
        <v>2.5150000000000001</v>
      </c>
      <c r="K60" s="12">
        <f t="shared" si="18"/>
        <v>2.3107586320424032</v>
      </c>
      <c r="L60" s="12">
        <f t="shared" si="10"/>
        <v>15.602</v>
      </c>
      <c r="M60" s="81">
        <f t="shared" si="11"/>
        <v>0</v>
      </c>
      <c r="N60" s="81">
        <f t="shared" si="12"/>
        <v>0</v>
      </c>
      <c r="O60" s="81">
        <f t="shared" si="13"/>
        <v>9.1999999999999993</v>
      </c>
      <c r="P60" s="81">
        <f t="shared" si="14"/>
        <v>3.597999999999999</v>
      </c>
      <c r="Q60" s="81">
        <f t="shared" si="15"/>
        <v>13.597999999999999</v>
      </c>
      <c r="R60" s="81">
        <f t="shared" si="16"/>
        <v>23.597999999999999</v>
      </c>
      <c r="S60">
        <f t="shared" si="17"/>
        <v>7.5</v>
      </c>
      <c r="V60" s="54" t="s">
        <v>301</v>
      </c>
      <c r="W60" s="55" t="s">
        <v>302</v>
      </c>
      <c r="X60" s="56">
        <v>5</v>
      </c>
      <c r="Y60" s="57">
        <v>48</v>
      </c>
      <c r="Z60" s="57">
        <v>2.6</v>
      </c>
      <c r="AA60" s="57">
        <v>2.5150000000000001</v>
      </c>
      <c r="AB60" s="57">
        <v>0</v>
      </c>
      <c r="AC60" s="57">
        <v>18.2</v>
      </c>
      <c r="AD60" s="57">
        <v>33.802</v>
      </c>
      <c r="AE60" s="57">
        <v>0</v>
      </c>
      <c r="AF60" s="57">
        <v>0</v>
      </c>
      <c r="AG60" s="58">
        <v>0.75</v>
      </c>
      <c r="AH60" s="58">
        <v>7.5</v>
      </c>
      <c r="AI60" s="58">
        <v>0</v>
      </c>
      <c r="AJ60" s="58">
        <v>0</v>
      </c>
    </row>
    <row r="61" spans="1:36">
      <c r="A61" s="68" t="str">
        <f t="shared" si="0"/>
        <v>4CZ2</v>
      </c>
      <c r="B61" s="12">
        <f t="shared" si="1"/>
        <v>2.5150000000000001</v>
      </c>
      <c r="C61" s="12">
        <f t="shared" si="2"/>
        <v>2.5123818565830329</v>
      </c>
      <c r="D61" s="12">
        <f t="shared" si="3"/>
        <v>2.3814746857346822</v>
      </c>
      <c r="E61" s="12">
        <f t="shared" si="4"/>
        <v>1.7054204481355573</v>
      </c>
      <c r="F61" s="12">
        <f t="shared" si="5"/>
        <v>0.38889547226159893</v>
      </c>
      <c r="G61" s="12">
        <f t="shared" si="6"/>
        <v>-0.92762950361235941</v>
      </c>
      <c r="H61" s="12">
        <f t="shared" si="7"/>
        <v>19.8</v>
      </c>
      <c r="I61" s="12">
        <f t="shared" si="8"/>
        <v>35.402000000000001</v>
      </c>
      <c r="J61" s="12">
        <f t="shared" si="9"/>
        <v>2.5150000000000001</v>
      </c>
      <c r="K61" s="12">
        <f t="shared" si="18"/>
        <v>2.3107586320424032</v>
      </c>
      <c r="L61" s="12">
        <f t="shared" si="10"/>
        <v>15.602</v>
      </c>
      <c r="M61" s="81">
        <f t="shared" si="11"/>
        <v>0</v>
      </c>
      <c r="N61" s="81">
        <f t="shared" si="12"/>
        <v>0.19999999999999929</v>
      </c>
      <c r="O61" s="81">
        <f t="shared" si="13"/>
        <v>10.199999999999999</v>
      </c>
      <c r="P61" s="81">
        <f t="shared" si="14"/>
        <v>4.597999999999999</v>
      </c>
      <c r="Q61" s="81">
        <f t="shared" si="15"/>
        <v>14.597999999999999</v>
      </c>
      <c r="R61" s="81">
        <f t="shared" si="16"/>
        <v>24.597999999999999</v>
      </c>
      <c r="S61">
        <f t="shared" si="17"/>
        <v>7.5</v>
      </c>
      <c r="V61" s="54" t="s">
        <v>303</v>
      </c>
      <c r="W61" s="55" t="s">
        <v>304</v>
      </c>
      <c r="X61" s="56">
        <v>5</v>
      </c>
      <c r="Y61" s="57">
        <v>47.5</v>
      </c>
      <c r="Z61" s="57">
        <v>2.6</v>
      </c>
      <c r="AA61" s="57">
        <v>2.5150000000000001</v>
      </c>
      <c r="AB61" s="57">
        <v>0</v>
      </c>
      <c r="AC61" s="57">
        <v>17.2</v>
      </c>
      <c r="AD61" s="57">
        <v>32.802</v>
      </c>
      <c r="AE61" s="57">
        <v>0</v>
      </c>
      <c r="AF61" s="57">
        <v>0</v>
      </c>
      <c r="AG61" s="58">
        <v>0.75</v>
      </c>
      <c r="AH61" s="58">
        <v>7.5</v>
      </c>
      <c r="AI61" s="58">
        <v>0</v>
      </c>
      <c r="AJ61" s="58">
        <v>0</v>
      </c>
    </row>
    <row r="62" spans="1:36">
      <c r="A62" s="68" t="str">
        <f t="shared" si="0"/>
        <v>4CZ3</v>
      </c>
      <c r="B62" s="12">
        <f t="shared" si="1"/>
        <v>2.5150000000000001</v>
      </c>
      <c r="C62" s="12">
        <f t="shared" si="2"/>
        <v>2.5123818565830329</v>
      </c>
      <c r="D62" s="12">
        <f t="shared" si="3"/>
        <v>2.3814746857346822</v>
      </c>
      <c r="E62" s="12">
        <f t="shared" si="4"/>
        <v>2.1796675701458001</v>
      </c>
      <c r="F62" s="12">
        <f t="shared" si="5"/>
        <v>0.86314259427184181</v>
      </c>
      <c r="G62" s="12">
        <f t="shared" si="6"/>
        <v>-0.45338238160211652</v>
      </c>
      <c r="H62" s="12">
        <f t="shared" si="7"/>
        <v>19.8</v>
      </c>
      <c r="I62" s="12">
        <f t="shared" si="8"/>
        <v>39.402000000000001</v>
      </c>
      <c r="J62" s="12">
        <f t="shared" si="9"/>
        <v>2.5150000000000001</v>
      </c>
      <c r="K62" s="12">
        <f t="shared" si="18"/>
        <v>2.2583957637030627</v>
      </c>
      <c r="L62" s="12">
        <f t="shared" si="10"/>
        <v>19.602</v>
      </c>
      <c r="M62" s="81">
        <f t="shared" si="11"/>
        <v>0</v>
      </c>
      <c r="N62" s="81">
        <f t="shared" si="12"/>
        <v>0.19999999999999929</v>
      </c>
      <c r="O62" s="81">
        <f t="shared" si="13"/>
        <v>10.199999999999999</v>
      </c>
      <c r="P62" s="81">
        <f t="shared" si="14"/>
        <v>0.59799999999999898</v>
      </c>
      <c r="Q62" s="81">
        <f t="shared" si="15"/>
        <v>10.597999999999999</v>
      </c>
      <c r="R62" s="81">
        <f t="shared" si="16"/>
        <v>20.597999999999999</v>
      </c>
      <c r="S62">
        <f t="shared" si="17"/>
        <v>7.5</v>
      </c>
      <c r="V62" s="54" t="s">
        <v>305</v>
      </c>
      <c r="W62" s="55" t="s">
        <v>306</v>
      </c>
      <c r="X62" s="56">
        <v>5</v>
      </c>
      <c r="Y62" s="57">
        <v>47.5</v>
      </c>
      <c r="Z62" s="57">
        <v>2.6</v>
      </c>
      <c r="AA62" s="57">
        <v>2.5150000000000001</v>
      </c>
      <c r="AB62" s="57">
        <v>0</v>
      </c>
      <c r="AC62" s="57">
        <v>17.2</v>
      </c>
      <c r="AD62" s="57">
        <v>36.802</v>
      </c>
      <c r="AE62" s="57">
        <v>0</v>
      </c>
      <c r="AF62" s="57">
        <v>0</v>
      </c>
      <c r="AG62" s="58">
        <v>0.75</v>
      </c>
      <c r="AH62" s="58">
        <v>7.5</v>
      </c>
      <c r="AI62" s="58">
        <v>0</v>
      </c>
      <c r="AJ62" s="58">
        <v>0</v>
      </c>
    </row>
    <row r="63" spans="1:36">
      <c r="A63" s="68" t="str">
        <f t="shared" si="0"/>
        <v>4CZ4</v>
      </c>
      <c r="B63" s="12">
        <f t="shared" si="1"/>
        <v>2.5150000000000001</v>
      </c>
      <c r="C63" s="12">
        <f t="shared" si="2"/>
        <v>2.5123818565830329</v>
      </c>
      <c r="D63" s="12">
        <f t="shared" si="3"/>
        <v>2.3814746857346822</v>
      </c>
      <c r="E63" s="12">
        <f t="shared" si="4"/>
        <v>2.1796675701458001</v>
      </c>
      <c r="F63" s="12">
        <f t="shared" si="5"/>
        <v>0.86314259427184181</v>
      </c>
      <c r="G63" s="12">
        <f t="shared" si="6"/>
        <v>-0.45338238160211652</v>
      </c>
      <c r="H63" s="12">
        <f t="shared" si="7"/>
        <v>19.8</v>
      </c>
      <c r="I63" s="12">
        <f t="shared" si="8"/>
        <v>39.402000000000001</v>
      </c>
      <c r="J63" s="12">
        <f t="shared" si="9"/>
        <v>2.5150000000000001</v>
      </c>
      <c r="K63" s="12">
        <f t="shared" si="18"/>
        <v>2.2583957637030627</v>
      </c>
      <c r="L63" s="12">
        <f t="shared" si="10"/>
        <v>19.602</v>
      </c>
      <c r="M63" s="81">
        <f t="shared" si="11"/>
        <v>0</v>
      </c>
      <c r="N63" s="81">
        <f t="shared" si="12"/>
        <v>0.19999999999999929</v>
      </c>
      <c r="O63" s="81">
        <f t="shared" si="13"/>
        <v>10.199999999999999</v>
      </c>
      <c r="P63" s="81">
        <f t="shared" si="14"/>
        <v>0.59799999999999898</v>
      </c>
      <c r="Q63" s="81">
        <f t="shared" si="15"/>
        <v>10.597999999999999</v>
      </c>
      <c r="R63" s="81">
        <f t="shared" si="16"/>
        <v>20.597999999999999</v>
      </c>
      <c r="S63">
        <f t="shared" si="17"/>
        <v>7.5</v>
      </c>
      <c r="V63" s="54" t="s">
        <v>307</v>
      </c>
      <c r="W63" s="55" t="s">
        <v>308</v>
      </c>
      <c r="X63" s="56">
        <v>1</v>
      </c>
      <c r="Y63" s="57">
        <v>47.5</v>
      </c>
      <c r="Z63" s="57">
        <v>2.6</v>
      </c>
      <c r="AA63" s="57">
        <v>2.5150000000000001</v>
      </c>
      <c r="AB63" s="57">
        <v>0</v>
      </c>
      <c r="AC63" s="57">
        <v>17.2</v>
      </c>
      <c r="AD63" s="57">
        <v>36.802</v>
      </c>
      <c r="AE63" s="57">
        <v>0</v>
      </c>
      <c r="AF63" s="57">
        <v>0</v>
      </c>
      <c r="AG63" s="58">
        <v>0.75</v>
      </c>
      <c r="AH63" s="58">
        <v>7.5</v>
      </c>
      <c r="AI63" s="58">
        <v>0</v>
      </c>
      <c r="AJ63" s="58">
        <v>0</v>
      </c>
    </row>
    <row r="64" spans="1:36">
      <c r="A64" s="68" t="str">
        <f t="shared" si="0"/>
        <v>4CZ5</v>
      </c>
      <c r="B64" s="12">
        <f t="shared" si="1"/>
        <v>2.5150000000000001</v>
      </c>
      <c r="C64" s="12">
        <f t="shared" si="2"/>
        <v>2.5150000000000001</v>
      </c>
      <c r="D64" s="12">
        <f t="shared" si="3"/>
        <v>2.3880200442770998</v>
      </c>
      <c r="E64" s="12">
        <f t="shared" si="4"/>
        <v>2.2454938189394982</v>
      </c>
      <c r="F64" s="12">
        <f t="shared" si="5"/>
        <v>0.92896884306553962</v>
      </c>
      <c r="G64" s="12">
        <f t="shared" si="6"/>
        <v>-0.3875561328084185</v>
      </c>
      <c r="H64" s="12">
        <f t="shared" si="7"/>
        <v>20.3</v>
      </c>
      <c r="I64" s="12">
        <f t="shared" si="8"/>
        <v>39.902000000000001</v>
      </c>
      <c r="J64" s="12">
        <f t="shared" si="9"/>
        <v>2.5150000000000001</v>
      </c>
      <c r="K64" s="12">
        <f t="shared" si="18"/>
        <v>2.2583957637030627</v>
      </c>
      <c r="L64" s="12">
        <f t="shared" si="10"/>
        <v>19.602</v>
      </c>
      <c r="M64" s="81">
        <f t="shared" si="11"/>
        <v>0</v>
      </c>
      <c r="N64" s="81">
        <f t="shared" si="12"/>
        <v>0</v>
      </c>
      <c r="O64" s="81">
        <f t="shared" si="13"/>
        <v>9.6999999999999993</v>
      </c>
      <c r="P64" s="81">
        <f t="shared" si="14"/>
        <v>9.7999999999998977E-2</v>
      </c>
      <c r="Q64" s="81">
        <f t="shared" si="15"/>
        <v>10.097999999999999</v>
      </c>
      <c r="R64" s="81">
        <f t="shared" si="16"/>
        <v>20.097999999999999</v>
      </c>
      <c r="S64">
        <f t="shared" si="17"/>
        <v>7.5</v>
      </c>
      <c r="V64" s="54" t="s">
        <v>309</v>
      </c>
      <c r="W64" s="55" t="s">
        <v>310</v>
      </c>
      <c r="X64" s="56">
        <v>1</v>
      </c>
      <c r="Y64" s="57">
        <v>48</v>
      </c>
      <c r="Z64" s="57">
        <v>2.6</v>
      </c>
      <c r="AA64" s="57">
        <v>2.5150000000000001</v>
      </c>
      <c r="AB64" s="57">
        <v>0</v>
      </c>
      <c r="AC64" s="57">
        <v>17.7</v>
      </c>
      <c r="AD64" s="57">
        <v>37.302</v>
      </c>
      <c r="AE64" s="57">
        <v>0</v>
      </c>
      <c r="AF64" s="57">
        <v>0</v>
      </c>
      <c r="AG64" s="58">
        <v>0.75</v>
      </c>
      <c r="AH64" s="58">
        <v>7.5</v>
      </c>
      <c r="AI64" s="58">
        <v>0</v>
      </c>
      <c r="AJ64" s="58">
        <v>0</v>
      </c>
    </row>
    <row r="65" spans="1:36">
      <c r="A65" s="68" t="str">
        <f t="shared" si="0"/>
        <v>4CZ6</v>
      </c>
      <c r="B65" s="12">
        <f t="shared" si="1"/>
        <v>2.5150000000000001</v>
      </c>
      <c r="C65" s="12">
        <f t="shared" si="2"/>
        <v>2.4835822789963959</v>
      </c>
      <c r="D65" s="12">
        <f t="shared" si="3"/>
        <v>2.3526751081480453</v>
      </c>
      <c r="E65" s="12">
        <f t="shared" si="4"/>
        <v>0.88834597543925775</v>
      </c>
      <c r="F65" s="12">
        <f t="shared" si="5"/>
        <v>-0.82996829286199381</v>
      </c>
      <c r="G65" s="12">
        <f t="shared" si="6"/>
        <v>-2.548282561163246</v>
      </c>
      <c r="H65" s="12">
        <f t="shared" si="7"/>
        <v>17.600000000000001</v>
      </c>
      <c r="I65" s="12">
        <f t="shared" si="8"/>
        <v>31.6</v>
      </c>
      <c r="J65" s="12">
        <f t="shared" si="9"/>
        <v>2.5150000000000001</v>
      </c>
      <c r="K65" s="12">
        <f t="shared" si="18"/>
        <v>2.331729960812309</v>
      </c>
      <c r="L65" s="12">
        <f t="shared" si="10"/>
        <v>14</v>
      </c>
      <c r="M65" s="81">
        <f t="shared" si="11"/>
        <v>0</v>
      </c>
      <c r="N65" s="81">
        <f t="shared" si="12"/>
        <v>2.3999999999999986</v>
      </c>
      <c r="O65" s="81">
        <f t="shared" si="13"/>
        <v>12.399999999999999</v>
      </c>
      <c r="P65" s="81">
        <f t="shared" si="14"/>
        <v>8.3999999999999986</v>
      </c>
      <c r="Q65" s="81">
        <f t="shared" si="15"/>
        <v>18.399999999999999</v>
      </c>
      <c r="R65" s="81">
        <f t="shared" si="16"/>
        <v>28.4</v>
      </c>
      <c r="S65">
        <f t="shared" si="17"/>
        <v>9.75</v>
      </c>
      <c r="V65" s="54" t="s">
        <v>311</v>
      </c>
      <c r="W65" s="55" t="s">
        <v>312</v>
      </c>
      <c r="X65" s="56">
        <v>5</v>
      </c>
      <c r="Y65" s="57">
        <v>41.5</v>
      </c>
      <c r="Z65" s="57">
        <v>2.6</v>
      </c>
      <c r="AA65" s="57">
        <v>2.5150000000000001</v>
      </c>
      <c r="AB65" s="57">
        <v>0</v>
      </c>
      <c r="AC65" s="57">
        <v>15</v>
      </c>
      <c r="AD65" s="57">
        <v>29</v>
      </c>
      <c r="AE65" s="57">
        <v>0</v>
      </c>
      <c r="AF65" s="57">
        <v>0</v>
      </c>
      <c r="AG65" s="58">
        <v>0.75</v>
      </c>
      <c r="AH65" s="58">
        <v>9.75</v>
      </c>
      <c r="AI65" s="58">
        <v>0</v>
      </c>
      <c r="AJ65" s="58">
        <v>0</v>
      </c>
    </row>
    <row r="66" spans="1:36">
      <c r="A66" s="68" t="str">
        <f t="shared" si="0"/>
        <v>4CZ8</v>
      </c>
      <c r="B66" s="12">
        <f t="shared" si="1"/>
        <v>2.5150000000000001</v>
      </c>
      <c r="C66" s="12">
        <f t="shared" si="2"/>
        <v>2.5150000000000001</v>
      </c>
      <c r="D66" s="12">
        <f t="shared" si="3"/>
        <v>2.4155105501552536</v>
      </c>
      <c r="E66" s="12">
        <f t="shared" si="4"/>
        <v>2.0356236402515249</v>
      </c>
      <c r="F66" s="12">
        <f t="shared" si="5"/>
        <v>0.71909866437756653</v>
      </c>
      <c r="G66" s="12">
        <f t="shared" si="6"/>
        <v>-0.5974263114963918</v>
      </c>
      <c r="H66" s="12">
        <f t="shared" si="7"/>
        <v>22.400000000000002</v>
      </c>
      <c r="I66" s="12">
        <f t="shared" si="8"/>
        <v>37.9</v>
      </c>
      <c r="J66" s="12">
        <f t="shared" si="9"/>
        <v>2.5150000000000001</v>
      </c>
      <c r="K66" s="12">
        <f t="shared" si="18"/>
        <v>2.3120938851850563</v>
      </c>
      <c r="L66" s="12">
        <f t="shared" si="10"/>
        <v>15.499999999999996</v>
      </c>
      <c r="M66" s="81">
        <f t="shared" si="11"/>
        <v>0</v>
      </c>
      <c r="N66" s="81">
        <f t="shared" si="12"/>
        <v>0</v>
      </c>
      <c r="O66" s="81">
        <f t="shared" si="13"/>
        <v>7.5999999999999979</v>
      </c>
      <c r="P66" s="81">
        <f t="shared" si="14"/>
        <v>2.1000000000000014</v>
      </c>
      <c r="Q66" s="81">
        <f t="shared" si="15"/>
        <v>12.100000000000001</v>
      </c>
      <c r="R66" s="81">
        <f t="shared" si="16"/>
        <v>22.1</v>
      </c>
      <c r="S66">
        <f t="shared" si="17"/>
        <v>7.5</v>
      </c>
      <c r="V66" s="54" t="s">
        <v>313</v>
      </c>
      <c r="W66" s="55" t="s">
        <v>314</v>
      </c>
      <c r="X66" s="56">
        <v>5</v>
      </c>
      <c r="Y66" s="57">
        <v>48</v>
      </c>
      <c r="Z66" s="57">
        <v>2.6</v>
      </c>
      <c r="AA66" s="57">
        <v>2.5150000000000001</v>
      </c>
      <c r="AB66" s="57">
        <v>0</v>
      </c>
      <c r="AC66" s="57">
        <v>19.8</v>
      </c>
      <c r="AD66" s="57">
        <v>35.299999999999997</v>
      </c>
      <c r="AE66" s="57">
        <v>0</v>
      </c>
      <c r="AF66" s="57">
        <v>0</v>
      </c>
      <c r="AG66" s="58">
        <v>0.75</v>
      </c>
      <c r="AH66" s="58">
        <v>7.5</v>
      </c>
      <c r="AI66" s="58">
        <v>0</v>
      </c>
      <c r="AJ66" s="58">
        <v>0</v>
      </c>
    </row>
    <row r="67" spans="1:36">
      <c r="A67" s="68" t="str">
        <f t="shared" si="0"/>
        <v>4CZ9</v>
      </c>
      <c r="B67" s="12">
        <f t="shared" si="1"/>
        <v>2.5150000000000001</v>
      </c>
      <c r="C67" s="12">
        <f t="shared" si="2"/>
        <v>2.5150000000000001</v>
      </c>
      <c r="D67" s="12">
        <f t="shared" si="3"/>
        <v>2.3945654028195174</v>
      </c>
      <c r="E67" s="12">
        <f t="shared" si="4"/>
        <v>2.2636582319711662</v>
      </c>
      <c r="F67" s="12">
        <f t="shared" si="5"/>
        <v>0.99479509185923765</v>
      </c>
      <c r="G67" s="12">
        <f t="shared" si="6"/>
        <v>-0.32172988401472091</v>
      </c>
      <c r="H67" s="12">
        <f t="shared" si="7"/>
        <v>20.8</v>
      </c>
      <c r="I67" s="12">
        <f t="shared" si="8"/>
        <v>40.402000000000001</v>
      </c>
      <c r="J67" s="12">
        <f t="shared" si="9"/>
        <v>2.5150000000000001</v>
      </c>
      <c r="K67" s="12">
        <f t="shared" si="18"/>
        <v>2.2583957637030627</v>
      </c>
      <c r="L67" s="12">
        <f t="shared" si="10"/>
        <v>19.602</v>
      </c>
      <c r="M67" s="81">
        <f t="shared" si="11"/>
        <v>0</v>
      </c>
      <c r="N67" s="81">
        <f t="shared" si="12"/>
        <v>0</v>
      </c>
      <c r="O67" s="81">
        <f t="shared" si="13"/>
        <v>9.1999999999999993</v>
      </c>
      <c r="P67" s="81">
        <f t="shared" si="14"/>
        <v>19.2</v>
      </c>
      <c r="Q67" s="81">
        <f t="shared" si="15"/>
        <v>9.597999999999999</v>
      </c>
      <c r="R67" s="81">
        <f t="shared" si="16"/>
        <v>19.597999999999999</v>
      </c>
      <c r="S67">
        <f t="shared" si="17"/>
        <v>7.5</v>
      </c>
      <c r="V67" s="54" t="s">
        <v>315</v>
      </c>
      <c r="W67" s="55" t="s">
        <v>316</v>
      </c>
      <c r="X67" s="56">
        <v>5</v>
      </c>
      <c r="Y67" s="57">
        <v>0</v>
      </c>
      <c r="Z67" s="57">
        <v>2.6</v>
      </c>
      <c r="AA67" s="57">
        <v>2.5150000000000001</v>
      </c>
      <c r="AB67" s="57">
        <v>0</v>
      </c>
      <c r="AC67" s="57">
        <v>18.2</v>
      </c>
      <c r="AD67" s="57">
        <v>37.802</v>
      </c>
      <c r="AE67" s="57">
        <v>0</v>
      </c>
      <c r="AF67" s="57">
        <v>0</v>
      </c>
      <c r="AG67" s="58">
        <v>0.75</v>
      </c>
      <c r="AH67" s="58">
        <v>7.5</v>
      </c>
      <c r="AI67" s="58">
        <v>0</v>
      </c>
      <c r="AJ67" s="58">
        <v>0</v>
      </c>
    </row>
    <row r="68" spans="1:36">
      <c r="A68" s="68" t="str">
        <f t="shared" si="0"/>
        <v>4D2</v>
      </c>
      <c r="B68" s="12">
        <f t="shared" si="1"/>
        <v>2.5150000000000001</v>
      </c>
      <c r="C68" s="12">
        <f t="shared" si="2"/>
        <v>2.5150000000000001</v>
      </c>
      <c r="D68" s="12">
        <f t="shared" si="3"/>
        <v>2.3805960000527246</v>
      </c>
      <c r="E68" s="12">
        <f t="shared" si="4"/>
        <v>2.2060453507705491</v>
      </c>
      <c r="F68" s="12">
        <f t="shared" si="5"/>
        <v>2.0314947014883731</v>
      </c>
      <c r="G68" s="12">
        <f t="shared" si="6"/>
        <v>1.8569440522061971</v>
      </c>
      <c r="H68" s="12">
        <f t="shared" si="7"/>
        <v>22.3</v>
      </c>
      <c r="I68" s="12">
        <f t="shared" si="8"/>
        <v>22.3</v>
      </c>
      <c r="J68" s="12">
        <f t="shared" si="9"/>
        <v>2.5150000000000001</v>
      </c>
      <c r="K68" s="12">
        <f t="shared" si="18"/>
        <v>2.5150000000000001</v>
      </c>
      <c r="L68" s="12">
        <f t="shared" si="10"/>
        <v>0</v>
      </c>
      <c r="M68" s="81">
        <f t="shared" si="11"/>
        <v>0</v>
      </c>
      <c r="N68" s="81">
        <f t="shared" si="12"/>
        <v>0</v>
      </c>
      <c r="O68" s="81">
        <f t="shared" si="13"/>
        <v>7.6999999999999993</v>
      </c>
      <c r="P68" s="81">
        <f t="shared" si="14"/>
        <v>17.7</v>
      </c>
      <c r="Q68" s="81">
        <f t="shared" si="15"/>
        <v>27.7</v>
      </c>
      <c r="R68" s="81">
        <f t="shared" si="16"/>
        <v>37.700000000000003</v>
      </c>
      <c r="S68">
        <f t="shared" si="17"/>
        <v>1</v>
      </c>
      <c r="V68" s="54" t="s">
        <v>317</v>
      </c>
      <c r="W68" s="55" t="s">
        <v>318</v>
      </c>
      <c r="X68" s="56">
        <v>5</v>
      </c>
      <c r="Y68" s="57">
        <v>41.9</v>
      </c>
      <c r="Z68" s="57">
        <v>2.6</v>
      </c>
      <c r="AA68" s="57">
        <v>2.5150000000000001</v>
      </c>
      <c r="AB68" s="57">
        <v>0</v>
      </c>
      <c r="AC68" s="57">
        <v>19.7</v>
      </c>
      <c r="AD68" s="57">
        <v>0</v>
      </c>
      <c r="AE68" s="57">
        <v>0</v>
      </c>
      <c r="AF68" s="57">
        <v>0</v>
      </c>
      <c r="AG68" s="58">
        <v>1</v>
      </c>
      <c r="AH68" s="58">
        <v>0</v>
      </c>
      <c r="AI68" s="58">
        <v>0</v>
      </c>
      <c r="AJ68" s="58">
        <v>0</v>
      </c>
    </row>
    <row r="69" spans="1:36">
      <c r="A69" s="68" t="str">
        <f t="shared" si="0"/>
        <v>4D4</v>
      </c>
      <c r="B69" s="12">
        <f t="shared" si="1"/>
        <v>2.5150000000000001</v>
      </c>
      <c r="C69" s="12">
        <f t="shared" si="2"/>
        <v>2.5150000000000001</v>
      </c>
      <c r="D69" s="12">
        <f t="shared" si="3"/>
        <v>2.3718684675886159</v>
      </c>
      <c r="E69" s="12">
        <f t="shared" si="4"/>
        <v>2.1973178183064399</v>
      </c>
      <c r="F69" s="12">
        <f t="shared" si="5"/>
        <v>2.0227671690242643</v>
      </c>
      <c r="G69" s="12">
        <f t="shared" si="6"/>
        <v>1.8482165197420883</v>
      </c>
      <c r="H69" s="12">
        <f t="shared" si="7"/>
        <v>21.8</v>
      </c>
      <c r="I69" s="12">
        <f t="shared" si="8"/>
        <v>21.8</v>
      </c>
      <c r="J69" s="12">
        <f t="shared" si="9"/>
        <v>2.5150000000000001</v>
      </c>
      <c r="K69" s="12">
        <f t="shared" si="18"/>
        <v>2.5150000000000001</v>
      </c>
      <c r="L69" s="12">
        <f t="shared" si="10"/>
        <v>0</v>
      </c>
      <c r="M69" s="81">
        <f t="shared" si="11"/>
        <v>0</v>
      </c>
      <c r="N69" s="81">
        <f t="shared" si="12"/>
        <v>0</v>
      </c>
      <c r="O69" s="81">
        <f t="shared" si="13"/>
        <v>8.1999999999999993</v>
      </c>
      <c r="P69" s="81">
        <f t="shared" si="14"/>
        <v>18.2</v>
      </c>
      <c r="Q69" s="81">
        <f t="shared" si="15"/>
        <v>28.2</v>
      </c>
      <c r="R69" s="81">
        <f t="shared" si="16"/>
        <v>38.200000000000003</v>
      </c>
      <c r="S69">
        <f t="shared" si="17"/>
        <v>1</v>
      </c>
      <c r="V69" s="54" t="s">
        <v>319</v>
      </c>
      <c r="W69" s="55" t="s">
        <v>320</v>
      </c>
      <c r="X69" s="56">
        <v>5</v>
      </c>
      <c r="Y69" s="57">
        <v>49.8</v>
      </c>
      <c r="Z69" s="57">
        <v>2.6</v>
      </c>
      <c r="AA69" s="57">
        <v>2.5150000000000001</v>
      </c>
      <c r="AB69" s="57">
        <v>0</v>
      </c>
      <c r="AC69" s="57">
        <v>19.2</v>
      </c>
      <c r="AD69" s="57">
        <v>0</v>
      </c>
      <c r="AE69" s="57">
        <v>0</v>
      </c>
      <c r="AF69" s="57">
        <v>0</v>
      </c>
      <c r="AG69" s="58">
        <v>1</v>
      </c>
      <c r="AH69" s="58">
        <v>0</v>
      </c>
      <c r="AI69" s="58">
        <v>0</v>
      </c>
      <c r="AJ69" s="58">
        <v>0</v>
      </c>
    </row>
    <row r="70" spans="1:36">
      <c r="A70" s="68" t="str">
        <f t="shared" si="0"/>
        <v>4D6</v>
      </c>
      <c r="B70" s="12">
        <f t="shared" si="1"/>
        <v>2.5219999999999998</v>
      </c>
      <c r="C70" s="12">
        <f t="shared" si="2"/>
        <v>2.5219999999999998</v>
      </c>
      <c r="D70" s="12">
        <f t="shared" si="3"/>
        <v>2.4539252467799511</v>
      </c>
      <c r="E70" s="12">
        <f t="shared" si="4"/>
        <v>2.2793745974977755</v>
      </c>
      <c r="F70" s="12">
        <f t="shared" si="5"/>
        <v>2.1048239482155995</v>
      </c>
      <c r="G70" s="12">
        <f t="shared" si="6"/>
        <v>1.9302732989334237</v>
      </c>
      <c r="H70" s="12">
        <f t="shared" si="7"/>
        <v>26.1</v>
      </c>
      <c r="I70" s="12">
        <f t="shared" si="8"/>
        <v>26.1</v>
      </c>
      <c r="J70" s="12">
        <f t="shared" si="9"/>
        <v>2.5219999999999998</v>
      </c>
      <c r="K70" s="12">
        <f t="shared" si="18"/>
        <v>2.5219999999999998</v>
      </c>
      <c r="L70" s="12">
        <f t="shared" si="10"/>
        <v>0</v>
      </c>
      <c r="M70" s="81">
        <f t="shared" si="11"/>
        <v>0</v>
      </c>
      <c r="N70" s="81">
        <f t="shared" si="12"/>
        <v>0</v>
      </c>
      <c r="O70" s="81">
        <f t="shared" si="13"/>
        <v>3.8999999999999986</v>
      </c>
      <c r="P70" s="81">
        <f t="shared" si="14"/>
        <v>13.899999999999999</v>
      </c>
      <c r="Q70" s="81">
        <f t="shared" si="15"/>
        <v>23.9</v>
      </c>
      <c r="R70" s="81">
        <f t="shared" si="16"/>
        <v>33.9</v>
      </c>
      <c r="S70">
        <f t="shared" si="17"/>
        <v>1</v>
      </c>
      <c r="V70" s="54" t="s">
        <v>321</v>
      </c>
      <c r="W70" s="55" t="s">
        <v>322</v>
      </c>
      <c r="X70" s="56">
        <v>3</v>
      </c>
      <c r="Y70" s="57">
        <v>47</v>
      </c>
      <c r="Z70" s="57">
        <v>2.6</v>
      </c>
      <c r="AA70" s="57">
        <v>2.5219999999999998</v>
      </c>
      <c r="AB70" s="57">
        <v>0</v>
      </c>
      <c r="AC70" s="57">
        <v>23.5</v>
      </c>
      <c r="AD70" s="57">
        <v>0</v>
      </c>
      <c r="AE70" s="57">
        <v>0</v>
      </c>
      <c r="AF70" s="57">
        <v>0</v>
      </c>
      <c r="AG70" s="58">
        <v>1</v>
      </c>
      <c r="AH70" s="58">
        <v>0</v>
      </c>
      <c r="AI70" s="58">
        <v>0</v>
      </c>
      <c r="AJ70" s="58">
        <v>0</v>
      </c>
    </row>
    <row r="71" spans="1:36">
      <c r="A71" s="68" t="str">
        <f t="shared" si="0"/>
        <v>4D7</v>
      </c>
      <c r="B71" s="12">
        <f t="shared" si="1"/>
        <v>2.5150000000000001</v>
      </c>
      <c r="C71" s="12">
        <f t="shared" si="2"/>
        <v>2.5150000000000001</v>
      </c>
      <c r="D71" s="12">
        <f t="shared" si="3"/>
        <v>2.3421948572106461</v>
      </c>
      <c r="E71" s="12">
        <f t="shared" si="4"/>
        <v>2.1676442079284701</v>
      </c>
      <c r="F71" s="12">
        <f t="shared" si="5"/>
        <v>1.9930935586462943</v>
      </c>
      <c r="G71" s="12">
        <f t="shared" si="6"/>
        <v>1.8185429093641186</v>
      </c>
      <c r="H71" s="12">
        <f t="shared" si="7"/>
        <v>20.100000000000001</v>
      </c>
      <c r="I71" s="12">
        <f t="shared" si="8"/>
        <v>20.100000000000001</v>
      </c>
      <c r="J71" s="12">
        <f t="shared" si="9"/>
        <v>2.5150000000000001</v>
      </c>
      <c r="K71" s="12">
        <f t="shared" si="18"/>
        <v>2.5150000000000001</v>
      </c>
      <c r="L71" s="12">
        <f t="shared" si="10"/>
        <v>0</v>
      </c>
      <c r="M71" s="81">
        <f t="shared" si="11"/>
        <v>0</v>
      </c>
      <c r="N71" s="81">
        <f t="shared" si="12"/>
        <v>0</v>
      </c>
      <c r="O71" s="81">
        <f t="shared" si="13"/>
        <v>9.8999999999999986</v>
      </c>
      <c r="P71" s="81">
        <f t="shared" si="14"/>
        <v>19.899999999999999</v>
      </c>
      <c r="Q71" s="81">
        <f t="shared" si="15"/>
        <v>29.9</v>
      </c>
      <c r="R71" s="81">
        <f t="shared" si="16"/>
        <v>39.9</v>
      </c>
      <c r="S71">
        <f t="shared" si="17"/>
        <v>1</v>
      </c>
      <c r="V71" s="54" t="s">
        <v>323</v>
      </c>
      <c r="W71" s="55" t="s">
        <v>324</v>
      </c>
      <c r="X71" s="56">
        <v>5</v>
      </c>
      <c r="Y71" s="57">
        <v>42.8</v>
      </c>
      <c r="Z71" s="57">
        <v>2.6</v>
      </c>
      <c r="AA71" s="57">
        <v>2.5150000000000001</v>
      </c>
      <c r="AB71" s="57">
        <v>0</v>
      </c>
      <c r="AC71" s="57">
        <v>17.5</v>
      </c>
      <c r="AD71" s="57">
        <v>0</v>
      </c>
      <c r="AE71" s="57">
        <v>0</v>
      </c>
      <c r="AF71" s="57">
        <v>0</v>
      </c>
      <c r="AG71" s="58">
        <v>1</v>
      </c>
      <c r="AH71" s="58">
        <v>0</v>
      </c>
      <c r="AI71" s="58">
        <v>0</v>
      </c>
      <c r="AJ71" s="58">
        <v>0</v>
      </c>
    </row>
    <row r="72" spans="1:36">
      <c r="A72" s="68" t="str">
        <f t="shared" si="0"/>
        <v>4D8</v>
      </c>
      <c r="B72" s="12">
        <f t="shared" si="1"/>
        <v>2.5150000000000001</v>
      </c>
      <c r="C72" s="12">
        <f t="shared" si="2"/>
        <v>2.5150000000000001</v>
      </c>
      <c r="D72" s="12">
        <f t="shared" si="3"/>
        <v>2.3753594805742595</v>
      </c>
      <c r="E72" s="12">
        <f t="shared" si="4"/>
        <v>2.2008088312920835</v>
      </c>
      <c r="F72" s="12">
        <f t="shared" si="5"/>
        <v>2.0262581820099079</v>
      </c>
      <c r="G72" s="12">
        <f t="shared" si="6"/>
        <v>1.8517075327277319</v>
      </c>
      <c r="H72" s="12">
        <f t="shared" si="7"/>
        <v>22</v>
      </c>
      <c r="I72" s="12">
        <f t="shared" si="8"/>
        <v>22</v>
      </c>
      <c r="J72" s="12">
        <f t="shared" si="9"/>
        <v>2.5150000000000001</v>
      </c>
      <c r="K72" s="12">
        <f t="shared" si="18"/>
        <v>2.5150000000000001</v>
      </c>
      <c r="L72" s="12">
        <f t="shared" si="10"/>
        <v>0</v>
      </c>
      <c r="M72" s="81">
        <f t="shared" si="11"/>
        <v>0</v>
      </c>
      <c r="N72" s="81">
        <f t="shared" si="12"/>
        <v>0</v>
      </c>
      <c r="O72" s="81">
        <f t="shared" si="13"/>
        <v>8</v>
      </c>
      <c r="P72" s="81">
        <f t="shared" si="14"/>
        <v>18</v>
      </c>
      <c r="Q72" s="81">
        <f t="shared" si="15"/>
        <v>28</v>
      </c>
      <c r="R72" s="81">
        <f t="shared" si="16"/>
        <v>38</v>
      </c>
      <c r="S72">
        <f t="shared" si="17"/>
        <v>1</v>
      </c>
      <c r="V72" s="54" t="s">
        <v>325</v>
      </c>
      <c r="W72" s="55" t="s">
        <v>20</v>
      </c>
      <c r="X72" s="56">
        <v>5</v>
      </c>
      <c r="Y72" s="57">
        <v>49.7</v>
      </c>
      <c r="Z72" s="57">
        <v>2.6</v>
      </c>
      <c r="AA72" s="57">
        <v>2.5150000000000001</v>
      </c>
      <c r="AB72" s="57">
        <v>0</v>
      </c>
      <c r="AC72" s="57">
        <v>19.399999999999999</v>
      </c>
      <c r="AD72" s="57">
        <v>0</v>
      </c>
      <c r="AE72" s="57">
        <v>0</v>
      </c>
      <c r="AF72" s="57">
        <v>0</v>
      </c>
      <c r="AG72" s="58">
        <v>1</v>
      </c>
      <c r="AH72" s="58">
        <v>0</v>
      </c>
      <c r="AI72" s="58">
        <v>0</v>
      </c>
      <c r="AJ72" s="58">
        <v>0</v>
      </c>
    </row>
    <row r="73" spans="1:36">
      <c r="A73" s="68" t="str">
        <f t="shared" si="0"/>
        <v>4D9</v>
      </c>
      <c r="B73" s="12">
        <f t="shared" si="1"/>
        <v>2.5150000000000001</v>
      </c>
      <c r="C73" s="12">
        <f t="shared" si="2"/>
        <v>2.509763480521535</v>
      </c>
      <c r="D73" s="12">
        <f t="shared" si="3"/>
        <v>2.335212831239359</v>
      </c>
      <c r="E73" s="12">
        <f t="shared" si="4"/>
        <v>2.160662181957183</v>
      </c>
      <c r="F73" s="12">
        <f t="shared" si="5"/>
        <v>1.9861115326750074</v>
      </c>
      <c r="G73" s="12">
        <f t="shared" si="6"/>
        <v>1.8115608833928314</v>
      </c>
      <c r="H73" s="12">
        <f t="shared" si="7"/>
        <v>19.700000000000003</v>
      </c>
      <c r="I73" s="12">
        <f t="shared" si="8"/>
        <v>19.700000000000003</v>
      </c>
      <c r="J73" s="12">
        <f t="shared" si="9"/>
        <v>2.5150000000000001</v>
      </c>
      <c r="K73" s="12">
        <f t="shared" si="18"/>
        <v>2.5150000000000001</v>
      </c>
      <c r="L73" s="12">
        <f t="shared" si="10"/>
        <v>0</v>
      </c>
      <c r="M73" s="81">
        <f t="shared" si="11"/>
        <v>0</v>
      </c>
      <c r="N73" s="81">
        <f t="shared" si="12"/>
        <v>0.29999999999999716</v>
      </c>
      <c r="O73" s="81">
        <f t="shared" si="13"/>
        <v>10.299999999999997</v>
      </c>
      <c r="P73" s="81">
        <f t="shared" si="14"/>
        <v>20.299999999999997</v>
      </c>
      <c r="Q73" s="81">
        <f t="shared" si="15"/>
        <v>30.299999999999997</v>
      </c>
      <c r="R73" s="81">
        <f t="shared" si="16"/>
        <v>40.299999999999997</v>
      </c>
      <c r="S73">
        <f t="shared" si="17"/>
        <v>1</v>
      </c>
      <c r="V73" s="54" t="s">
        <v>326</v>
      </c>
      <c r="W73" s="55" t="s">
        <v>327</v>
      </c>
      <c r="X73" s="56">
        <v>5</v>
      </c>
      <c r="Y73" s="57">
        <v>41.8</v>
      </c>
      <c r="Z73" s="57">
        <v>2.6</v>
      </c>
      <c r="AA73" s="57">
        <v>2.5150000000000001</v>
      </c>
      <c r="AB73" s="57">
        <v>0</v>
      </c>
      <c r="AC73" s="57">
        <v>17.100000000000001</v>
      </c>
      <c r="AD73" s="57">
        <v>0</v>
      </c>
      <c r="AE73" s="57">
        <v>0</v>
      </c>
      <c r="AF73" s="57">
        <v>0</v>
      </c>
      <c r="AG73" s="58">
        <v>1</v>
      </c>
      <c r="AH73" s="58">
        <v>0</v>
      </c>
      <c r="AI73" s="58">
        <v>0</v>
      </c>
      <c r="AJ73" s="58">
        <v>0</v>
      </c>
    </row>
    <row r="74" spans="1:36">
      <c r="A74" s="68" t="str">
        <f t="shared" si="0"/>
        <v>4D10</v>
      </c>
      <c r="B74" s="12">
        <f t="shared" si="1"/>
        <v>2.5150000000000001</v>
      </c>
      <c r="C74" s="12">
        <f t="shared" si="2"/>
        <v>2.5150000000000001</v>
      </c>
      <c r="D74" s="12">
        <f t="shared" si="3"/>
        <v>2.4120151169235164</v>
      </c>
      <c r="E74" s="12">
        <f t="shared" si="4"/>
        <v>2.2374644676413404</v>
      </c>
      <c r="F74" s="12">
        <f t="shared" si="5"/>
        <v>2.0629138183591649</v>
      </c>
      <c r="G74" s="12">
        <f t="shared" si="6"/>
        <v>1.8883631690769889</v>
      </c>
      <c r="H74" s="12">
        <f t="shared" si="7"/>
        <v>24.1</v>
      </c>
      <c r="I74" s="12">
        <f t="shared" si="8"/>
        <v>24.1</v>
      </c>
      <c r="J74" s="12">
        <f t="shared" si="9"/>
        <v>2.5150000000000001</v>
      </c>
      <c r="K74" s="12">
        <f t="shared" si="18"/>
        <v>2.5150000000000001</v>
      </c>
      <c r="L74" s="12">
        <f t="shared" si="10"/>
        <v>0</v>
      </c>
      <c r="M74" s="81">
        <f t="shared" si="11"/>
        <v>0</v>
      </c>
      <c r="N74" s="81">
        <f t="shared" si="12"/>
        <v>0</v>
      </c>
      <c r="O74" s="81">
        <f t="shared" si="13"/>
        <v>5.8999999999999986</v>
      </c>
      <c r="P74" s="81">
        <f t="shared" si="14"/>
        <v>15.899999999999999</v>
      </c>
      <c r="Q74" s="81">
        <f t="shared" si="15"/>
        <v>25.9</v>
      </c>
      <c r="R74" s="81">
        <f t="shared" si="16"/>
        <v>35.9</v>
      </c>
      <c r="S74">
        <f t="shared" si="17"/>
        <v>1</v>
      </c>
      <c r="V74" s="54" t="s">
        <v>328</v>
      </c>
      <c r="W74" s="55" t="s">
        <v>329</v>
      </c>
      <c r="X74" s="56">
        <v>5</v>
      </c>
      <c r="Y74" s="57">
        <v>43.8</v>
      </c>
      <c r="Z74" s="57">
        <v>2.6</v>
      </c>
      <c r="AA74" s="57">
        <v>2.5150000000000001</v>
      </c>
      <c r="AB74" s="57">
        <v>0</v>
      </c>
      <c r="AC74" s="57">
        <v>21.5</v>
      </c>
      <c r="AD74" s="57">
        <v>0</v>
      </c>
      <c r="AE74" s="57">
        <v>0</v>
      </c>
      <c r="AF74" s="57">
        <v>0</v>
      </c>
      <c r="AG74" s="58">
        <v>1</v>
      </c>
      <c r="AH74" s="58">
        <v>0</v>
      </c>
      <c r="AI74" s="58">
        <v>0</v>
      </c>
      <c r="AJ74" s="58">
        <v>0</v>
      </c>
    </row>
    <row r="75" spans="1:36">
      <c r="A75" s="68" t="str">
        <f t="shared" si="0"/>
        <v>4D11</v>
      </c>
      <c r="B75" s="12">
        <f t="shared" si="1"/>
        <v>2.5150000000000001</v>
      </c>
      <c r="C75" s="12">
        <f t="shared" si="2"/>
        <v>2.5150000000000001</v>
      </c>
      <c r="D75" s="12">
        <f t="shared" si="3"/>
        <v>2.357904415646042</v>
      </c>
      <c r="E75" s="12">
        <f t="shared" si="4"/>
        <v>2.183353766363866</v>
      </c>
      <c r="F75" s="12">
        <f t="shared" si="5"/>
        <v>2.00880311708169</v>
      </c>
      <c r="G75" s="12">
        <f t="shared" si="6"/>
        <v>1.8342524677995145</v>
      </c>
      <c r="H75" s="12">
        <f t="shared" si="7"/>
        <v>21</v>
      </c>
      <c r="I75" s="12">
        <f t="shared" si="8"/>
        <v>21</v>
      </c>
      <c r="J75" s="12">
        <f t="shared" si="9"/>
        <v>2.5150000000000001</v>
      </c>
      <c r="K75" s="12">
        <f t="shared" si="18"/>
        <v>2.5150000000000001</v>
      </c>
      <c r="L75" s="12">
        <f t="shared" si="10"/>
        <v>0</v>
      </c>
      <c r="M75" s="81">
        <f t="shared" si="11"/>
        <v>0</v>
      </c>
      <c r="N75" s="81">
        <f t="shared" si="12"/>
        <v>0</v>
      </c>
      <c r="O75" s="81">
        <f t="shared" si="13"/>
        <v>9</v>
      </c>
      <c r="P75" s="81">
        <f t="shared" si="14"/>
        <v>19</v>
      </c>
      <c r="Q75" s="81">
        <f t="shared" si="15"/>
        <v>29</v>
      </c>
      <c r="R75" s="81">
        <f t="shared" si="16"/>
        <v>39</v>
      </c>
      <c r="S75">
        <f t="shared" si="17"/>
        <v>1</v>
      </c>
      <c r="V75" s="54" t="s">
        <v>330</v>
      </c>
      <c r="W75" s="55" t="s">
        <v>331</v>
      </c>
      <c r="X75" s="56">
        <v>5</v>
      </c>
      <c r="Y75" s="57">
        <v>48</v>
      </c>
      <c r="Z75" s="57">
        <v>2.6</v>
      </c>
      <c r="AA75" s="57">
        <v>2.5150000000000001</v>
      </c>
      <c r="AB75" s="57">
        <v>0</v>
      </c>
      <c r="AC75" s="57">
        <v>18.399999999999999</v>
      </c>
      <c r="AD75" s="57">
        <v>0</v>
      </c>
      <c r="AE75" s="57">
        <v>0</v>
      </c>
      <c r="AF75" s="57">
        <v>0</v>
      </c>
      <c r="AG75" s="58">
        <v>1</v>
      </c>
      <c r="AH75" s="58">
        <v>0</v>
      </c>
      <c r="AI75" s="58">
        <v>0</v>
      </c>
      <c r="AJ75" s="58">
        <v>0</v>
      </c>
    </row>
    <row r="76" spans="1:36">
      <c r="A76" s="68" t="str">
        <f t="shared" si="0"/>
        <v>4D12</v>
      </c>
      <c r="B76" s="12">
        <f t="shared" si="1"/>
        <v>2.5150000000000001</v>
      </c>
      <c r="C76" s="12">
        <f t="shared" si="2"/>
        <v>2.4765988571579216</v>
      </c>
      <c r="D76" s="12">
        <f t="shared" si="3"/>
        <v>2.3020482078757456</v>
      </c>
      <c r="E76" s="12">
        <f t="shared" si="4"/>
        <v>2.1274975585935696</v>
      </c>
      <c r="F76" s="12">
        <f t="shared" si="5"/>
        <v>1.9529469093113938</v>
      </c>
      <c r="G76" s="12">
        <f t="shared" si="6"/>
        <v>1.778396260029218</v>
      </c>
      <c r="H76" s="12">
        <f t="shared" si="7"/>
        <v>17.8</v>
      </c>
      <c r="I76" s="12">
        <f t="shared" si="8"/>
        <v>17.8</v>
      </c>
      <c r="J76" s="12">
        <f t="shared" si="9"/>
        <v>2.5150000000000001</v>
      </c>
      <c r="K76" s="12">
        <f t="shared" si="18"/>
        <v>2.5150000000000001</v>
      </c>
      <c r="L76" s="12">
        <f t="shared" si="10"/>
        <v>0</v>
      </c>
      <c r="M76" s="81">
        <f t="shared" si="11"/>
        <v>0</v>
      </c>
      <c r="N76" s="81">
        <f t="shared" si="12"/>
        <v>2.1999999999999993</v>
      </c>
      <c r="O76" s="81">
        <f t="shared" si="13"/>
        <v>12.2</v>
      </c>
      <c r="P76" s="81">
        <f t="shared" si="14"/>
        <v>22.2</v>
      </c>
      <c r="Q76" s="81">
        <f t="shared" si="15"/>
        <v>32.200000000000003</v>
      </c>
      <c r="R76" s="81">
        <f t="shared" si="16"/>
        <v>42.2</v>
      </c>
      <c r="S76">
        <f t="shared" si="17"/>
        <v>1</v>
      </c>
      <c r="V76" s="54" t="s">
        <v>332</v>
      </c>
      <c r="W76" s="55" t="s">
        <v>333</v>
      </c>
      <c r="X76" s="56">
        <v>5</v>
      </c>
      <c r="Y76" s="57">
        <v>47.2</v>
      </c>
      <c r="Z76" s="57">
        <v>2.6</v>
      </c>
      <c r="AA76" s="57">
        <v>2.5150000000000001</v>
      </c>
      <c r="AB76" s="57">
        <v>0</v>
      </c>
      <c r="AC76" s="57">
        <v>15.2</v>
      </c>
      <c r="AD76" s="57">
        <v>0</v>
      </c>
      <c r="AE76" s="57">
        <v>0</v>
      </c>
      <c r="AF76" s="57">
        <v>0</v>
      </c>
      <c r="AG76" s="58">
        <v>1</v>
      </c>
      <c r="AH76" s="58">
        <v>0</v>
      </c>
      <c r="AI76" s="58">
        <v>0</v>
      </c>
      <c r="AJ76" s="58">
        <v>0</v>
      </c>
    </row>
    <row r="77" spans="1:36">
      <c r="A77" s="68" t="str">
        <f t="shared" si="0"/>
        <v>4D13</v>
      </c>
      <c r="B77" s="12">
        <f t="shared" si="1"/>
        <v>2.5150000000000001</v>
      </c>
      <c r="C77" s="12">
        <f t="shared" si="2"/>
        <v>2.5150000000000001</v>
      </c>
      <c r="D77" s="12">
        <f t="shared" si="3"/>
        <v>2.3421948572106461</v>
      </c>
      <c r="E77" s="12">
        <f t="shared" si="4"/>
        <v>2.1676442079284701</v>
      </c>
      <c r="F77" s="12">
        <f t="shared" si="5"/>
        <v>1.9930935586462943</v>
      </c>
      <c r="G77" s="12">
        <f t="shared" si="6"/>
        <v>1.8185429093641186</v>
      </c>
      <c r="H77" s="12">
        <f t="shared" si="7"/>
        <v>20.100000000000001</v>
      </c>
      <c r="I77" s="12">
        <f t="shared" si="8"/>
        <v>20.100000000000001</v>
      </c>
      <c r="J77" s="12">
        <f t="shared" si="9"/>
        <v>2.5150000000000001</v>
      </c>
      <c r="K77" s="12">
        <f t="shared" si="18"/>
        <v>2.5150000000000001</v>
      </c>
      <c r="L77" s="12">
        <f t="shared" si="10"/>
        <v>0</v>
      </c>
      <c r="M77" s="81">
        <f t="shared" si="11"/>
        <v>0</v>
      </c>
      <c r="N77" s="81">
        <f t="shared" si="12"/>
        <v>0</v>
      </c>
      <c r="O77" s="81">
        <f t="shared" si="13"/>
        <v>9.8999999999999986</v>
      </c>
      <c r="P77" s="81">
        <f t="shared" si="14"/>
        <v>19.899999999999999</v>
      </c>
      <c r="Q77" s="81">
        <f t="shared" si="15"/>
        <v>29.9</v>
      </c>
      <c r="R77" s="81">
        <f t="shared" si="16"/>
        <v>39.9</v>
      </c>
      <c r="S77">
        <f t="shared" si="17"/>
        <v>1</v>
      </c>
      <c r="V77" s="54" t="s">
        <v>334</v>
      </c>
      <c r="W77" s="55" t="s">
        <v>335</v>
      </c>
      <c r="X77" s="56">
        <v>5</v>
      </c>
      <c r="Y77" s="57">
        <v>49.5</v>
      </c>
      <c r="Z77" s="57">
        <v>2.6</v>
      </c>
      <c r="AA77" s="57">
        <v>2.5150000000000001</v>
      </c>
      <c r="AB77" s="57">
        <v>0</v>
      </c>
      <c r="AC77" s="57">
        <v>17.5</v>
      </c>
      <c r="AD77" s="57">
        <v>0</v>
      </c>
      <c r="AE77" s="57">
        <v>0</v>
      </c>
      <c r="AF77" s="57">
        <v>0</v>
      </c>
      <c r="AG77" s="58">
        <v>1</v>
      </c>
      <c r="AH77" s="58">
        <v>0</v>
      </c>
      <c r="AI77" s="58">
        <v>0</v>
      </c>
      <c r="AJ77" s="58">
        <v>0</v>
      </c>
    </row>
    <row r="78" spans="1:36">
      <c r="A78" s="68" t="str">
        <f t="shared" si="0"/>
        <v>4D14</v>
      </c>
      <c r="B78" s="12">
        <f t="shared" si="1"/>
        <v>2.5150000000000001</v>
      </c>
      <c r="C78" s="12">
        <f t="shared" si="2"/>
        <v>2.5115089870143565</v>
      </c>
      <c r="D78" s="12">
        <f t="shared" si="3"/>
        <v>2.336958337732181</v>
      </c>
      <c r="E78" s="12">
        <f t="shared" si="4"/>
        <v>2.162407688450005</v>
      </c>
      <c r="F78" s="12">
        <f t="shared" si="5"/>
        <v>1.987857039167829</v>
      </c>
      <c r="G78" s="12">
        <f t="shared" si="6"/>
        <v>1.8133063898856532</v>
      </c>
      <c r="H78" s="12">
        <f t="shared" si="7"/>
        <v>19.8</v>
      </c>
      <c r="I78" s="12">
        <f t="shared" si="8"/>
        <v>19.8</v>
      </c>
      <c r="J78" s="12">
        <f t="shared" si="9"/>
        <v>2.5150000000000001</v>
      </c>
      <c r="K78" s="12">
        <f t="shared" si="18"/>
        <v>2.5150000000000001</v>
      </c>
      <c r="L78" s="12">
        <f t="shared" si="10"/>
        <v>0</v>
      </c>
      <c r="M78" s="81">
        <f t="shared" si="11"/>
        <v>0</v>
      </c>
      <c r="N78" s="81">
        <f t="shared" si="12"/>
        <v>0.19999999999999929</v>
      </c>
      <c r="O78" s="81">
        <f t="shared" si="13"/>
        <v>10.199999999999999</v>
      </c>
      <c r="P78" s="81">
        <f t="shared" si="14"/>
        <v>20.2</v>
      </c>
      <c r="Q78" s="81">
        <f t="shared" si="15"/>
        <v>30.2</v>
      </c>
      <c r="R78" s="81">
        <f t="shared" si="16"/>
        <v>40.200000000000003</v>
      </c>
      <c r="S78">
        <f t="shared" si="17"/>
        <v>1</v>
      </c>
      <c r="V78" s="54" t="s">
        <v>336</v>
      </c>
      <c r="W78" s="55" t="s">
        <v>337</v>
      </c>
      <c r="X78" s="56">
        <v>5</v>
      </c>
      <c r="Y78" s="57">
        <v>44</v>
      </c>
      <c r="Z78" s="57">
        <v>2.6</v>
      </c>
      <c r="AA78" s="57">
        <v>2.5150000000000001</v>
      </c>
      <c r="AB78" s="57">
        <v>0</v>
      </c>
      <c r="AC78" s="57">
        <v>17.2</v>
      </c>
      <c r="AD78" s="57">
        <v>0</v>
      </c>
      <c r="AE78" s="57">
        <v>0</v>
      </c>
      <c r="AF78" s="57">
        <v>0</v>
      </c>
      <c r="AG78" s="58">
        <v>1</v>
      </c>
      <c r="AH78" s="58">
        <v>0</v>
      </c>
      <c r="AI78" s="58">
        <v>0</v>
      </c>
      <c r="AJ78" s="58">
        <v>0</v>
      </c>
    </row>
    <row r="79" spans="1:36">
      <c r="A79" s="68" t="str">
        <f t="shared" si="0"/>
        <v>4D15</v>
      </c>
      <c r="B79" s="12">
        <f t="shared" si="1"/>
        <v>2.5150000000000001</v>
      </c>
      <c r="C79" s="12">
        <f t="shared" si="2"/>
        <v>2.5150000000000001</v>
      </c>
      <c r="D79" s="12">
        <f t="shared" si="3"/>
        <v>2.3893235325168334</v>
      </c>
      <c r="E79" s="12">
        <f t="shared" si="4"/>
        <v>2.2147728832346578</v>
      </c>
      <c r="F79" s="12">
        <f t="shared" si="5"/>
        <v>2.0402222339524818</v>
      </c>
      <c r="G79" s="12">
        <f t="shared" si="6"/>
        <v>1.8656715846703058</v>
      </c>
      <c r="H79" s="12">
        <f t="shared" si="7"/>
        <v>22.8</v>
      </c>
      <c r="I79" s="12">
        <f t="shared" si="8"/>
        <v>22.8</v>
      </c>
      <c r="J79" s="12">
        <f t="shared" si="9"/>
        <v>2.5150000000000001</v>
      </c>
      <c r="K79" s="12">
        <f t="shared" si="18"/>
        <v>2.5150000000000001</v>
      </c>
      <c r="L79" s="12">
        <f t="shared" si="10"/>
        <v>0</v>
      </c>
      <c r="M79" s="81">
        <f t="shared" si="11"/>
        <v>0</v>
      </c>
      <c r="N79" s="81">
        <f t="shared" si="12"/>
        <v>0</v>
      </c>
      <c r="O79" s="81">
        <f t="shared" si="13"/>
        <v>7.1999999999999993</v>
      </c>
      <c r="P79" s="81">
        <f t="shared" si="14"/>
        <v>17.2</v>
      </c>
      <c r="Q79" s="81">
        <f t="shared" si="15"/>
        <v>27.2</v>
      </c>
      <c r="R79" s="81">
        <f t="shared" si="16"/>
        <v>37.200000000000003</v>
      </c>
      <c r="S79">
        <f t="shared" si="17"/>
        <v>1</v>
      </c>
      <c r="V79" s="54" t="s">
        <v>338</v>
      </c>
      <c r="W79" s="55" t="s">
        <v>339</v>
      </c>
      <c r="X79" s="56">
        <v>5</v>
      </c>
      <c r="Y79" s="57">
        <v>49.7</v>
      </c>
      <c r="Z79" s="57">
        <v>2.6</v>
      </c>
      <c r="AA79" s="57">
        <v>2.5150000000000001</v>
      </c>
      <c r="AB79" s="57">
        <v>0</v>
      </c>
      <c r="AC79" s="57">
        <v>20.2</v>
      </c>
      <c r="AD79" s="57">
        <v>0</v>
      </c>
      <c r="AE79" s="57">
        <v>0</v>
      </c>
      <c r="AF79" s="57">
        <v>0</v>
      </c>
      <c r="AG79" s="58">
        <v>1</v>
      </c>
      <c r="AH79" s="58">
        <v>0</v>
      </c>
      <c r="AI79" s="58">
        <v>0</v>
      </c>
      <c r="AJ79" s="58">
        <v>0</v>
      </c>
    </row>
    <row r="80" spans="1:36">
      <c r="A80" s="68" t="str">
        <f t="shared" si="0"/>
        <v>4D17</v>
      </c>
      <c r="B80" s="12">
        <f t="shared" si="1"/>
        <v>2.5150000000000001</v>
      </c>
      <c r="C80" s="12">
        <f t="shared" si="2"/>
        <v>2.5150000000000001</v>
      </c>
      <c r="D80" s="12">
        <f t="shared" si="3"/>
        <v>2.3771049870670811</v>
      </c>
      <c r="E80" s="12">
        <f t="shared" si="4"/>
        <v>2.2025543377849055</v>
      </c>
      <c r="F80" s="12">
        <f t="shared" si="5"/>
        <v>2.0280036885027295</v>
      </c>
      <c r="G80" s="12">
        <f t="shared" si="6"/>
        <v>1.8534530392205537</v>
      </c>
      <c r="H80" s="12">
        <f t="shared" si="7"/>
        <v>22.1</v>
      </c>
      <c r="I80" s="12">
        <f t="shared" si="8"/>
        <v>22.1</v>
      </c>
      <c r="J80" s="12">
        <f t="shared" si="9"/>
        <v>2.5150000000000001</v>
      </c>
      <c r="K80" s="12">
        <f t="shared" si="18"/>
        <v>2.5150000000000001</v>
      </c>
      <c r="L80" s="12">
        <f t="shared" si="10"/>
        <v>0</v>
      </c>
      <c r="M80" s="81">
        <f t="shared" si="11"/>
        <v>0</v>
      </c>
      <c r="N80" s="81">
        <f t="shared" si="12"/>
        <v>0</v>
      </c>
      <c r="O80" s="81">
        <f t="shared" si="13"/>
        <v>7.8999999999999986</v>
      </c>
      <c r="P80" s="81">
        <f t="shared" si="14"/>
        <v>17.899999999999999</v>
      </c>
      <c r="Q80" s="81">
        <f t="shared" si="15"/>
        <v>27.9</v>
      </c>
      <c r="R80" s="81">
        <f t="shared" si="16"/>
        <v>37.9</v>
      </c>
      <c r="S80">
        <f t="shared" si="17"/>
        <v>1</v>
      </c>
      <c r="V80" s="54" t="s">
        <v>340</v>
      </c>
      <c r="W80" s="55" t="s">
        <v>341</v>
      </c>
      <c r="X80" s="56">
        <v>5</v>
      </c>
      <c r="Y80" s="57">
        <v>44.7</v>
      </c>
      <c r="Z80" s="57">
        <v>2.6</v>
      </c>
      <c r="AA80" s="57">
        <v>2.5150000000000001</v>
      </c>
      <c r="AB80" s="57">
        <v>0</v>
      </c>
      <c r="AC80" s="57">
        <v>19.5</v>
      </c>
      <c r="AD80" s="57">
        <v>0</v>
      </c>
      <c r="AE80" s="57">
        <v>0</v>
      </c>
      <c r="AF80" s="57">
        <v>0</v>
      </c>
      <c r="AG80" s="58">
        <v>1</v>
      </c>
      <c r="AH80" s="58">
        <v>0</v>
      </c>
      <c r="AI80" s="58">
        <v>0</v>
      </c>
      <c r="AJ80" s="58">
        <v>0</v>
      </c>
    </row>
    <row r="81" spans="1:36">
      <c r="A81" s="68" t="str">
        <f t="shared" si="0"/>
        <v>4D18</v>
      </c>
      <c r="B81" s="12">
        <f t="shared" si="1"/>
        <v>2.5150000000000001</v>
      </c>
      <c r="C81" s="12">
        <f t="shared" si="2"/>
        <v>2.5150000000000001</v>
      </c>
      <c r="D81" s="12">
        <f t="shared" si="3"/>
        <v>2.3840870130383682</v>
      </c>
      <c r="E81" s="12">
        <f t="shared" si="4"/>
        <v>2.2095363637561922</v>
      </c>
      <c r="F81" s="12">
        <f t="shared" si="5"/>
        <v>2.0349857144740167</v>
      </c>
      <c r="G81" s="12">
        <f t="shared" si="6"/>
        <v>1.8604350651918407</v>
      </c>
      <c r="H81" s="12">
        <f t="shared" si="7"/>
        <v>22.5</v>
      </c>
      <c r="I81" s="12">
        <f t="shared" si="8"/>
        <v>22.5</v>
      </c>
      <c r="J81" s="12">
        <f t="shared" si="9"/>
        <v>2.5150000000000001</v>
      </c>
      <c r="K81" s="12">
        <f t="shared" si="18"/>
        <v>2.5150000000000001</v>
      </c>
      <c r="L81" s="12">
        <f t="shared" si="10"/>
        <v>0</v>
      </c>
      <c r="M81" s="81">
        <f t="shared" si="11"/>
        <v>0</v>
      </c>
      <c r="N81" s="81">
        <f t="shared" si="12"/>
        <v>0</v>
      </c>
      <c r="O81" s="81">
        <f t="shared" si="13"/>
        <v>7.5</v>
      </c>
      <c r="P81" s="81">
        <f t="shared" si="14"/>
        <v>17.5</v>
      </c>
      <c r="Q81" s="81">
        <f t="shared" si="15"/>
        <v>27.5</v>
      </c>
      <c r="R81" s="81">
        <f t="shared" si="16"/>
        <v>37.5</v>
      </c>
      <c r="S81">
        <f t="shared" si="17"/>
        <v>1</v>
      </c>
      <c r="V81" s="54" t="s">
        <v>342</v>
      </c>
      <c r="W81" s="55" t="s">
        <v>343</v>
      </c>
      <c r="X81" s="56">
        <v>5</v>
      </c>
      <c r="Y81" s="57">
        <v>49.7</v>
      </c>
      <c r="Z81" s="57">
        <v>2.6</v>
      </c>
      <c r="AA81" s="57">
        <v>2.5150000000000001</v>
      </c>
      <c r="AB81" s="57">
        <v>0</v>
      </c>
      <c r="AC81" s="57">
        <v>19.899999999999999</v>
      </c>
      <c r="AD81" s="57">
        <v>0</v>
      </c>
      <c r="AE81" s="57">
        <v>0</v>
      </c>
      <c r="AF81" s="57">
        <v>0</v>
      </c>
      <c r="AG81" s="58">
        <v>1</v>
      </c>
      <c r="AH81" s="58">
        <v>0</v>
      </c>
      <c r="AI81" s="58">
        <v>0</v>
      </c>
      <c r="AJ81" s="58">
        <v>0</v>
      </c>
    </row>
    <row r="82" spans="1:36">
      <c r="A82" s="68" t="str">
        <f t="shared" si="0"/>
        <v>4D20</v>
      </c>
      <c r="B82" s="12">
        <f t="shared" si="1"/>
        <v>2.5150000000000001</v>
      </c>
      <c r="C82" s="12">
        <f t="shared" si="2"/>
        <v>2.5150000000000001</v>
      </c>
      <c r="D82" s="12">
        <f t="shared" si="3"/>
        <v>2.4067785974450513</v>
      </c>
      <c r="E82" s="12">
        <f t="shared" si="4"/>
        <v>2.2322279481628753</v>
      </c>
      <c r="F82" s="12">
        <f t="shared" si="5"/>
        <v>2.0576772988806993</v>
      </c>
      <c r="G82" s="12">
        <f t="shared" si="6"/>
        <v>1.8831266495985235</v>
      </c>
      <c r="H82" s="12">
        <f t="shared" si="7"/>
        <v>23.8</v>
      </c>
      <c r="I82" s="12">
        <f t="shared" si="8"/>
        <v>23.8</v>
      </c>
      <c r="J82" s="12">
        <f t="shared" si="9"/>
        <v>2.5150000000000001</v>
      </c>
      <c r="K82" s="12">
        <f t="shared" si="18"/>
        <v>2.5150000000000001</v>
      </c>
      <c r="L82" s="12">
        <f t="shared" si="10"/>
        <v>0</v>
      </c>
      <c r="M82" s="81">
        <f t="shared" si="11"/>
        <v>0</v>
      </c>
      <c r="N82" s="81">
        <f t="shared" si="12"/>
        <v>0</v>
      </c>
      <c r="O82" s="81">
        <f t="shared" si="13"/>
        <v>6.1999999999999993</v>
      </c>
      <c r="P82" s="81">
        <f t="shared" si="14"/>
        <v>16.2</v>
      </c>
      <c r="Q82" s="81">
        <f t="shared" si="15"/>
        <v>26.2</v>
      </c>
      <c r="R82" s="81">
        <f t="shared" si="16"/>
        <v>36.200000000000003</v>
      </c>
      <c r="S82">
        <f t="shared" si="17"/>
        <v>1</v>
      </c>
      <c r="V82" s="54" t="s">
        <v>344</v>
      </c>
      <c r="W82" s="55" t="s">
        <v>345</v>
      </c>
      <c r="X82" s="56">
        <v>5</v>
      </c>
      <c r="Y82" s="57">
        <v>49.8</v>
      </c>
      <c r="Z82" s="57">
        <v>2.6</v>
      </c>
      <c r="AA82" s="57">
        <v>2.5150000000000001</v>
      </c>
      <c r="AB82" s="57">
        <v>0</v>
      </c>
      <c r="AC82" s="57">
        <v>21.2</v>
      </c>
      <c r="AD82" s="57">
        <v>0</v>
      </c>
      <c r="AE82" s="57">
        <v>0</v>
      </c>
      <c r="AF82" s="57">
        <v>0</v>
      </c>
      <c r="AG82" s="58">
        <v>1</v>
      </c>
      <c r="AH82" s="58">
        <v>0</v>
      </c>
      <c r="AI82" s="58">
        <v>0</v>
      </c>
      <c r="AJ82" s="58">
        <v>0</v>
      </c>
    </row>
    <row r="83" spans="1:36">
      <c r="A83" s="68" t="str">
        <f t="shared" si="0"/>
        <v>4D21-48</v>
      </c>
      <c r="B83" s="12">
        <f t="shared" si="1"/>
        <v>2.5150000000000001</v>
      </c>
      <c r="C83" s="12">
        <f t="shared" si="2"/>
        <v>2.5150000000000001</v>
      </c>
      <c r="D83" s="12">
        <f t="shared" si="3"/>
        <v>2.4141097247149026</v>
      </c>
      <c r="E83" s="12">
        <f t="shared" si="4"/>
        <v>2.2395590754327266</v>
      </c>
      <c r="F83" s="12">
        <f t="shared" si="5"/>
        <v>2.065008426150551</v>
      </c>
      <c r="G83" s="12">
        <f t="shared" si="6"/>
        <v>1.890457776868375</v>
      </c>
      <c r="H83" s="12">
        <f t="shared" si="7"/>
        <v>10.6</v>
      </c>
      <c r="I83" s="12">
        <f t="shared" si="8"/>
        <v>24.220000000000002</v>
      </c>
      <c r="J83" s="12">
        <f t="shared" si="9"/>
        <v>2.5150000000000001</v>
      </c>
      <c r="K83" s="12">
        <f t="shared" si="18"/>
        <v>2.5150000000000001</v>
      </c>
      <c r="L83" s="12">
        <f t="shared" si="10"/>
        <v>13.620000000000003</v>
      </c>
      <c r="M83" s="81">
        <f t="shared" si="11"/>
        <v>0</v>
      </c>
      <c r="N83" s="81">
        <f t="shared" si="12"/>
        <v>9.4</v>
      </c>
      <c r="O83" s="81">
        <f t="shared" si="13"/>
        <v>5.7799999999999976</v>
      </c>
      <c r="P83" s="81">
        <f t="shared" si="14"/>
        <v>15.779999999999998</v>
      </c>
      <c r="Q83" s="81">
        <f t="shared" si="15"/>
        <v>25.779999999999998</v>
      </c>
      <c r="R83" s="81">
        <f t="shared" si="16"/>
        <v>35.78</v>
      </c>
      <c r="S83">
        <f t="shared" si="17"/>
        <v>1</v>
      </c>
      <c r="V83" s="54" t="s">
        <v>346</v>
      </c>
      <c r="W83" s="55" t="s">
        <v>347</v>
      </c>
      <c r="X83" s="56">
        <v>5</v>
      </c>
      <c r="Y83" s="57">
        <v>49.7</v>
      </c>
      <c r="Z83" s="57">
        <v>2.6</v>
      </c>
      <c r="AA83" s="57">
        <v>2.5150000000000001</v>
      </c>
      <c r="AB83" s="57">
        <v>2.4849999999999999</v>
      </c>
      <c r="AC83" s="57">
        <v>8</v>
      </c>
      <c r="AD83" s="57">
        <v>21.62</v>
      </c>
      <c r="AE83" s="57">
        <v>0</v>
      </c>
      <c r="AF83" s="57">
        <v>0</v>
      </c>
      <c r="AG83" s="58">
        <v>0</v>
      </c>
      <c r="AH83" s="58">
        <v>1</v>
      </c>
      <c r="AI83" s="58">
        <v>0</v>
      </c>
      <c r="AJ83" s="58">
        <v>0</v>
      </c>
    </row>
    <row r="84" spans="1:36">
      <c r="A84" s="68" t="str">
        <f t="shared" ref="A84:A147" si="19">+W84</f>
        <v>4D25</v>
      </c>
      <c r="B84" s="12">
        <f t="shared" ref="B84:B147" si="20">IF($I84&lt;10,$K84-2*(M84*TAN(RADIANS(S84))/2),$J84-2*(M84*TAN(RADIANS($AG84))/2))</f>
        <v>2.5150000000000001</v>
      </c>
      <c r="C84" s="12">
        <f t="shared" ref="C84:C147" si="21">IF($I84&lt;20,$K84-2*(N84*TAN(RADIANS(S84))/2),$J84-2*(N84*TAN(RADIANS($AG84))/2))</f>
        <v>2.5150000000000001</v>
      </c>
      <c r="D84" s="12">
        <f t="shared" ref="D84:D147" si="22">IF($I84&lt;30,$K84-2*(O84*TAN(RADIANS(S84))/2),$J84-2*(O84*TAN(RADIANS($AG84))/2))</f>
        <v>2.4399432208086647</v>
      </c>
      <c r="E84" s="12">
        <f t="shared" ref="E84:E147" si="23">IF($I84&lt;40,$K84-2*(P84*TAN(RADIANS(S84))/2),$J84-2*(P84*TAN(RADIANS($AG84))/2))</f>
        <v>2.2653925715264887</v>
      </c>
      <c r="F84" s="12">
        <f t="shared" ref="F84:F147" si="24">IF($I84&lt;50,$K84-2*(Q84*TAN(RADIANS(S84))/2),$J84-2*(Q84*TAN(RADIANS($AG84))/2))</f>
        <v>2.0908419222443131</v>
      </c>
      <c r="G84" s="12">
        <f t="shared" ref="G84:G147" si="25">IF($I84&lt;60,$K84-2*(R84*TAN(RADIANS(S84))/2),$J84-2*(R84*TAN(RADIANS($AG84))/2))</f>
        <v>1.9162912729621371</v>
      </c>
      <c r="H84" s="12">
        <f t="shared" ref="H84:H147" si="26">+Z84+AC84</f>
        <v>25.700000000000003</v>
      </c>
      <c r="I84" s="12">
        <f t="shared" ref="I84:I147" si="27">IF(AD84=0,H84,Z84+AD84)</f>
        <v>25.700000000000003</v>
      </c>
      <c r="J84" s="12">
        <f t="shared" ref="J84:J147" si="28">+AA84</f>
        <v>2.5150000000000001</v>
      </c>
      <c r="K84" s="12">
        <f t="shared" si="18"/>
        <v>2.5150000000000001</v>
      </c>
      <c r="L84" s="12">
        <f t="shared" ref="L84:L147" si="29">+I84-H84</f>
        <v>0</v>
      </c>
      <c r="M84" s="81">
        <f t="shared" ref="M84:M147" si="30">IF(I84&lt;10,10-I84,IF(H84&gt;10,0,10-H84))</f>
        <v>0</v>
      </c>
      <c r="N84" s="81">
        <f t="shared" ref="N84:N147" si="31">IF(I84&lt;20,20-I84,IF(H84&gt;20,0,20-H84))</f>
        <v>0</v>
      </c>
      <c r="O84" s="81">
        <f t="shared" ref="O84:O147" si="32">IF(I84&lt;30,30-I84,IF(H84&gt;30,0,30-H84))</f>
        <v>4.2999999999999972</v>
      </c>
      <c r="P84" s="81">
        <f t="shared" ref="P84:P147" si="33">IF(I84&lt;40,40-I84,IF(H84&gt;40,0,40-H84))</f>
        <v>14.299999999999997</v>
      </c>
      <c r="Q84" s="81">
        <f t="shared" ref="Q84:Q147" si="34">IF(I84&lt;50,50-I84,IF(H84&gt;50,0,50-H84))</f>
        <v>24.299999999999997</v>
      </c>
      <c r="R84" s="81">
        <f t="shared" ref="R84:R147" si="35">IF(I84&lt;60,60-I84,IF(H84&gt;60,0,60-H84))</f>
        <v>34.299999999999997</v>
      </c>
      <c r="S84">
        <f t="shared" ref="S84:S147" si="36">IF(AH84=0,AG84,AH84)</f>
        <v>1</v>
      </c>
      <c r="V84" s="54" t="s">
        <v>348</v>
      </c>
      <c r="W84" s="55" t="s">
        <v>349</v>
      </c>
      <c r="X84" s="56">
        <v>5</v>
      </c>
      <c r="Y84" s="57">
        <v>44.9</v>
      </c>
      <c r="Z84" s="57">
        <v>2.6</v>
      </c>
      <c r="AA84" s="57">
        <v>2.5150000000000001</v>
      </c>
      <c r="AB84" s="57">
        <v>0</v>
      </c>
      <c r="AC84" s="57">
        <v>23.1</v>
      </c>
      <c r="AD84" s="57">
        <v>0</v>
      </c>
      <c r="AE84" s="57">
        <v>0</v>
      </c>
      <c r="AF84" s="57">
        <v>0</v>
      </c>
      <c r="AG84" s="58">
        <v>1</v>
      </c>
      <c r="AH84" s="58">
        <v>0</v>
      </c>
      <c r="AI84" s="58">
        <v>0</v>
      </c>
      <c r="AJ84" s="58">
        <v>0</v>
      </c>
    </row>
    <row r="85" spans="1:36">
      <c r="A85" s="68" t="str">
        <f t="shared" si="19"/>
        <v>4D26</v>
      </c>
      <c r="B85" s="12">
        <f t="shared" si="20"/>
        <v>2.5150000000000001</v>
      </c>
      <c r="C85" s="12">
        <f t="shared" si="21"/>
        <v>2.5150000000000001</v>
      </c>
      <c r="D85" s="12">
        <f t="shared" si="22"/>
        <v>2.4032875844594077</v>
      </c>
      <c r="E85" s="12">
        <f t="shared" si="23"/>
        <v>2.2287369351772317</v>
      </c>
      <c r="F85" s="12">
        <f t="shared" si="24"/>
        <v>2.0541862858950557</v>
      </c>
      <c r="G85" s="12">
        <f t="shared" si="25"/>
        <v>1.8796356366128801</v>
      </c>
      <c r="H85" s="12">
        <f t="shared" si="26"/>
        <v>23.6</v>
      </c>
      <c r="I85" s="12">
        <f t="shared" si="27"/>
        <v>23.6</v>
      </c>
      <c r="J85" s="12">
        <f t="shared" si="28"/>
        <v>2.5150000000000001</v>
      </c>
      <c r="K85" s="12">
        <f t="shared" ref="K85:K148" si="37">J85-2*(L85*TAN(RADIANS(AG85))/2)</f>
        <v>2.5150000000000001</v>
      </c>
      <c r="L85" s="12">
        <f t="shared" si="29"/>
        <v>0</v>
      </c>
      <c r="M85" s="81">
        <f t="shared" si="30"/>
        <v>0</v>
      </c>
      <c r="N85" s="81">
        <f t="shared" si="31"/>
        <v>0</v>
      </c>
      <c r="O85" s="81">
        <f t="shared" si="32"/>
        <v>6.3999999999999986</v>
      </c>
      <c r="P85" s="81">
        <f t="shared" si="33"/>
        <v>16.399999999999999</v>
      </c>
      <c r="Q85" s="81">
        <f t="shared" si="34"/>
        <v>26.4</v>
      </c>
      <c r="R85" s="81">
        <f t="shared" si="35"/>
        <v>36.4</v>
      </c>
      <c r="S85">
        <f t="shared" si="36"/>
        <v>1</v>
      </c>
      <c r="V85" s="54" t="s">
        <v>350</v>
      </c>
      <c r="W85" s="55" t="s">
        <v>351</v>
      </c>
      <c r="X85" s="56">
        <v>5</v>
      </c>
      <c r="Y85" s="57">
        <v>49.7</v>
      </c>
      <c r="Z85" s="57">
        <v>2.6</v>
      </c>
      <c r="AA85" s="57">
        <v>2.5150000000000001</v>
      </c>
      <c r="AB85" s="57">
        <v>0</v>
      </c>
      <c r="AC85" s="57">
        <v>21</v>
      </c>
      <c r="AD85" s="57">
        <v>0</v>
      </c>
      <c r="AE85" s="57">
        <v>0</v>
      </c>
      <c r="AF85" s="57">
        <v>0</v>
      </c>
      <c r="AG85" s="58">
        <v>1</v>
      </c>
      <c r="AH85" s="58">
        <v>0</v>
      </c>
      <c r="AI85" s="58">
        <v>0</v>
      </c>
      <c r="AJ85" s="58">
        <v>0</v>
      </c>
    </row>
    <row r="86" spans="1:36">
      <c r="A86" s="68" t="str">
        <f t="shared" si="19"/>
        <v>4D30</v>
      </c>
      <c r="B86" s="12">
        <f t="shared" si="20"/>
        <v>3</v>
      </c>
      <c r="C86" s="12">
        <f t="shared" si="21"/>
        <v>3</v>
      </c>
      <c r="D86" s="12">
        <f t="shared" si="22"/>
        <v>2.825449350717824</v>
      </c>
      <c r="E86" s="12">
        <f t="shared" si="23"/>
        <v>2.6508987014356484</v>
      </c>
      <c r="F86" s="12">
        <f t="shared" si="24"/>
        <v>2.4763480521534724</v>
      </c>
      <c r="G86" s="12">
        <f t="shared" si="25"/>
        <v>2.3017974028712969</v>
      </c>
      <c r="H86" s="12">
        <f t="shared" si="26"/>
        <v>20</v>
      </c>
      <c r="I86" s="12">
        <f t="shared" si="27"/>
        <v>20</v>
      </c>
      <c r="J86" s="12">
        <f t="shared" si="28"/>
        <v>3</v>
      </c>
      <c r="K86" s="12">
        <f t="shared" si="37"/>
        <v>3</v>
      </c>
      <c r="L86" s="12">
        <f t="shared" si="29"/>
        <v>0</v>
      </c>
      <c r="M86" s="81">
        <f t="shared" si="30"/>
        <v>0</v>
      </c>
      <c r="N86" s="81">
        <f t="shared" si="31"/>
        <v>0</v>
      </c>
      <c r="O86" s="81">
        <f t="shared" si="32"/>
        <v>10</v>
      </c>
      <c r="P86" s="81">
        <f t="shared" si="33"/>
        <v>20</v>
      </c>
      <c r="Q86" s="81">
        <f t="shared" si="34"/>
        <v>30</v>
      </c>
      <c r="R86" s="81">
        <f t="shared" si="35"/>
        <v>40</v>
      </c>
      <c r="S86">
        <f t="shared" si="36"/>
        <v>1</v>
      </c>
      <c r="V86" s="54" t="s">
        <v>352</v>
      </c>
      <c r="W86" s="55" t="s">
        <v>353</v>
      </c>
      <c r="X86" s="56">
        <v>1</v>
      </c>
      <c r="Y86" s="57">
        <v>48</v>
      </c>
      <c r="Z86" s="57">
        <v>3</v>
      </c>
      <c r="AA86" s="57">
        <v>3</v>
      </c>
      <c r="AB86" s="57">
        <v>0</v>
      </c>
      <c r="AC86" s="57">
        <v>17</v>
      </c>
      <c r="AD86" s="57">
        <v>0</v>
      </c>
      <c r="AE86" s="57">
        <v>0</v>
      </c>
      <c r="AF86" s="57">
        <v>0</v>
      </c>
      <c r="AG86" s="58">
        <v>1</v>
      </c>
      <c r="AH86" s="58">
        <v>0</v>
      </c>
      <c r="AI86" s="58">
        <v>0</v>
      </c>
      <c r="AJ86" s="58">
        <v>0</v>
      </c>
    </row>
    <row r="87" spans="1:36">
      <c r="A87" s="68" t="str">
        <f t="shared" si="19"/>
        <v>4D31</v>
      </c>
      <c r="B87" s="12">
        <f t="shared" si="20"/>
        <v>3</v>
      </c>
      <c r="C87" s="12">
        <f t="shared" si="21"/>
        <v>3</v>
      </c>
      <c r="D87" s="12">
        <f t="shared" si="22"/>
        <v>2.8429044156460419</v>
      </c>
      <c r="E87" s="12">
        <f t="shared" si="23"/>
        <v>2.6683537663638659</v>
      </c>
      <c r="F87" s="12">
        <f t="shared" si="24"/>
        <v>2.4938031170816899</v>
      </c>
      <c r="G87" s="12">
        <f t="shared" si="25"/>
        <v>2.3192524677995143</v>
      </c>
      <c r="H87" s="12">
        <f t="shared" si="26"/>
        <v>21</v>
      </c>
      <c r="I87" s="12">
        <f t="shared" si="27"/>
        <v>21</v>
      </c>
      <c r="J87" s="12">
        <f t="shared" si="28"/>
        <v>3</v>
      </c>
      <c r="K87" s="12">
        <f t="shared" si="37"/>
        <v>3</v>
      </c>
      <c r="L87" s="12">
        <f t="shared" si="29"/>
        <v>0</v>
      </c>
      <c r="M87" s="81">
        <f t="shared" si="30"/>
        <v>0</v>
      </c>
      <c r="N87" s="81">
        <f t="shared" si="31"/>
        <v>0</v>
      </c>
      <c r="O87" s="81">
        <f t="shared" si="32"/>
        <v>9</v>
      </c>
      <c r="P87" s="81">
        <f t="shared" si="33"/>
        <v>19</v>
      </c>
      <c r="Q87" s="81">
        <f t="shared" si="34"/>
        <v>29</v>
      </c>
      <c r="R87" s="81">
        <f t="shared" si="35"/>
        <v>39</v>
      </c>
      <c r="S87">
        <f t="shared" si="36"/>
        <v>1</v>
      </c>
      <c r="V87" s="54" t="s">
        <v>354</v>
      </c>
      <c r="W87" s="55" t="s">
        <v>355</v>
      </c>
      <c r="X87" s="56">
        <v>5</v>
      </c>
      <c r="Y87" s="57">
        <v>49</v>
      </c>
      <c r="Z87" s="57">
        <v>3</v>
      </c>
      <c r="AA87" s="57">
        <v>3</v>
      </c>
      <c r="AB87" s="57">
        <v>0</v>
      </c>
      <c r="AC87" s="57">
        <v>18</v>
      </c>
      <c r="AD87" s="57">
        <v>0</v>
      </c>
      <c r="AE87" s="57">
        <v>0</v>
      </c>
      <c r="AF87" s="57">
        <v>0</v>
      </c>
      <c r="AG87" s="58">
        <v>1</v>
      </c>
      <c r="AH87" s="58">
        <v>0</v>
      </c>
      <c r="AI87" s="58">
        <v>0</v>
      </c>
      <c r="AJ87" s="58">
        <v>0</v>
      </c>
    </row>
    <row r="88" spans="1:36">
      <c r="A88" s="68" t="str">
        <f t="shared" si="19"/>
        <v>4D44</v>
      </c>
      <c r="B88" s="12">
        <f t="shared" si="20"/>
        <v>2.5150000000000001</v>
      </c>
      <c r="C88" s="12">
        <f t="shared" si="21"/>
        <v>2.5150000000000001</v>
      </c>
      <c r="D88" s="12">
        <f t="shared" si="22"/>
        <v>2.3526678961675764</v>
      </c>
      <c r="E88" s="12">
        <f t="shared" si="23"/>
        <v>2.1781172468854009</v>
      </c>
      <c r="F88" s="12">
        <f t="shared" si="24"/>
        <v>2.0035665976032249</v>
      </c>
      <c r="G88" s="12">
        <f t="shared" si="25"/>
        <v>1.8290159483210491</v>
      </c>
      <c r="H88" s="12">
        <f t="shared" si="26"/>
        <v>20.700000000000003</v>
      </c>
      <c r="I88" s="12">
        <f t="shared" si="27"/>
        <v>20.700000000000003</v>
      </c>
      <c r="J88" s="12">
        <f t="shared" si="28"/>
        <v>2.5150000000000001</v>
      </c>
      <c r="K88" s="12">
        <f t="shared" si="37"/>
        <v>2.5150000000000001</v>
      </c>
      <c r="L88" s="12">
        <f t="shared" si="29"/>
        <v>0</v>
      </c>
      <c r="M88" s="81">
        <f t="shared" si="30"/>
        <v>0</v>
      </c>
      <c r="N88" s="81">
        <f t="shared" si="31"/>
        <v>0</v>
      </c>
      <c r="O88" s="81">
        <f t="shared" si="32"/>
        <v>9.2999999999999972</v>
      </c>
      <c r="P88" s="81">
        <f t="shared" si="33"/>
        <v>19.299999999999997</v>
      </c>
      <c r="Q88" s="81">
        <f t="shared" si="34"/>
        <v>29.299999999999997</v>
      </c>
      <c r="R88" s="81">
        <f t="shared" si="35"/>
        <v>39.299999999999997</v>
      </c>
      <c r="S88">
        <f t="shared" si="36"/>
        <v>1</v>
      </c>
      <c r="V88" s="54" t="s">
        <v>356</v>
      </c>
      <c r="W88" s="55" t="s">
        <v>357</v>
      </c>
      <c r="X88" s="56">
        <v>1</v>
      </c>
      <c r="Y88" s="57">
        <v>42.8</v>
      </c>
      <c r="Z88" s="57">
        <v>2.6</v>
      </c>
      <c r="AA88" s="57">
        <v>2.5150000000000001</v>
      </c>
      <c r="AB88" s="57">
        <v>0</v>
      </c>
      <c r="AC88" s="57">
        <v>18.100000000000001</v>
      </c>
      <c r="AD88" s="57">
        <v>0</v>
      </c>
      <c r="AE88" s="57">
        <v>0</v>
      </c>
      <c r="AF88" s="57">
        <v>0</v>
      </c>
      <c r="AG88" s="58">
        <v>1</v>
      </c>
      <c r="AH88" s="58">
        <v>0</v>
      </c>
      <c r="AI88" s="58">
        <v>0</v>
      </c>
      <c r="AJ88" s="58">
        <v>0</v>
      </c>
    </row>
    <row r="89" spans="1:36">
      <c r="A89" s="68" t="str">
        <f t="shared" si="19"/>
        <v>4D51</v>
      </c>
      <c r="B89" s="12">
        <f t="shared" si="20"/>
        <v>2.0249999999999999</v>
      </c>
      <c r="C89" s="12">
        <f t="shared" si="21"/>
        <v>2.0249999999999999</v>
      </c>
      <c r="D89" s="12">
        <f t="shared" si="22"/>
        <v>1.8748864416173288</v>
      </c>
      <c r="E89" s="12">
        <f t="shared" si="23"/>
        <v>1.700335792335153</v>
      </c>
      <c r="F89" s="12">
        <f t="shared" si="24"/>
        <v>1.525785143052977</v>
      </c>
      <c r="G89" s="12">
        <f t="shared" si="25"/>
        <v>1.3512344937708012</v>
      </c>
      <c r="H89" s="12">
        <f t="shared" si="26"/>
        <v>21.400000000000002</v>
      </c>
      <c r="I89" s="12">
        <f t="shared" si="27"/>
        <v>21.400000000000002</v>
      </c>
      <c r="J89" s="12">
        <f t="shared" si="28"/>
        <v>2.0249999999999999</v>
      </c>
      <c r="K89" s="12">
        <f t="shared" si="37"/>
        <v>2.0249999999999999</v>
      </c>
      <c r="L89" s="12">
        <f t="shared" si="29"/>
        <v>0</v>
      </c>
      <c r="M89" s="81">
        <f t="shared" si="30"/>
        <v>0</v>
      </c>
      <c r="N89" s="81">
        <f t="shared" si="31"/>
        <v>0</v>
      </c>
      <c r="O89" s="81">
        <f t="shared" si="32"/>
        <v>8.5999999999999979</v>
      </c>
      <c r="P89" s="81">
        <f t="shared" si="33"/>
        <v>18.599999999999998</v>
      </c>
      <c r="Q89" s="81">
        <f t="shared" si="34"/>
        <v>28.599999999999998</v>
      </c>
      <c r="R89" s="81">
        <f t="shared" si="35"/>
        <v>38.599999999999994</v>
      </c>
      <c r="S89">
        <f t="shared" si="36"/>
        <v>1</v>
      </c>
      <c r="V89" s="54" t="s">
        <v>358</v>
      </c>
      <c r="W89" s="55" t="s">
        <v>359</v>
      </c>
      <c r="X89" s="56">
        <v>5</v>
      </c>
      <c r="Y89" s="57">
        <v>49.8</v>
      </c>
      <c r="Z89" s="57">
        <v>2.6</v>
      </c>
      <c r="AA89" s="57">
        <v>2.0249999999999999</v>
      </c>
      <c r="AB89" s="57">
        <v>0</v>
      </c>
      <c r="AC89" s="57">
        <v>18.8</v>
      </c>
      <c r="AD89" s="57">
        <v>0</v>
      </c>
      <c r="AE89" s="57">
        <v>0</v>
      </c>
      <c r="AF89" s="57">
        <v>0</v>
      </c>
      <c r="AG89" s="58">
        <v>1</v>
      </c>
      <c r="AH89" s="58">
        <v>0</v>
      </c>
      <c r="AI89" s="58">
        <v>0</v>
      </c>
      <c r="AJ89" s="58">
        <v>0</v>
      </c>
    </row>
    <row r="90" spans="1:36">
      <c r="A90" s="68" t="str">
        <f t="shared" si="19"/>
        <v>4DH1</v>
      </c>
      <c r="B90" s="12">
        <f t="shared" si="20"/>
        <v>2.5150000000000001</v>
      </c>
      <c r="C90" s="12">
        <f t="shared" si="21"/>
        <v>2.4905629091004955</v>
      </c>
      <c r="D90" s="12">
        <f t="shared" si="22"/>
        <v>2.3090259779929077</v>
      </c>
      <c r="E90" s="12">
        <f t="shared" si="23"/>
        <v>1.9598182830754303</v>
      </c>
      <c r="F90" s="12">
        <f t="shared" si="24"/>
        <v>1.6106105881579529</v>
      </c>
      <c r="G90" s="12">
        <f t="shared" si="25"/>
        <v>1.2614028932404757</v>
      </c>
      <c r="H90" s="12">
        <f t="shared" si="26"/>
        <v>18.600000000000001</v>
      </c>
      <c r="I90" s="12">
        <f t="shared" si="27"/>
        <v>29.6</v>
      </c>
      <c r="J90" s="12">
        <f t="shared" si="28"/>
        <v>2.5150000000000001</v>
      </c>
      <c r="K90" s="12">
        <f t="shared" si="37"/>
        <v>2.3229942857896066</v>
      </c>
      <c r="L90" s="12">
        <f t="shared" si="29"/>
        <v>11</v>
      </c>
      <c r="M90" s="81">
        <f t="shared" si="30"/>
        <v>0</v>
      </c>
      <c r="N90" s="81">
        <f t="shared" si="31"/>
        <v>1.3999999999999986</v>
      </c>
      <c r="O90" s="81">
        <f t="shared" si="32"/>
        <v>0.39999999999999858</v>
      </c>
      <c r="P90" s="81">
        <f t="shared" si="33"/>
        <v>10.399999999999999</v>
      </c>
      <c r="Q90" s="81">
        <f t="shared" si="34"/>
        <v>20.399999999999999</v>
      </c>
      <c r="R90" s="81">
        <f t="shared" si="35"/>
        <v>30.4</v>
      </c>
      <c r="S90">
        <f t="shared" si="36"/>
        <v>2</v>
      </c>
      <c r="V90" s="54" t="s">
        <v>360</v>
      </c>
      <c r="W90" s="55" t="s">
        <v>361</v>
      </c>
      <c r="X90" s="56">
        <v>5</v>
      </c>
      <c r="Y90" s="57">
        <v>40</v>
      </c>
      <c r="Z90" s="57">
        <v>2.6</v>
      </c>
      <c r="AA90" s="57">
        <v>2.5150000000000001</v>
      </c>
      <c r="AB90" s="57">
        <v>0</v>
      </c>
      <c r="AC90" s="57">
        <v>16</v>
      </c>
      <c r="AD90" s="57">
        <v>27</v>
      </c>
      <c r="AE90" s="57">
        <v>0</v>
      </c>
      <c r="AF90" s="57">
        <v>0</v>
      </c>
      <c r="AG90" s="58">
        <v>1</v>
      </c>
      <c r="AH90" s="58">
        <v>2</v>
      </c>
      <c r="AI90" s="58">
        <v>0</v>
      </c>
      <c r="AJ90" s="58">
        <v>0</v>
      </c>
    </row>
    <row r="91" spans="1:36">
      <c r="A91" s="68" t="str">
        <f t="shared" si="19"/>
        <v>4DH3</v>
      </c>
      <c r="B91" s="12">
        <f t="shared" si="20"/>
        <v>2.5219999999999998</v>
      </c>
      <c r="C91" s="12">
        <f t="shared" si="21"/>
        <v>2.5219999999999998</v>
      </c>
      <c r="D91" s="12">
        <f t="shared" si="22"/>
        <v>2.3701409351245069</v>
      </c>
      <c r="E91" s="12">
        <f t="shared" si="23"/>
        <v>2.0715837834412669</v>
      </c>
      <c r="F91" s="12">
        <f t="shared" si="24"/>
        <v>1.7223760885237898</v>
      </c>
      <c r="G91" s="12">
        <f t="shared" si="25"/>
        <v>1.3731683936063126</v>
      </c>
      <c r="H91" s="12">
        <f t="shared" si="26"/>
        <v>21.3</v>
      </c>
      <c r="I91" s="12">
        <f t="shared" si="27"/>
        <v>32.9</v>
      </c>
      <c r="J91" s="12">
        <f t="shared" si="28"/>
        <v>2.5219999999999998</v>
      </c>
      <c r="K91" s="12">
        <f t="shared" si="37"/>
        <v>2.319521246832676</v>
      </c>
      <c r="L91" s="12">
        <f t="shared" si="29"/>
        <v>11.599999999999998</v>
      </c>
      <c r="M91" s="81">
        <f t="shared" si="30"/>
        <v>0</v>
      </c>
      <c r="N91" s="81">
        <f t="shared" si="31"/>
        <v>0</v>
      </c>
      <c r="O91" s="81">
        <f t="shared" si="32"/>
        <v>8.6999999999999993</v>
      </c>
      <c r="P91" s="81">
        <f t="shared" si="33"/>
        <v>7.1000000000000014</v>
      </c>
      <c r="Q91" s="81">
        <f t="shared" si="34"/>
        <v>17.100000000000001</v>
      </c>
      <c r="R91" s="81">
        <f t="shared" si="35"/>
        <v>27.1</v>
      </c>
      <c r="S91">
        <f t="shared" si="36"/>
        <v>2</v>
      </c>
      <c r="V91" s="54" t="s">
        <v>362</v>
      </c>
      <c r="W91" s="55" t="s">
        <v>363</v>
      </c>
      <c r="X91" s="56">
        <v>3</v>
      </c>
      <c r="Y91" s="57">
        <v>47</v>
      </c>
      <c r="Z91" s="57">
        <v>2.6</v>
      </c>
      <c r="AA91" s="57">
        <v>2.5219999999999998</v>
      </c>
      <c r="AB91" s="57">
        <v>0</v>
      </c>
      <c r="AC91" s="57">
        <v>18.7</v>
      </c>
      <c r="AD91" s="57">
        <v>30.3</v>
      </c>
      <c r="AE91" s="57">
        <v>0</v>
      </c>
      <c r="AF91" s="57">
        <v>0</v>
      </c>
      <c r="AG91" s="58">
        <v>1</v>
      </c>
      <c r="AH91" s="58">
        <v>2</v>
      </c>
      <c r="AI91" s="58">
        <v>0</v>
      </c>
      <c r="AJ91" s="58">
        <v>0</v>
      </c>
    </row>
    <row r="92" spans="1:36">
      <c r="A92" s="68" t="str">
        <f t="shared" si="19"/>
        <v>4DH7</v>
      </c>
      <c r="B92" s="12">
        <f t="shared" si="20"/>
        <v>2.5150000000000001</v>
      </c>
      <c r="C92" s="12">
        <f t="shared" si="21"/>
        <v>2.5150000000000001</v>
      </c>
      <c r="D92" s="12">
        <f t="shared" si="22"/>
        <v>2.3805960000527246</v>
      </c>
      <c r="E92" s="12">
        <f t="shared" si="23"/>
        <v>2.099504552933015</v>
      </c>
      <c r="F92" s="12">
        <f t="shared" si="24"/>
        <v>1.7502968580155378</v>
      </c>
      <c r="G92" s="12">
        <f t="shared" si="25"/>
        <v>1.4010891630980606</v>
      </c>
      <c r="H92" s="12">
        <f t="shared" si="26"/>
        <v>22.3</v>
      </c>
      <c r="I92" s="12">
        <f t="shared" si="27"/>
        <v>33.9</v>
      </c>
      <c r="J92" s="12">
        <f t="shared" si="28"/>
        <v>2.5150000000000001</v>
      </c>
      <c r="K92" s="12">
        <f t="shared" si="37"/>
        <v>2.3125212468326763</v>
      </c>
      <c r="L92" s="12">
        <f t="shared" si="29"/>
        <v>11.599999999999998</v>
      </c>
      <c r="M92" s="81">
        <f t="shared" si="30"/>
        <v>0</v>
      </c>
      <c r="N92" s="81">
        <f t="shared" si="31"/>
        <v>0</v>
      </c>
      <c r="O92" s="81">
        <f t="shared" si="32"/>
        <v>7.6999999999999993</v>
      </c>
      <c r="P92" s="81">
        <f t="shared" si="33"/>
        <v>6.1000000000000014</v>
      </c>
      <c r="Q92" s="81">
        <f t="shared" si="34"/>
        <v>16.100000000000001</v>
      </c>
      <c r="R92" s="81">
        <f t="shared" si="35"/>
        <v>26.1</v>
      </c>
      <c r="S92">
        <f t="shared" si="36"/>
        <v>2</v>
      </c>
      <c r="V92" s="54" t="s">
        <v>364</v>
      </c>
      <c r="W92" s="55" t="s">
        <v>23</v>
      </c>
      <c r="X92" s="56">
        <v>5</v>
      </c>
      <c r="Y92" s="57">
        <v>49.8</v>
      </c>
      <c r="Z92" s="57">
        <v>2.6</v>
      </c>
      <c r="AA92" s="57">
        <v>2.5150000000000001</v>
      </c>
      <c r="AB92" s="57">
        <v>0</v>
      </c>
      <c r="AC92" s="57">
        <v>19.7</v>
      </c>
      <c r="AD92" s="57">
        <v>31.3</v>
      </c>
      <c r="AE92" s="57">
        <v>0</v>
      </c>
      <c r="AF92" s="57">
        <v>0</v>
      </c>
      <c r="AG92" s="58">
        <v>1</v>
      </c>
      <c r="AH92" s="58">
        <v>2</v>
      </c>
      <c r="AI92" s="58">
        <v>0</v>
      </c>
      <c r="AJ92" s="58">
        <v>0</v>
      </c>
    </row>
    <row r="93" spans="1:36">
      <c r="A93" s="68" t="str">
        <f t="shared" si="19"/>
        <v>4DH8</v>
      </c>
      <c r="B93" s="12">
        <f t="shared" si="20"/>
        <v>2.5150000000000001</v>
      </c>
      <c r="C93" s="12">
        <f t="shared" si="21"/>
        <v>2.4940539220861391</v>
      </c>
      <c r="D93" s="12">
        <f t="shared" si="22"/>
        <v>2.3195032728039631</v>
      </c>
      <c r="E93" s="12">
        <f t="shared" si="23"/>
        <v>2.0331721143151946</v>
      </c>
      <c r="F93" s="12">
        <f t="shared" si="24"/>
        <v>1.6839644193977172</v>
      </c>
      <c r="G93" s="12">
        <f t="shared" si="25"/>
        <v>1.3347567244802399</v>
      </c>
      <c r="H93" s="12">
        <f t="shared" si="26"/>
        <v>18.8</v>
      </c>
      <c r="I93" s="12">
        <f t="shared" si="27"/>
        <v>33.6</v>
      </c>
      <c r="J93" s="12">
        <f t="shared" si="28"/>
        <v>2.5150000000000001</v>
      </c>
      <c r="K93" s="12">
        <f t="shared" si="37"/>
        <v>2.2566650390623799</v>
      </c>
      <c r="L93" s="12">
        <f t="shared" si="29"/>
        <v>14.8</v>
      </c>
      <c r="M93" s="81">
        <f t="shared" si="30"/>
        <v>0</v>
      </c>
      <c r="N93" s="81">
        <f t="shared" si="31"/>
        <v>1.1999999999999993</v>
      </c>
      <c r="O93" s="81">
        <f t="shared" si="32"/>
        <v>11.2</v>
      </c>
      <c r="P93" s="81">
        <f t="shared" si="33"/>
        <v>6.3999999999999986</v>
      </c>
      <c r="Q93" s="81">
        <f t="shared" si="34"/>
        <v>16.399999999999999</v>
      </c>
      <c r="R93" s="81">
        <f t="shared" si="35"/>
        <v>26.4</v>
      </c>
      <c r="S93">
        <f t="shared" si="36"/>
        <v>2</v>
      </c>
      <c r="V93" s="54" t="s">
        <v>365</v>
      </c>
      <c r="W93" s="55" t="s">
        <v>366</v>
      </c>
      <c r="X93" s="56">
        <v>5</v>
      </c>
      <c r="Y93" s="57">
        <v>43.8</v>
      </c>
      <c r="Z93" s="57">
        <v>2.6</v>
      </c>
      <c r="AA93" s="57">
        <v>2.5150000000000001</v>
      </c>
      <c r="AB93" s="57">
        <v>0</v>
      </c>
      <c r="AC93" s="57">
        <v>16.2</v>
      </c>
      <c r="AD93" s="57">
        <v>31</v>
      </c>
      <c r="AE93" s="57">
        <v>0</v>
      </c>
      <c r="AF93" s="57">
        <v>0</v>
      </c>
      <c r="AG93" s="58">
        <v>1</v>
      </c>
      <c r="AH93" s="58">
        <v>2</v>
      </c>
      <c r="AI93" s="58">
        <v>0</v>
      </c>
      <c r="AJ93" s="58">
        <v>0</v>
      </c>
    </row>
    <row r="94" spans="1:36">
      <c r="A94" s="68" t="str">
        <f t="shared" si="19"/>
        <v>4DH11</v>
      </c>
      <c r="B94" s="12">
        <f t="shared" si="20"/>
        <v>2.5150000000000001</v>
      </c>
      <c r="C94" s="12">
        <f t="shared" si="21"/>
        <v>2.5150000000000001</v>
      </c>
      <c r="D94" s="12">
        <f t="shared" si="22"/>
        <v>2.3718684675886159</v>
      </c>
      <c r="E94" s="12">
        <f t="shared" si="23"/>
        <v>2.0890304500125532</v>
      </c>
      <c r="F94" s="12">
        <f t="shared" si="24"/>
        <v>1.739822755095076</v>
      </c>
      <c r="G94" s="12">
        <f t="shared" si="25"/>
        <v>1.3906150601775984</v>
      </c>
      <c r="H94" s="12">
        <f t="shared" si="26"/>
        <v>21.8</v>
      </c>
      <c r="I94" s="12">
        <f t="shared" si="27"/>
        <v>33.799999999999997</v>
      </c>
      <c r="J94" s="12">
        <f t="shared" si="28"/>
        <v>2.5150000000000001</v>
      </c>
      <c r="K94" s="12">
        <f t="shared" si="37"/>
        <v>2.3055392208613892</v>
      </c>
      <c r="L94" s="12">
        <f t="shared" si="29"/>
        <v>11.999999999999996</v>
      </c>
      <c r="M94" s="81">
        <f t="shared" si="30"/>
        <v>0</v>
      </c>
      <c r="N94" s="81">
        <f t="shared" si="31"/>
        <v>0</v>
      </c>
      <c r="O94" s="81">
        <f t="shared" si="32"/>
        <v>8.1999999999999993</v>
      </c>
      <c r="P94" s="81">
        <f t="shared" si="33"/>
        <v>6.2000000000000028</v>
      </c>
      <c r="Q94" s="81">
        <f t="shared" si="34"/>
        <v>16.200000000000003</v>
      </c>
      <c r="R94" s="81">
        <f t="shared" si="35"/>
        <v>26.200000000000003</v>
      </c>
      <c r="S94">
        <f t="shared" si="36"/>
        <v>2</v>
      </c>
      <c r="V94" s="54" t="s">
        <v>367</v>
      </c>
      <c r="W94" s="55" t="s">
        <v>368</v>
      </c>
      <c r="X94" s="56">
        <v>5</v>
      </c>
      <c r="Y94" s="57">
        <v>46.8</v>
      </c>
      <c r="Z94" s="57">
        <v>2.6</v>
      </c>
      <c r="AA94" s="57">
        <v>2.5150000000000001</v>
      </c>
      <c r="AB94" s="57">
        <v>0</v>
      </c>
      <c r="AC94" s="57">
        <v>19.2</v>
      </c>
      <c r="AD94" s="57">
        <v>31.2</v>
      </c>
      <c r="AE94" s="57">
        <v>0</v>
      </c>
      <c r="AF94" s="57">
        <v>0</v>
      </c>
      <c r="AG94" s="58">
        <v>1</v>
      </c>
      <c r="AH94" s="58">
        <v>2</v>
      </c>
      <c r="AI94" s="58">
        <v>0</v>
      </c>
      <c r="AJ94" s="58">
        <v>0</v>
      </c>
    </row>
    <row r="95" spans="1:36">
      <c r="A95" s="68" t="str">
        <f t="shared" si="19"/>
        <v>4DH12</v>
      </c>
      <c r="B95" s="12">
        <f t="shared" si="20"/>
        <v>2.5150000000000001</v>
      </c>
      <c r="C95" s="12">
        <f t="shared" si="21"/>
        <v>2.5150000000000001</v>
      </c>
      <c r="D95" s="12">
        <f t="shared" si="22"/>
        <v>2.392814545502477</v>
      </c>
      <c r="E95" s="12">
        <f t="shared" si="23"/>
        <v>2.1239490915772383</v>
      </c>
      <c r="F95" s="12">
        <f t="shared" si="24"/>
        <v>1.7747413966597609</v>
      </c>
      <c r="G95" s="12">
        <f t="shared" si="25"/>
        <v>1.4255337017422836</v>
      </c>
      <c r="H95" s="12">
        <f t="shared" si="26"/>
        <v>23</v>
      </c>
      <c r="I95" s="12">
        <f t="shared" si="27"/>
        <v>34.6</v>
      </c>
      <c r="J95" s="12">
        <f t="shared" si="28"/>
        <v>2.5150000000000001</v>
      </c>
      <c r="K95" s="12">
        <f t="shared" si="37"/>
        <v>2.3125212468326759</v>
      </c>
      <c r="L95" s="12">
        <f t="shared" si="29"/>
        <v>11.600000000000001</v>
      </c>
      <c r="M95" s="81">
        <f t="shared" si="30"/>
        <v>0</v>
      </c>
      <c r="N95" s="81">
        <f t="shared" si="31"/>
        <v>0</v>
      </c>
      <c r="O95" s="81">
        <f t="shared" si="32"/>
        <v>7</v>
      </c>
      <c r="P95" s="81">
        <f t="shared" si="33"/>
        <v>5.3999999999999986</v>
      </c>
      <c r="Q95" s="81">
        <f t="shared" si="34"/>
        <v>15.399999999999999</v>
      </c>
      <c r="R95" s="81">
        <f t="shared" si="35"/>
        <v>25.4</v>
      </c>
      <c r="S95">
        <f t="shared" si="36"/>
        <v>2</v>
      </c>
      <c r="V95" s="54" t="s">
        <v>369</v>
      </c>
      <c r="W95" s="55" t="s">
        <v>370</v>
      </c>
      <c r="X95" s="56">
        <v>5</v>
      </c>
      <c r="Y95" s="57">
        <v>49.8</v>
      </c>
      <c r="Z95" s="57">
        <v>2.6</v>
      </c>
      <c r="AA95" s="57">
        <v>2.5150000000000001</v>
      </c>
      <c r="AB95" s="57">
        <v>0</v>
      </c>
      <c r="AC95" s="57">
        <v>20.399999999999999</v>
      </c>
      <c r="AD95" s="57">
        <v>32</v>
      </c>
      <c r="AE95" s="57">
        <v>0</v>
      </c>
      <c r="AF95" s="57">
        <v>0</v>
      </c>
      <c r="AG95" s="58">
        <v>1</v>
      </c>
      <c r="AH95" s="58">
        <v>2</v>
      </c>
      <c r="AI95" s="58">
        <v>0</v>
      </c>
      <c r="AJ95" s="58">
        <v>0</v>
      </c>
    </row>
    <row r="96" spans="1:36">
      <c r="A96" s="68" t="str">
        <f t="shared" si="19"/>
        <v>4DH23</v>
      </c>
      <c r="B96" s="12">
        <f t="shared" si="20"/>
        <v>2.5150000000000001</v>
      </c>
      <c r="C96" s="12">
        <f t="shared" si="21"/>
        <v>2.5150000000000001</v>
      </c>
      <c r="D96" s="12">
        <f t="shared" si="22"/>
        <v>2.3893235325168334</v>
      </c>
      <c r="E96" s="12">
        <f t="shared" si="23"/>
        <v>2.1239512195043013</v>
      </c>
      <c r="F96" s="12">
        <f t="shared" si="24"/>
        <v>1.7747435245868237</v>
      </c>
      <c r="G96" s="12">
        <f t="shared" si="25"/>
        <v>1.4255358296693466</v>
      </c>
      <c r="H96" s="12">
        <f t="shared" si="26"/>
        <v>22.8</v>
      </c>
      <c r="I96" s="12">
        <f t="shared" si="27"/>
        <v>34.800000000000004</v>
      </c>
      <c r="J96" s="12">
        <f t="shared" si="28"/>
        <v>2.5150000000000001</v>
      </c>
      <c r="K96" s="12">
        <f t="shared" si="37"/>
        <v>2.3055392208613892</v>
      </c>
      <c r="L96" s="12">
        <f t="shared" si="29"/>
        <v>12.000000000000004</v>
      </c>
      <c r="M96" s="81">
        <f t="shared" si="30"/>
        <v>0</v>
      </c>
      <c r="N96" s="81">
        <f t="shared" si="31"/>
        <v>0</v>
      </c>
      <c r="O96" s="81">
        <f t="shared" si="32"/>
        <v>7.1999999999999993</v>
      </c>
      <c r="P96" s="81">
        <f t="shared" si="33"/>
        <v>5.1999999999999957</v>
      </c>
      <c r="Q96" s="81">
        <f t="shared" si="34"/>
        <v>15.199999999999996</v>
      </c>
      <c r="R96" s="81">
        <f t="shared" si="35"/>
        <v>25.199999999999996</v>
      </c>
      <c r="S96">
        <f t="shared" si="36"/>
        <v>2</v>
      </c>
      <c r="V96" s="54" t="s">
        <v>371</v>
      </c>
      <c r="W96" s="55" t="s">
        <v>372</v>
      </c>
      <c r="X96" s="56">
        <v>5</v>
      </c>
      <c r="Y96" s="57">
        <v>50.8</v>
      </c>
      <c r="Z96" s="57">
        <v>2.6</v>
      </c>
      <c r="AA96" s="57">
        <v>2.5150000000000001</v>
      </c>
      <c r="AB96" s="57">
        <v>0</v>
      </c>
      <c r="AC96" s="57">
        <v>20.2</v>
      </c>
      <c r="AD96" s="57">
        <v>32.200000000000003</v>
      </c>
      <c r="AE96" s="57">
        <v>0</v>
      </c>
      <c r="AF96" s="57">
        <v>0</v>
      </c>
      <c r="AG96" s="58">
        <v>1</v>
      </c>
      <c r="AH96" s="58">
        <v>2</v>
      </c>
      <c r="AI96" s="58">
        <v>0</v>
      </c>
      <c r="AJ96" s="58">
        <v>0</v>
      </c>
    </row>
    <row r="97" spans="1:36">
      <c r="A97" s="68" t="str">
        <f t="shared" si="19"/>
        <v>4DI1</v>
      </c>
      <c r="B97" s="12">
        <f t="shared" si="20"/>
        <v>2.5150000000000001</v>
      </c>
      <c r="C97" s="12">
        <f t="shared" si="21"/>
        <v>2.471362337679456</v>
      </c>
      <c r="D97" s="12">
        <f t="shared" si="22"/>
        <v>2.1461498980490612</v>
      </c>
      <c r="E97" s="12">
        <f t="shared" si="23"/>
        <v>1.7532488279723646</v>
      </c>
      <c r="F97" s="12">
        <f t="shared" si="24"/>
        <v>1.3603477578956684</v>
      </c>
      <c r="G97" s="12">
        <f t="shared" si="25"/>
        <v>0.96744668781897203</v>
      </c>
      <c r="H97" s="12">
        <f t="shared" si="26"/>
        <v>17.5</v>
      </c>
      <c r="I97" s="12">
        <f t="shared" si="27"/>
        <v>23.1</v>
      </c>
      <c r="J97" s="12">
        <f t="shared" si="28"/>
        <v>2.5150000000000001</v>
      </c>
      <c r="K97" s="12">
        <f t="shared" si="37"/>
        <v>2.4172516364019816</v>
      </c>
      <c r="L97" s="12">
        <f t="shared" si="29"/>
        <v>5.6000000000000014</v>
      </c>
      <c r="M97" s="81">
        <f t="shared" si="30"/>
        <v>0</v>
      </c>
      <c r="N97" s="81">
        <f t="shared" si="31"/>
        <v>2.5</v>
      </c>
      <c r="O97" s="81">
        <f t="shared" si="32"/>
        <v>6.8999999999999986</v>
      </c>
      <c r="P97" s="81">
        <f t="shared" si="33"/>
        <v>16.899999999999999</v>
      </c>
      <c r="Q97" s="81">
        <f t="shared" si="34"/>
        <v>26.9</v>
      </c>
      <c r="R97" s="81">
        <f t="shared" si="35"/>
        <v>36.9</v>
      </c>
      <c r="S97">
        <f t="shared" si="36"/>
        <v>2.25</v>
      </c>
      <c r="V97" s="54" t="s">
        <v>373</v>
      </c>
      <c r="W97" s="55" t="s">
        <v>374</v>
      </c>
      <c r="X97" s="56">
        <v>5</v>
      </c>
      <c r="Y97" s="57">
        <v>49.7</v>
      </c>
      <c r="Z97" s="57">
        <v>2.6</v>
      </c>
      <c r="AA97" s="57">
        <v>2.5150000000000001</v>
      </c>
      <c r="AB97" s="57">
        <v>0</v>
      </c>
      <c r="AC97" s="57">
        <v>14.9</v>
      </c>
      <c r="AD97" s="57">
        <v>20.5</v>
      </c>
      <c r="AE97" s="57">
        <v>0</v>
      </c>
      <c r="AF97" s="57">
        <v>0</v>
      </c>
      <c r="AG97" s="58">
        <v>1</v>
      </c>
      <c r="AH97" s="58">
        <v>2.25</v>
      </c>
      <c r="AI97" s="58">
        <v>0</v>
      </c>
      <c r="AJ97" s="58">
        <v>0</v>
      </c>
    </row>
    <row r="98" spans="1:36">
      <c r="A98" s="68" t="str">
        <f t="shared" si="19"/>
        <v>4DIX2</v>
      </c>
      <c r="B98" s="12">
        <f t="shared" si="20"/>
        <v>2.5150000000000001</v>
      </c>
      <c r="C98" s="12">
        <f t="shared" si="21"/>
        <v>2.4765988571579216</v>
      </c>
      <c r="D98" s="12">
        <f t="shared" si="22"/>
        <v>2.1841389806467046</v>
      </c>
      <c r="E98" s="12">
        <f t="shared" si="23"/>
        <v>1.791237910570008</v>
      </c>
      <c r="F98" s="12">
        <f t="shared" si="24"/>
        <v>1.3983368404933119</v>
      </c>
      <c r="G98" s="12">
        <f t="shared" si="25"/>
        <v>1.0054357704166152</v>
      </c>
      <c r="H98" s="12">
        <f t="shared" si="26"/>
        <v>17.8</v>
      </c>
      <c r="I98" s="12">
        <f t="shared" si="27"/>
        <v>24.6</v>
      </c>
      <c r="J98" s="12">
        <f t="shared" si="28"/>
        <v>2.5150000000000001</v>
      </c>
      <c r="K98" s="12">
        <f t="shared" si="37"/>
        <v>2.3963055584881205</v>
      </c>
      <c r="L98" s="12">
        <f t="shared" si="29"/>
        <v>6.8000000000000007</v>
      </c>
      <c r="M98" s="81">
        <f t="shared" si="30"/>
        <v>0</v>
      </c>
      <c r="N98" s="81">
        <f t="shared" si="31"/>
        <v>2.1999999999999993</v>
      </c>
      <c r="O98" s="81">
        <f t="shared" si="32"/>
        <v>5.3999999999999986</v>
      </c>
      <c r="P98" s="81">
        <f t="shared" si="33"/>
        <v>15.399999999999999</v>
      </c>
      <c r="Q98" s="81">
        <f t="shared" si="34"/>
        <v>25.4</v>
      </c>
      <c r="R98" s="81">
        <f t="shared" si="35"/>
        <v>35.4</v>
      </c>
      <c r="S98">
        <f t="shared" si="36"/>
        <v>2.25</v>
      </c>
      <c r="V98" s="54" t="s">
        <v>375</v>
      </c>
      <c r="W98" s="55" t="s">
        <v>376</v>
      </c>
      <c r="X98" s="56">
        <v>5</v>
      </c>
      <c r="Y98" s="57">
        <v>44.5</v>
      </c>
      <c r="Z98" s="57">
        <v>2.6</v>
      </c>
      <c r="AA98" s="57">
        <v>2.5150000000000001</v>
      </c>
      <c r="AB98" s="57">
        <v>0</v>
      </c>
      <c r="AC98" s="57">
        <v>15.2</v>
      </c>
      <c r="AD98" s="57">
        <v>22</v>
      </c>
      <c r="AE98" s="57">
        <v>30.5</v>
      </c>
      <c r="AF98" s="57">
        <v>0</v>
      </c>
      <c r="AG98" s="58">
        <v>1</v>
      </c>
      <c r="AH98" s="58">
        <v>2.25</v>
      </c>
      <c r="AI98" s="58">
        <v>6</v>
      </c>
      <c r="AJ98" s="58">
        <v>0</v>
      </c>
    </row>
    <row r="99" spans="1:36">
      <c r="A99" s="68" t="str">
        <f t="shared" si="19"/>
        <v>4DJ3</v>
      </c>
      <c r="B99" s="12">
        <f t="shared" si="20"/>
        <v>2.5150000000000001</v>
      </c>
      <c r="C99" s="12">
        <f t="shared" si="21"/>
        <v>2.5150000000000001</v>
      </c>
      <c r="D99" s="12">
        <f t="shared" si="22"/>
        <v>2.3675023732977647</v>
      </c>
      <c r="E99" s="12">
        <f t="shared" si="23"/>
        <v>1.9308929442126441</v>
      </c>
      <c r="F99" s="12">
        <f t="shared" si="24"/>
        <v>1.4942835151275236</v>
      </c>
      <c r="G99" s="12">
        <f t="shared" si="25"/>
        <v>1.057674086042403</v>
      </c>
      <c r="H99" s="12">
        <f t="shared" si="26"/>
        <v>21.700000000000003</v>
      </c>
      <c r="I99" s="12">
        <f t="shared" si="27"/>
        <v>29.900000000000002</v>
      </c>
      <c r="J99" s="12">
        <f t="shared" si="28"/>
        <v>2.5150000000000001</v>
      </c>
      <c r="K99" s="12">
        <f t="shared" si="37"/>
        <v>2.3718684675886159</v>
      </c>
      <c r="L99" s="12">
        <f t="shared" si="29"/>
        <v>8.1999999999999993</v>
      </c>
      <c r="M99" s="81">
        <f t="shared" si="30"/>
        <v>0</v>
      </c>
      <c r="N99" s="81">
        <f t="shared" si="31"/>
        <v>0</v>
      </c>
      <c r="O99" s="81">
        <f t="shared" si="32"/>
        <v>9.9999999999997868E-2</v>
      </c>
      <c r="P99" s="81">
        <f t="shared" si="33"/>
        <v>10.099999999999998</v>
      </c>
      <c r="Q99" s="81">
        <f t="shared" si="34"/>
        <v>20.099999999999998</v>
      </c>
      <c r="R99" s="81">
        <f t="shared" si="35"/>
        <v>30.099999999999998</v>
      </c>
      <c r="S99">
        <f t="shared" si="36"/>
        <v>2.5</v>
      </c>
      <c r="V99" s="54" t="s">
        <v>377</v>
      </c>
      <c r="W99" s="55" t="s">
        <v>378</v>
      </c>
      <c r="X99" s="56">
        <v>1</v>
      </c>
      <c r="Y99" s="57">
        <v>49.3</v>
      </c>
      <c r="Z99" s="57">
        <v>2.6</v>
      </c>
      <c r="AA99" s="57">
        <v>2.5150000000000001</v>
      </c>
      <c r="AB99" s="57">
        <v>0</v>
      </c>
      <c r="AC99" s="57">
        <v>19.100000000000001</v>
      </c>
      <c r="AD99" s="57">
        <v>27.3</v>
      </c>
      <c r="AE99" s="57">
        <v>0</v>
      </c>
      <c r="AF99" s="57">
        <v>0</v>
      </c>
      <c r="AG99" s="58">
        <v>1</v>
      </c>
      <c r="AH99" s="58">
        <v>2.5</v>
      </c>
      <c r="AI99" s="58">
        <v>0</v>
      </c>
      <c r="AJ99" s="58">
        <v>0</v>
      </c>
    </row>
    <row r="100" spans="1:36">
      <c r="A100" s="68" t="str">
        <f t="shared" si="19"/>
        <v>4DJ4</v>
      </c>
      <c r="B100" s="12">
        <f t="shared" si="20"/>
        <v>2.5219999999999998</v>
      </c>
      <c r="C100" s="12">
        <f t="shared" si="21"/>
        <v>2.5219999999999998</v>
      </c>
      <c r="D100" s="12">
        <f t="shared" si="22"/>
        <v>2.3823501683390718</v>
      </c>
      <c r="E100" s="12">
        <f t="shared" si="23"/>
        <v>1.9457407392539512</v>
      </c>
      <c r="F100" s="12">
        <f t="shared" si="24"/>
        <v>1.5091313101688306</v>
      </c>
      <c r="G100" s="12">
        <f t="shared" si="25"/>
        <v>1.07252188108371</v>
      </c>
      <c r="H100" s="12">
        <f t="shared" si="26"/>
        <v>22.6</v>
      </c>
      <c r="I100" s="12">
        <f t="shared" si="27"/>
        <v>29.6</v>
      </c>
      <c r="J100" s="12">
        <f t="shared" si="28"/>
        <v>2.5219999999999998</v>
      </c>
      <c r="K100" s="12">
        <f t="shared" si="37"/>
        <v>2.3998145455024766</v>
      </c>
      <c r="L100" s="12">
        <f t="shared" si="29"/>
        <v>7</v>
      </c>
      <c r="M100" s="81">
        <f t="shared" si="30"/>
        <v>0</v>
      </c>
      <c r="N100" s="81">
        <f t="shared" si="31"/>
        <v>0</v>
      </c>
      <c r="O100" s="81">
        <f t="shared" si="32"/>
        <v>0.39999999999999858</v>
      </c>
      <c r="P100" s="81">
        <f t="shared" si="33"/>
        <v>10.399999999999999</v>
      </c>
      <c r="Q100" s="81">
        <f t="shared" si="34"/>
        <v>20.399999999999999</v>
      </c>
      <c r="R100" s="81">
        <f t="shared" si="35"/>
        <v>30.4</v>
      </c>
      <c r="S100">
        <f t="shared" si="36"/>
        <v>2.5</v>
      </c>
      <c r="V100" s="54" t="s">
        <v>379</v>
      </c>
      <c r="W100" s="55" t="s">
        <v>380</v>
      </c>
      <c r="X100" s="56">
        <v>5</v>
      </c>
      <c r="Y100" s="57">
        <v>49.8</v>
      </c>
      <c r="Z100" s="57">
        <v>2.6</v>
      </c>
      <c r="AA100" s="57">
        <v>2.5219999999999998</v>
      </c>
      <c r="AB100" s="57">
        <v>0</v>
      </c>
      <c r="AC100" s="57">
        <v>20</v>
      </c>
      <c r="AD100" s="57">
        <v>27</v>
      </c>
      <c r="AE100" s="57">
        <v>0</v>
      </c>
      <c r="AF100" s="57">
        <v>0</v>
      </c>
      <c r="AG100" s="58">
        <v>1</v>
      </c>
      <c r="AH100" s="58">
        <v>2.5</v>
      </c>
      <c r="AI100" s="58">
        <v>0</v>
      </c>
      <c r="AJ100" s="58">
        <v>0</v>
      </c>
    </row>
    <row r="101" spans="1:36">
      <c r="A101" s="68" t="str">
        <f t="shared" si="19"/>
        <v>4DJ5</v>
      </c>
      <c r="B101" s="12">
        <f t="shared" si="20"/>
        <v>2.5219999999999998</v>
      </c>
      <c r="C101" s="12">
        <f t="shared" si="21"/>
        <v>2.5219999999999998</v>
      </c>
      <c r="D101" s="12">
        <f t="shared" si="22"/>
        <v>2.3823501683390718</v>
      </c>
      <c r="E101" s="12">
        <f t="shared" si="23"/>
        <v>1.9457407392539512</v>
      </c>
      <c r="F101" s="12">
        <f t="shared" si="24"/>
        <v>1.5091313101688306</v>
      </c>
      <c r="G101" s="12">
        <f t="shared" si="25"/>
        <v>1.07252188108371</v>
      </c>
      <c r="H101" s="12">
        <f t="shared" si="26"/>
        <v>22.6</v>
      </c>
      <c r="I101" s="12">
        <f t="shared" si="27"/>
        <v>29.6</v>
      </c>
      <c r="J101" s="12">
        <f t="shared" si="28"/>
        <v>2.5219999999999998</v>
      </c>
      <c r="K101" s="12">
        <f t="shared" si="37"/>
        <v>2.3998145455024766</v>
      </c>
      <c r="L101" s="12">
        <f t="shared" si="29"/>
        <v>7</v>
      </c>
      <c r="M101" s="81">
        <f t="shared" si="30"/>
        <v>0</v>
      </c>
      <c r="N101" s="81">
        <f t="shared" si="31"/>
        <v>0</v>
      </c>
      <c r="O101" s="81">
        <f t="shared" si="32"/>
        <v>0.39999999999999858</v>
      </c>
      <c r="P101" s="81">
        <f t="shared" si="33"/>
        <v>10.399999999999999</v>
      </c>
      <c r="Q101" s="81">
        <f t="shared" si="34"/>
        <v>20.399999999999999</v>
      </c>
      <c r="R101" s="81">
        <f t="shared" si="35"/>
        <v>30.4</v>
      </c>
      <c r="S101">
        <f t="shared" si="36"/>
        <v>2.5</v>
      </c>
      <c r="V101" s="54" t="s">
        <v>381</v>
      </c>
      <c r="W101" s="55" t="s">
        <v>382</v>
      </c>
      <c r="X101" s="56">
        <v>3</v>
      </c>
      <c r="Y101" s="57">
        <v>48</v>
      </c>
      <c r="Z101" s="57">
        <v>2.6</v>
      </c>
      <c r="AA101" s="57">
        <v>2.5219999999999998</v>
      </c>
      <c r="AB101" s="57">
        <v>0</v>
      </c>
      <c r="AC101" s="57">
        <v>20</v>
      </c>
      <c r="AD101" s="57">
        <v>27</v>
      </c>
      <c r="AE101" s="57">
        <v>0</v>
      </c>
      <c r="AF101" s="57">
        <v>0</v>
      </c>
      <c r="AG101" s="58">
        <v>1</v>
      </c>
      <c r="AH101" s="58">
        <v>2.5</v>
      </c>
      <c r="AI101" s="58">
        <v>0</v>
      </c>
      <c r="AJ101" s="58">
        <v>0</v>
      </c>
    </row>
    <row r="102" spans="1:36">
      <c r="A102" s="68" t="str">
        <f t="shared" si="19"/>
        <v>4DJ45</v>
      </c>
      <c r="B102" s="12">
        <f t="shared" si="20"/>
        <v>2.5219999999999998</v>
      </c>
      <c r="C102" s="12">
        <f t="shared" si="21"/>
        <v>2.5219999999999998</v>
      </c>
      <c r="D102" s="12">
        <f t="shared" si="22"/>
        <v>2.3866976381595491</v>
      </c>
      <c r="E102" s="12">
        <f t="shared" si="23"/>
        <v>1.9500882090744283</v>
      </c>
      <c r="F102" s="12">
        <f t="shared" si="24"/>
        <v>1.5134787799893077</v>
      </c>
      <c r="G102" s="12">
        <f t="shared" si="25"/>
        <v>1.0768693509041871</v>
      </c>
      <c r="H102" s="12">
        <f t="shared" si="26"/>
        <v>23.900000000000002</v>
      </c>
      <c r="I102" s="12">
        <f t="shared" si="27"/>
        <v>28.900000000000002</v>
      </c>
      <c r="J102" s="12">
        <f t="shared" si="28"/>
        <v>2.5219999999999998</v>
      </c>
      <c r="K102" s="12">
        <f t="shared" si="37"/>
        <v>2.434724675358912</v>
      </c>
      <c r="L102" s="12">
        <f t="shared" si="29"/>
        <v>5</v>
      </c>
      <c r="M102" s="81">
        <f t="shared" si="30"/>
        <v>0</v>
      </c>
      <c r="N102" s="81">
        <f t="shared" si="31"/>
        <v>0</v>
      </c>
      <c r="O102" s="81">
        <f t="shared" si="32"/>
        <v>1.0999999999999979</v>
      </c>
      <c r="P102" s="81">
        <f t="shared" si="33"/>
        <v>11.099999999999998</v>
      </c>
      <c r="Q102" s="81">
        <f t="shared" si="34"/>
        <v>21.099999999999998</v>
      </c>
      <c r="R102" s="81">
        <f t="shared" si="35"/>
        <v>31.099999999999998</v>
      </c>
      <c r="S102">
        <f t="shared" si="36"/>
        <v>2.5</v>
      </c>
      <c r="V102" s="54" t="s">
        <v>383</v>
      </c>
      <c r="W102" s="55" t="s">
        <v>384</v>
      </c>
      <c r="X102" s="56">
        <v>5</v>
      </c>
      <c r="Y102" s="57">
        <v>46.8</v>
      </c>
      <c r="Z102" s="57">
        <v>2.6</v>
      </c>
      <c r="AA102" s="57">
        <v>2.5219999999999998</v>
      </c>
      <c r="AB102" s="57">
        <v>0</v>
      </c>
      <c r="AC102" s="57">
        <v>21.3</v>
      </c>
      <c r="AD102" s="57">
        <v>26.3</v>
      </c>
      <c r="AE102" s="57">
        <v>33</v>
      </c>
      <c r="AF102" s="57">
        <v>0</v>
      </c>
      <c r="AG102" s="58">
        <v>1</v>
      </c>
      <c r="AH102" s="58">
        <v>2.5</v>
      </c>
      <c r="AI102" s="58">
        <v>0</v>
      </c>
      <c r="AJ102" s="58">
        <v>0</v>
      </c>
    </row>
    <row r="103" spans="1:36">
      <c r="A103" s="68" t="str">
        <f t="shared" si="19"/>
        <v>4DL1</v>
      </c>
      <c r="B103" s="12">
        <f t="shared" si="20"/>
        <v>2.5219999999999998</v>
      </c>
      <c r="C103" s="12">
        <f t="shared" si="21"/>
        <v>2.5219999999999998</v>
      </c>
      <c r="D103" s="12">
        <f t="shared" si="22"/>
        <v>2.3561768831819325</v>
      </c>
      <c r="E103" s="12">
        <f t="shared" si="23"/>
        <v>1.9474430477224383</v>
      </c>
      <c r="F103" s="12">
        <f t="shared" si="24"/>
        <v>1.4233652548920261</v>
      </c>
      <c r="G103" s="12">
        <f t="shared" si="25"/>
        <v>0.89928746206161403</v>
      </c>
      <c r="H103" s="12">
        <f t="shared" si="26"/>
        <v>20.5</v>
      </c>
      <c r="I103" s="12">
        <f t="shared" si="27"/>
        <v>33.299999999999997</v>
      </c>
      <c r="J103" s="12">
        <f t="shared" si="28"/>
        <v>2.5219999999999998</v>
      </c>
      <c r="K103" s="12">
        <f t="shared" si="37"/>
        <v>2.2985751689188145</v>
      </c>
      <c r="L103" s="12">
        <f t="shared" si="29"/>
        <v>12.799999999999997</v>
      </c>
      <c r="M103" s="81">
        <f t="shared" si="30"/>
        <v>0</v>
      </c>
      <c r="N103" s="81">
        <f t="shared" si="31"/>
        <v>0</v>
      </c>
      <c r="O103" s="81">
        <f t="shared" si="32"/>
        <v>9.5</v>
      </c>
      <c r="P103" s="81">
        <f t="shared" si="33"/>
        <v>6.7000000000000028</v>
      </c>
      <c r="Q103" s="81">
        <f t="shared" si="34"/>
        <v>16.700000000000003</v>
      </c>
      <c r="R103" s="81">
        <f t="shared" si="35"/>
        <v>26.700000000000003</v>
      </c>
      <c r="S103">
        <f t="shared" si="36"/>
        <v>3</v>
      </c>
      <c r="V103" s="54" t="s">
        <v>385</v>
      </c>
      <c r="W103" s="55" t="s">
        <v>386</v>
      </c>
      <c r="X103" s="56">
        <v>3</v>
      </c>
      <c r="Y103" s="57">
        <v>47</v>
      </c>
      <c r="Z103" s="57">
        <v>1.6</v>
      </c>
      <c r="AA103" s="57">
        <v>2.5219999999999998</v>
      </c>
      <c r="AB103" s="57">
        <v>0</v>
      </c>
      <c r="AC103" s="57">
        <v>18.899999999999999</v>
      </c>
      <c r="AD103" s="57">
        <v>31.7</v>
      </c>
      <c r="AE103" s="57">
        <v>0</v>
      </c>
      <c r="AF103" s="57">
        <v>0</v>
      </c>
      <c r="AG103" s="58">
        <v>1</v>
      </c>
      <c r="AH103" s="58">
        <v>3</v>
      </c>
      <c r="AI103" s="58">
        <v>0</v>
      </c>
      <c r="AJ103" s="58">
        <v>0</v>
      </c>
    </row>
    <row r="104" spans="1:36">
      <c r="A104" s="68" t="str">
        <f t="shared" si="19"/>
        <v>4DL3</v>
      </c>
      <c r="B104" s="12">
        <f t="shared" si="20"/>
        <v>2.5219999999999998</v>
      </c>
      <c r="C104" s="12">
        <f t="shared" si="21"/>
        <v>2.5219999999999998</v>
      </c>
      <c r="D104" s="12">
        <f t="shared" si="22"/>
        <v>2.3770761181475666</v>
      </c>
      <c r="E104" s="12">
        <f t="shared" si="23"/>
        <v>1.8529983253171547</v>
      </c>
      <c r="F104" s="12">
        <f t="shared" si="24"/>
        <v>1.3289205324867426</v>
      </c>
      <c r="G104" s="12">
        <f t="shared" si="25"/>
        <v>0.80484273965633046</v>
      </c>
      <c r="H104" s="12">
        <f t="shared" si="26"/>
        <v>23.900000000000002</v>
      </c>
      <c r="I104" s="12">
        <f t="shared" si="27"/>
        <v>28.900000000000002</v>
      </c>
      <c r="J104" s="12">
        <f t="shared" si="28"/>
        <v>2.5219999999999998</v>
      </c>
      <c r="K104" s="12">
        <f t="shared" si="37"/>
        <v>2.434724675358912</v>
      </c>
      <c r="L104" s="12">
        <f t="shared" si="29"/>
        <v>5</v>
      </c>
      <c r="M104" s="81">
        <f t="shared" si="30"/>
        <v>0</v>
      </c>
      <c r="N104" s="81">
        <f t="shared" si="31"/>
        <v>0</v>
      </c>
      <c r="O104" s="81">
        <f t="shared" si="32"/>
        <v>1.0999999999999979</v>
      </c>
      <c r="P104" s="81">
        <f t="shared" si="33"/>
        <v>11.099999999999998</v>
      </c>
      <c r="Q104" s="81">
        <f t="shared" si="34"/>
        <v>21.099999999999998</v>
      </c>
      <c r="R104" s="81">
        <f t="shared" si="35"/>
        <v>31.099999999999998</v>
      </c>
      <c r="S104">
        <f t="shared" si="36"/>
        <v>3</v>
      </c>
      <c r="V104" s="54" t="s">
        <v>387</v>
      </c>
      <c r="W104" s="55" t="s">
        <v>388</v>
      </c>
      <c r="X104" s="56">
        <v>5</v>
      </c>
      <c r="Y104" s="57">
        <v>46.8</v>
      </c>
      <c r="Z104" s="57">
        <v>2.6</v>
      </c>
      <c r="AA104" s="57">
        <v>2.5219999999999998</v>
      </c>
      <c r="AB104" s="57">
        <v>0</v>
      </c>
      <c r="AC104" s="57">
        <v>21.3</v>
      </c>
      <c r="AD104" s="57">
        <v>26.3</v>
      </c>
      <c r="AE104" s="57">
        <v>33</v>
      </c>
      <c r="AF104" s="57">
        <v>0</v>
      </c>
      <c r="AG104" s="58">
        <v>1</v>
      </c>
      <c r="AH104" s="58">
        <v>3</v>
      </c>
      <c r="AI104" s="58">
        <v>0</v>
      </c>
      <c r="AJ104" s="58">
        <v>0</v>
      </c>
    </row>
    <row r="105" spans="1:36">
      <c r="A105" s="68" t="str">
        <f t="shared" si="19"/>
        <v>4DLV8</v>
      </c>
      <c r="B105" s="12">
        <f t="shared" si="20"/>
        <v>2.5150000000000001</v>
      </c>
      <c r="C105" s="12">
        <f t="shared" si="21"/>
        <v>2.4327168239283825</v>
      </c>
      <c r="D105" s="12">
        <f t="shared" si="22"/>
        <v>2.018250743314697</v>
      </c>
      <c r="E105" s="12">
        <f t="shared" si="23"/>
        <v>1.4941729504842849</v>
      </c>
      <c r="F105" s="12">
        <f t="shared" si="24"/>
        <v>0.970095157653873</v>
      </c>
      <c r="G105" s="12">
        <f t="shared" si="25"/>
        <v>0.44601736482346088</v>
      </c>
      <c r="H105" s="12">
        <f t="shared" si="26"/>
        <v>15.286</v>
      </c>
      <c r="I105" s="12">
        <f t="shared" si="27"/>
        <v>23.136000000000003</v>
      </c>
      <c r="J105" s="12">
        <f t="shared" si="28"/>
        <v>2.5150000000000001</v>
      </c>
      <c r="K105" s="12">
        <f t="shared" si="37"/>
        <v>2.3779777403134919</v>
      </c>
      <c r="L105" s="12">
        <f t="shared" si="29"/>
        <v>7.8500000000000032</v>
      </c>
      <c r="M105" s="81">
        <f t="shared" si="30"/>
        <v>0</v>
      </c>
      <c r="N105" s="81">
        <f t="shared" si="31"/>
        <v>4.7140000000000004</v>
      </c>
      <c r="O105" s="81">
        <f t="shared" si="32"/>
        <v>6.8639999999999972</v>
      </c>
      <c r="P105" s="81">
        <f t="shared" si="33"/>
        <v>16.863999999999997</v>
      </c>
      <c r="Q105" s="81">
        <f t="shared" si="34"/>
        <v>26.863999999999997</v>
      </c>
      <c r="R105" s="81">
        <f t="shared" si="35"/>
        <v>36.863999999999997</v>
      </c>
      <c r="S105">
        <f t="shared" si="36"/>
        <v>3</v>
      </c>
      <c r="V105" s="54" t="s">
        <v>389</v>
      </c>
      <c r="W105" s="55" t="s">
        <v>390</v>
      </c>
      <c r="X105" s="56">
        <v>5</v>
      </c>
      <c r="Y105" s="57">
        <v>45.5</v>
      </c>
      <c r="Z105" s="57">
        <v>2.6</v>
      </c>
      <c r="AA105" s="57">
        <v>2.5150000000000001</v>
      </c>
      <c r="AB105" s="57">
        <v>0</v>
      </c>
      <c r="AC105" s="57">
        <v>12.686</v>
      </c>
      <c r="AD105" s="57">
        <v>20.536000000000001</v>
      </c>
      <c r="AE105" s="57">
        <v>29.902999999999999</v>
      </c>
      <c r="AF105" s="57">
        <v>40.28</v>
      </c>
      <c r="AG105" s="58">
        <v>1</v>
      </c>
      <c r="AH105" s="58">
        <v>3</v>
      </c>
      <c r="AI105" s="58">
        <v>6</v>
      </c>
      <c r="AJ105" s="58">
        <v>0</v>
      </c>
    </row>
    <row r="106" spans="1:36">
      <c r="A106" s="68" t="str">
        <f t="shared" si="19"/>
        <v>4DM1</v>
      </c>
      <c r="B106" s="12">
        <f t="shared" si="20"/>
        <v>2.5150000000000001</v>
      </c>
      <c r="C106" s="12">
        <f t="shared" si="21"/>
        <v>2.4835808831292083</v>
      </c>
      <c r="D106" s="12">
        <f t="shared" si="22"/>
        <v>2.1536804855594238</v>
      </c>
      <c r="E106" s="12">
        <f t="shared" si="23"/>
        <v>1.5858393342833024</v>
      </c>
      <c r="F106" s="12">
        <f t="shared" si="24"/>
        <v>1.0179981830071809</v>
      </c>
      <c r="G106" s="12">
        <f t="shared" si="25"/>
        <v>0.45015703173105925</v>
      </c>
      <c r="H106" s="12">
        <f t="shared" si="26"/>
        <v>18.2</v>
      </c>
      <c r="I106" s="12">
        <f t="shared" si="27"/>
        <v>26.05</v>
      </c>
      <c r="J106" s="12">
        <f t="shared" si="28"/>
        <v>2.5150000000000001</v>
      </c>
      <c r="K106" s="12">
        <f t="shared" si="37"/>
        <v>2.3779777403134919</v>
      </c>
      <c r="L106" s="12">
        <f t="shared" si="29"/>
        <v>7.8500000000000014</v>
      </c>
      <c r="M106" s="81">
        <f t="shared" si="30"/>
        <v>0</v>
      </c>
      <c r="N106" s="81">
        <f t="shared" si="31"/>
        <v>1.8000000000000007</v>
      </c>
      <c r="O106" s="81">
        <f t="shared" si="32"/>
        <v>3.9499999999999993</v>
      </c>
      <c r="P106" s="81">
        <f t="shared" si="33"/>
        <v>13.95</v>
      </c>
      <c r="Q106" s="81">
        <f t="shared" si="34"/>
        <v>23.95</v>
      </c>
      <c r="R106" s="81">
        <f t="shared" si="35"/>
        <v>33.950000000000003</v>
      </c>
      <c r="S106">
        <f t="shared" si="36"/>
        <v>3.25</v>
      </c>
      <c r="V106" s="54" t="s">
        <v>391</v>
      </c>
      <c r="W106" s="55" t="s">
        <v>392</v>
      </c>
      <c r="X106" s="56">
        <v>5</v>
      </c>
      <c r="Y106" s="57">
        <v>45.5</v>
      </c>
      <c r="Z106" s="57">
        <v>2.6</v>
      </c>
      <c r="AA106" s="57">
        <v>2.5150000000000001</v>
      </c>
      <c r="AB106" s="57">
        <v>0</v>
      </c>
      <c r="AC106" s="57">
        <v>15.6</v>
      </c>
      <c r="AD106" s="57">
        <v>23.45</v>
      </c>
      <c r="AE106" s="57">
        <v>0</v>
      </c>
      <c r="AF106" s="57">
        <v>0</v>
      </c>
      <c r="AG106" s="58">
        <v>1</v>
      </c>
      <c r="AH106" s="58">
        <v>3.25</v>
      </c>
      <c r="AI106" s="58">
        <v>0</v>
      </c>
      <c r="AJ106" s="58">
        <v>0</v>
      </c>
    </row>
    <row r="107" spans="1:36">
      <c r="A107" s="68" t="str">
        <f t="shared" si="19"/>
        <v>4DM2</v>
      </c>
      <c r="B107" s="12">
        <f t="shared" si="20"/>
        <v>2.5150000000000001</v>
      </c>
      <c r="C107" s="12">
        <f t="shared" si="21"/>
        <v>2.4835808831292083</v>
      </c>
      <c r="D107" s="12">
        <f t="shared" si="22"/>
        <v>2.1536804855594238</v>
      </c>
      <c r="E107" s="12">
        <f t="shared" si="23"/>
        <v>1.5858393342833024</v>
      </c>
      <c r="F107" s="12">
        <f t="shared" si="24"/>
        <v>1.0179981830071809</v>
      </c>
      <c r="G107" s="12">
        <f t="shared" si="25"/>
        <v>0.45015703173105925</v>
      </c>
      <c r="H107" s="12">
        <f t="shared" si="26"/>
        <v>18.2</v>
      </c>
      <c r="I107" s="12">
        <f t="shared" si="27"/>
        <v>26.05</v>
      </c>
      <c r="J107" s="12">
        <f t="shared" si="28"/>
        <v>2.5150000000000001</v>
      </c>
      <c r="K107" s="12">
        <f t="shared" si="37"/>
        <v>2.3779777403134919</v>
      </c>
      <c r="L107" s="12">
        <f t="shared" si="29"/>
        <v>7.8500000000000014</v>
      </c>
      <c r="M107" s="81">
        <f t="shared" si="30"/>
        <v>0</v>
      </c>
      <c r="N107" s="81">
        <f t="shared" si="31"/>
        <v>1.8000000000000007</v>
      </c>
      <c r="O107" s="81">
        <f t="shared" si="32"/>
        <v>3.9499999999999993</v>
      </c>
      <c r="P107" s="81">
        <f t="shared" si="33"/>
        <v>13.95</v>
      </c>
      <c r="Q107" s="81">
        <f t="shared" si="34"/>
        <v>23.95</v>
      </c>
      <c r="R107" s="81">
        <f t="shared" si="35"/>
        <v>33.950000000000003</v>
      </c>
      <c r="S107">
        <f t="shared" si="36"/>
        <v>3.25</v>
      </c>
      <c r="V107" s="54" t="s">
        <v>393</v>
      </c>
      <c r="W107" s="55" t="s">
        <v>394</v>
      </c>
      <c r="X107" s="56">
        <v>1</v>
      </c>
      <c r="Y107" s="57">
        <v>45.5</v>
      </c>
      <c r="Z107" s="57">
        <v>2.6</v>
      </c>
      <c r="AA107" s="57">
        <v>2.5150000000000001</v>
      </c>
      <c r="AB107" s="57">
        <v>0</v>
      </c>
      <c r="AC107" s="57">
        <v>15.6</v>
      </c>
      <c r="AD107" s="57">
        <v>23.45</v>
      </c>
      <c r="AE107" s="57">
        <v>0</v>
      </c>
      <c r="AF107" s="57">
        <v>0</v>
      </c>
      <c r="AG107" s="58">
        <v>1</v>
      </c>
      <c r="AH107" s="58">
        <v>3.25</v>
      </c>
      <c r="AI107" s="58">
        <v>0</v>
      </c>
      <c r="AJ107" s="58">
        <v>0</v>
      </c>
    </row>
    <row r="108" spans="1:36">
      <c r="A108" s="68" t="str">
        <f t="shared" si="19"/>
        <v>4DM3</v>
      </c>
      <c r="B108" s="12">
        <f t="shared" si="20"/>
        <v>2.5150000000000001</v>
      </c>
      <c r="C108" s="12">
        <f t="shared" si="21"/>
        <v>2.4888174026076739</v>
      </c>
      <c r="D108" s="12">
        <f t="shared" si="22"/>
        <v>2.2049978652698314</v>
      </c>
      <c r="E108" s="12">
        <f t="shared" si="23"/>
        <v>1.5933716637649882</v>
      </c>
      <c r="F108" s="12">
        <f t="shared" si="24"/>
        <v>0.98174546226014514</v>
      </c>
      <c r="G108" s="12">
        <f t="shared" si="25"/>
        <v>0.3701192607553021</v>
      </c>
      <c r="H108" s="12">
        <f t="shared" si="26"/>
        <v>18.5</v>
      </c>
      <c r="I108" s="12">
        <f t="shared" si="27"/>
        <v>27.5</v>
      </c>
      <c r="J108" s="12">
        <f t="shared" si="28"/>
        <v>2.5150000000000001</v>
      </c>
      <c r="K108" s="12">
        <f t="shared" si="37"/>
        <v>2.357904415646042</v>
      </c>
      <c r="L108" s="12">
        <f t="shared" si="29"/>
        <v>9</v>
      </c>
      <c r="M108" s="81">
        <f t="shared" si="30"/>
        <v>0</v>
      </c>
      <c r="N108" s="81">
        <f t="shared" si="31"/>
        <v>1.5</v>
      </c>
      <c r="O108" s="81">
        <f t="shared" si="32"/>
        <v>2.5</v>
      </c>
      <c r="P108" s="81">
        <f t="shared" si="33"/>
        <v>12.5</v>
      </c>
      <c r="Q108" s="81">
        <f t="shared" si="34"/>
        <v>22.5</v>
      </c>
      <c r="R108" s="81">
        <f t="shared" si="35"/>
        <v>32.5</v>
      </c>
      <c r="S108">
        <f t="shared" si="36"/>
        <v>3.5</v>
      </c>
      <c r="V108" s="54" t="s">
        <v>395</v>
      </c>
      <c r="W108" s="55" t="s">
        <v>396</v>
      </c>
      <c r="X108" s="56">
        <v>1</v>
      </c>
      <c r="Y108" s="57">
        <v>45.5</v>
      </c>
      <c r="Z108" s="57">
        <v>2.6</v>
      </c>
      <c r="AA108" s="57">
        <v>2.5150000000000001</v>
      </c>
      <c r="AB108" s="57">
        <v>0</v>
      </c>
      <c r="AC108" s="57">
        <v>15.9</v>
      </c>
      <c r="AD108" s="57">
        <v>24.9</v>
      </c>
      <c r="AE108" s="57">
        <v>0</v>
      </c>
      <c r="AF108" s="57">
        <v>0</v>
      </c>
      <c r="AG108" s="58">
        <v>1</v>
      </c>
      <c r="AH108" s="58">
        <v>3.5</v>
      </c>
      <c r="AI108" s="58">
        <v>0</v>
      </c>
      <c r="AJ108" s="58">
        <v>0</v>
      </c>
    </row>
    <row r="109" spans="1:36">
      <c r="A109" s="68" t="str">
        <f t="shared" si="19"/>
        <v>4DM5</v>
      </c>
      <c r="B109" s="12">
        <f t="shared" si="20"/>
        <v>2.5150000000000001</v>
      </c>
      <c r="C109" s="12">
        <f t="shared" si="21"/>
        <v>2.5150000000000001</v>
      </c>
      <c r="D109" s="12">
        <f t="shared" si="22"/>
        <v>2.2672487158146488</v>
      </c>
      <c r="E109" s="12">
        <f t="shared" si="23"/>
        <v>1.6994075645385271</v>
      </c>
      <c r="F109" s="12">
        <f t="shared" si="24"/>
        <v>1.1315664132624057</v>
      </c>
      <c r="G109" s="12">
        <f t="shared" si="25"/>
        <v>0.56372526198628425</v>
      </c>
      <c r="H109" s="12">
        <f t="shared" si="26"/>
        <v>20.200000000000003</v>
      </c>
      <c r="I109" s="12">
        <f t="shared" si="27"/>
        <v>28.05</v>
      </c>
      <c r="J109" s="12">
        <f t="shared" si="28"/>
        <v>2.5150000000000001</v>
      </c>
      <c r="K109" s="12">
        <f t="shared" si="37"/>
        <v>2.3779777403134923</v>
      </c>
      <c r="L109" s="12">
        <f t="shared" si="29"/>
        <v>7.8499999999999979</v>
      </c>
      <c r="M109" s="81">
        <f t="shared" si="30"/>
        <v>0</v>
      </c>
      <c r="N109" s="81">
        <f t="shared" si="31"/>
        <v>0</v>
      </c>
      <c r="O109" s="81">
        <f t="shared" si="32"/>
        <v>1.9499999999999993</v>
      </c>
      <c r="P109" s="81">
        <f t="shared" si="33"/>
        <v>11.95</v>
      </c>
      <c r="Q109" s="81">
        <f t="shared" si="34"/>
        <v>21.95</v>
      </c>
      <c r="R109" s="81">
        <f t="shared" si="35"/>
        <v>31.95</v>
      </c>
      <c r="S109">
        <f t="shared" si="36"/>
        <v>3.25</v>
      </c>
      <c r="V109" s="54" t="s">
        <v>397</v>
      </c>
      <c r="W109" s="55" t="s">
        <v>398</v>
      </c>
      <c r="X109" s="56">
        <v>5</v>
      </c>
      <c r="Y109" s="57">
        <v>45.5</v>
      </c>
      <c r="Z109" s="57">
        <v>2.6</v>
      </c>
      <c r="AA109" s="57">
        <v>2.5150000000000001</v>
      </c>
      <c r="AB109" s="57">
        <v>0</v>
      </c>
      <c r="AC109" s="57">
        <v>17.600000000000001</v>
      </c>
      <c r="AD109" s="57">
        <v>25.45</v>
      </c>
      <c r="AE109" s="57">
        <v>0</v>
      </c>
      <c r="AF109" s="57">
        <v>0</v>
      </c>
      <c r="AG109" s="58">
        <v>1</v>
      </c>
      <c r="AH109" s="58">
        <v>3.25</v>
      </c>
      <c r="AI109" s="58">
        <v>0</v>
      </c>
      <c r="AJ109" s="58">
        <v>0</v>
      </c>
    </row>
    <row r="110" spans="1:36">
      <c r="A110" s="68" t="str">
        <f t="shared" si="19"/>
        <v>4DN3</v>
      </c>
      <c r="B110" s="12">
        <f t="shared" si="20"/>
        <v>2.5150000000000001</v>
      </c>
      <c r="C110" s="12">
        <f t="shared" si="21"/>
        <v>2.5150000000000001</v>
      </c>
      <c r="D110" s="12">
        <f t="shared" si="22"/>
        <v>2.2293231275265795</v>
      </c>
      <c r="E110" s="12">
        <f t="shared" si="23"/>
        <v>1.6176969260217362</v>
      </c>
      <c r="F110" s="12">
        <f t="shared" si="24"/>
        <v>1.0060707245168932</v>
      </c>
      <c r="G110" s="12">
        <f t="shared" si="25"/>
        <v>0.39444452301205013</v>
      </c>
      <c r="H110" s="12">
        <f t="shared" si="26"/>
        <v>23.900000000000002</v>
      </c>
      <c r="I110" s="12">
        <f t="shared" si="27"/>
        <v>25.900000000000002</v>
      </c>
      <c r="J110" s="12">
        <f t="shared" si="28"/>
        <v>2.5150000000000001</v>
      </c>
      <c r="K110" s="12">
        <f t="shared" si="37"/>
        <v>2.4800898701435647</v>
      </c>
      <c r="L110" s="12">
        <f t="shared" si="29"/>
        <v>2</v>
      </c>
      <c r="M110" s="81">
        <f t="shared" si="30"/>
        <v>0</v>
      </c>
      <c r="N110" s="81">
        <f t="shared" si="31"/>
        <v>0</v>
      </c>
      <c r="O110" s="81">
        <f t="shared" si="32"/>
        <v>4.0999999999999979</v>
      </c>
      <c r="P110" s="81">
        <f t="shared" si="33"/>
        <v>14.099999999999998</v>
      </c>
      <c r="Q110" s="81">
        <f t="shared" si="34"/>
        <v>24.099999999999998</v>
      </c>
      <c r="R110" s="81">
        <f t="shared" si="35"/>
        <v>34.099999999999994</v>
      </c>
      <c r="S110">
        <f t="shared" si="36"/>
        <v>3.5</v>
      </c>
      <c r="V110" s="54" t="s">
        <v>399</v>
      </c>
      <c r="W110" s="55" t="s">
        <v>400</v>
      </c>
      <c r="X110" s="56">
        <v>5</v>
      </c>
      <c r="Y110" s="57">
        <v>46.9</v>
      </c>
      <c r="Z110" s="57">
        <v>2.6</v>
      </c>
      <c r="AA110" s="57">
        <v>2.5150000000000001</v>
      </c>
      <c r="AB110" s="57">
        <v>0</v>
      </c>
      <c r="AC110" s="57">
        <v>21.3</v>
      </c>
      <c r="AD110" s="57">
        <v>23.3</v>
      </c>
      <c r="AE110" s="57">
        <v>0</v>
      </c>
      <c r="AF110" s="57">
        <v>0</v>
      </c>
      <c r="AG110" s="58">
        <v>1</v>
      </c>
      <c r="AH110" s="58">
        <v>3.5</v>
      </c>
      <c r="AI110" s="58">
        <v>0</v>
      </c>
      <c r="AJ110" s="58">
        <v>0</v>
      </c>
    </row>
    <row r="111" spans="1:36">
      <c r="A111" s="68" t="str">
        <f t="shared" si="19"/>
        <v>4DN8</v>
      </c>
      <c r="B111" s="12">
        <f t="shared" si="20"/>
        <v>2.5150000000000001</v>
      </c>
      <c r="C111" s="12">
        <f t="shared" si="21"/>
        <v>2.4870718961148519</v>
      </c>
      <c r="D111" s="12">
        <f t="shared" si="22"/>
        <v>2.0874273374380024</v>
      </c>
      <c r="E111" s="12">
        <f t="shared" si="23"/>
        <v>1.4758011359331593</v>
      </c>
      <c r="F111" s="12">
        <f t="shared" si="24"/>
        <v>0.86417493442831628</v>
      </c>
      <c r="G111" s="12">
        <f t="shared" si="25"/>
        <v>0.25254873292347302</v>
      </c>
      <c r="H111" s="12">
        <f t="shared" si="26"/>
        <v>18.400000000000002</v>
      </c>
      <c r="I111" s="12">
        <f t="shared" si="27"/>
        <v>24.85</v>
      </c>
      <c r="J111" s="12">
        <f t="shared" si="28"/>
        <v>2.5150000000000001</v>
      </c>
      <c r="K111" s="12">
        <f t="shared" si="37"/>
        <v>2.4024148312129965</v>
      </c>
      <c r="L111" s="12">
        <f t="shared" si="29"/>
        <v>6.4499999999999993</v>
      </c>
      <c r="M111" s="81">
        <f t="shared" si="30"/>
        <v>0</v>
      </c>
      <c r="N111" s="81">
        <f t="shared" si="31"/>
        <v>1.5999999999999979</v>
      </c>
      <c r="O111" s="81">
        <f t="shared" si="32"/>
        <v>5.1499999999999986</v>
      </c>
      <c r="P111" s="81">
        <f t="shared" si="33"/>
        <v>15.149999999999999</v>
      </c>
      <c r="Q111" s="81">
        <f t="shared" si="34"/>
        <v>25.15</v>
      </c>
      <c r="R111" s="81">
        <f t="shared" si="35"/>
        <v>35.15</v>
      </c>
      <c r="S111">
        <f t="shared" si="36"/>
        <v>3.5</v>
      </c>
      <c r="V111" s="54" t="s">
        <v>401</v>
      </c>
      <c r="W111" s="55" t="s">
        <v>402</v>
      </c>
      <c r="X111" s="56">
        <v>5</v>
      </c>
      <c r="Y111" s="57">
        <v>45.5</v>
      </c>
      <c r="Z111" s="57">
        <v>2.6</v>
      </c>
      <c r="AA111" s="57">
        <v>2.5150000000000001</v>
      </c>
      <c r="AB111" s="57">
        <v>0</v>
      </c>
      <c r="AC111" s="57">
        <v>15.8</v>
      </c>
      <c r="AD111" s="57">
        <v>22.25</v>
      </c>
      <c r="AE111" s="57">
        <v>0</v>
      </c>
      <c r="AF111" s="57">
        <v>0</v>
      </c>
      <c r="AG111" s="58">
        <v>1</v>
      </c>
      <c r="AH111" s="58">
        <v>3.5</v>
      </c>
      <c r="AI111" s="58">
        <v>0</v>
      </c>
      <c r="AJ111" s="58">
        <v>0</v>
      </c>
    </row>
    <row r="112" spans="1:36">
      <c r="A112" s="68" t="str">
        <f t="shared" si="19"/>
        <v>4DN9</v>
      </c>
      <c r="B112" s="12">
        <f t="shared" si="20"/>
        <v>2.5150000000000001</v>
      </c>
      <c r="C112" s="12">
        <f t="shared" si="21"/>
        <v>2.5150000000000001</v>
      </c>
      <c r="D112" s="12">
        <f t="shared" si="22"/>
        <v>2.3201758709403428</v>
      </c>
      <c r="E112" s="12">
        <f t="shared" si="23"/>
        <v>1.7085496694354996</v>
      </c>
      <c r="F112" s="12">
        <f t="shared" si="24"/>
        <v>1.0969234679306565</v>
      </c>
      <c r="G112" s="12">
        <f t="shared" si="25"/>
        <v>0.4852972664258135</v>
      </c>
      <c r="H112" s="12">
        <f t="shared" si="26"/>
        <v>25.384</v>
      </c>
      <c r="I112" s="12">
        <f t="shared" si="27"/>
        <v>27.386000000000003</v>
      </c>
      <c r="J112" s="12">
        <f t="shared" si="28"/>
        <v>2.5150000000000001</v>
      </c>
      <c r="K112" s="12">
        <f t="shared" si="37"/>
        <v>2.4800549600137085</v>
      </c>
      <c r="L112" s="12">
        <f t="shared" si="29"/>
        <v>2.0020000000000024</v>
      </c>
      <c r="M112" s="81">
        <f t="shared" si="30"/>
        <v>0</v>
      </c>
      <c r="N112" s="81">
        <f t="shared" si="31"/>
        <v>0</v>
      </c>
      <c r="O112" s="81">
        <f t="shared" si="32"/>
        <v>2.6139999999999972</v>
      </c>
      <c r="P112" s="81">
        <f t="shared" si="33"/>
        <v>12.613999999999997</v>
      </c>
      <c r="Q112" s="81">
        <f t="shared" si="34"/>
        <v>22.613999999999997</v>
      </c>
      <c r="R112" s="81">
        <f t="shared" si="35"/>
        <v>32.613999999999997</v>
      </c>
      <c r="S112">
        <f t="shared" si="36"/>
        <v>3.5</v>
      </c>
      <c r="V112" s="54" t="s">
        <v>403</v>
      </c>
      <c r="W112" s="55" t="s">
        <v>404</v>
      </c>
      <c r="X112" s="56">
        <v>5</v>
      </c>
      <c r="Y112" s="57">
        <v>48.5</v>
      </c>
      <c r="Z112" s="57">
        <v>2.6</v>
      </c>
      <c r="AA112" s="57">
        <v>2.5150000000000001</v>
      </c>
      <c r="AB112" s="57">
        <v>0</v>
      </c>
      <c r="AC112" s="57">
        <v>22.783999999999999</v>
      </c>
      <c r="AD112" s="57">
        <v>24.786000000000001</v>
      </c>
      <c r="AE112" s="57">
        <v>0</v>
      </c>
      <c r="AF112" s="57">
        <v>0</v>
      </c>
      <c r="AG112" s="58">
        <v>1</v>
      </c>
      <c r="AH112" s="58">
        <v>3.5</v>
      </c>
      <c r="AI112" s="58">
        <v>0</v>
      </c>
      <c r="AJ112" s="58">
        <v>0</v>
      </c>
    </row>
    <row r="113" spans="1:36">
      <c r="A113" s="68" t="str">
        <f t="shared" si="19"/>
        <v>4DN18</v>
      </c>
      <c r="B113" s="12">
        <f t="shared" si="20"/>
        <v>3</v>
      </c>
      <c r="C113" s="12">
        <f t="shared" si="21"/>
        <v>2.9319252467799513</v>
      </c>
      <c r="D113" s="12">
        <f t="shared" si="22"/>
        <v>2.5213537992975352</v>
      </c>
      <c r="E113" s="12">
        <f t="shared" si="23"/>
        <v>1.9097275977926924</v>
      </c>
      <c r="F113" s="12">
        <f t="shared" si="24"/>
        <v>1.2981013962878494</v>
      </c>
      <c r="G113" s="12">
        <f t="shared" si="25"/>
        <v>0.68647519478300634</v>
      </c>
      <c r="H113" s="12">
        <f t="shared" si="26"/>
        <v>16.100000000000001</v>
      </c>
      <c r="I113" s="12">
        <f t="shared" si="27"/>
        <v>24.6</v>
      </c>
      <c r="J113" s="12">
        <f t="shared" si="28"/>
        <v>3</v>
      </c>
      <c r="K113" s="12">
        <f t="shared" si="37"/>
        <v>2.8516319481101506</v>
      </c>
      <c r="L113" s="12">
        <f t="shared" si="29"/>
        <v>8.5</v>
      </c>
      <c r="M113" s="81">
        <f t="shared" si="30"/>
        <v>0</v>
      </c>
      <c r="N113" s="81">
        <f t="shared" si="31"/>
        <v>3.8999999999999986</v>
      </c>
      <c r="O113" s="81">
        <f t="shared" si="32"/>
        <v>5.3999999999999986</v>
      </c>
      <c r="P113" s="81">
        <f t="shared" si="33"/>
        <v>15.399999999999999</v>
      </c>
      <c r="Q113" s="81">
        <f t="shared" si="34"/>
        <v>25.4</v>
      </c>
      <c r="R113" s="81">
        <f t="shared" si="35"/>
        <v>35.4</v>
      </c>
      <c r="S113">
        <f t="shared" si="36"/>
        <v>3.5</v>
      </c>
      <c r="V113" s="54" t="s">
        <v>405</v>
      </c>
      <c r="W113" s="55" t="s">
        <v>406</v>
      </c>
      <c r="X113" s="56">
        <v>5</v>
      </c>
      <c r="Y113" s="57">
        <v>46.6</v>
      </c>
      <c r="Z113" s="57">
        <v>2.6</v>
      </c>
      <c r="AA113" s="57">
        <v>3</v>
      </c>
      <c r="AB113" s="57">
        <v>0</v>
      </c>
      <c r="AC113" s="57">
        <v>13.5</v>
      </c>
      <c r="AD113" s="57">
        <v>22</v>
      </c>
      <c r="AE113" s="57">
        <v>0</v>
      </c>
      <c r="AF113" s="57">
        <v>0</v>
      </c>
      <c r="AG113" s="58">
        <v>1</v>
      </c>
      <c r="AH113" s="58">
        <v>3.5</v>
      </c>
      <c r="AI113" s="58">
        <v>0</v>
      </c>
      <c r="AJ113" s="58">
        <v>0</v>
      </c>
    </row>
    <row r="114" spans="1:36">
      <c r="A114" s="68" t="str">
        <f t="shared" si="19"/>
        <v>4DO1</v>
      </c>
      <c r="B114" s="12">
        <f t="shared" si="20"/>
        <v>2.5150000000000001</v>
      </c>
      <c r="C114" s="12">
        <f t="shared" si="21"/>
        <v>2.5150000000000001</v>
      </c>
      <c r="D114" s="12">
        <f t="shared" si="22"/>
        <v>2.178589941193469</v>
      </c>
      <c r="E114" s="12">
        <f t="shared" si="23"/>
        <v>1.5231553130410869</v>
      </c>
      <c r="F114" s="12">
        <f t="shared" si="24"/>
        <v>0.86772068488870469</v>
      </c>
      <c r="G114" s="12">
        <f t="shared" si="25"/>
        <v>0.2122860567363225</v>
      </c>
      <c r="H114" s="12">
        <f t="shared" si="26"/>
        <v>23.400000000000002</v>
      </c>
      <c r="I114" s="12">
        <f t="shared" si="27"/>
        <v>25.400000000000002</v>
      </c>
      <c r="J114" s="12">
        <f t="shared" si="28"/>
        <v>2.5150000000000001</v>
      </c>
      <c r="K114" s="12">
        <f t="shared" si="37"/>
        <v>2.4800898701435647</v>
      </c>
      <c r="L114" s="12">
        <f t="shared" si="29"/>
        <v>2</v>
      </c>
      <c r="M114" s="81">
        <f t="shared" si="30"/>
        <v>0</v>
      </c>
      <c r="N114" s="81">
        <f t="shared" si="31"/>
        <v>0</v>
      </c>
      <c r="O114" s="81">
        <f t="shared" si="32"/>
        <v>4.5999999999999979</v>
      </c>
      <c r="P114" s="81">
        <f t="shared" si="33"/>
        <v>14.599999999999998</v>
      </c>
      <c r="Q114" s="81">
        <f t="shared" si="34"/>
        <v>24.599999999999998</v>
      </c>
      <c r="R114" s="81">
        <f t="shared" si="35"/>
        <v>34.599999999999994</v>
      </c>
      <c r="S114">
        <f t="shared" si="36"/>
        <v>3.75</v>
      </c>
      <c r="V114" s="54" t="s">
        <v>407</v>
      </c>
      <c r="W114" s="55" t="s">
        <v>408</v>
      </c>
      <c r="X114" s="56">
        <v>5</v>
      </c>
      <c r="Y114" s="57">
        <v>46.9</v>
      </c>
      <c r="Z114" s="57">
        <v>2.6</v>
      </c>
      <c r="AA114" s="57">
        <v>2.5150000000000001</v>
      </c>
      <c r="AB114" s="57">
        <v>0</v>
      </c>
      <c r="AC114" s="57">
        <v>20.8</v>
      </c>
      <c r="AD114" s="57">
        <v>22.8</v>
      </c>
      <c r="AE114" s="57">
        <v>0</v>
      </c>
      <c r="AF114" s="57">
        <v>0</v>
      </c>
      <c r="AG114" s="58">
        <v>1</v>
      </c>
      <c r="AH114" s="58">
        <v>3.75</v>
      </c>
      <c r="AI114" s="58">
        <v>0</v>
      </c>
      <c r="AJ114" s="58">
        <v>0</v>
      </c>
    </row>
    <row r="115" spans="1:36">
      <c r="A115" s="68" t="str">
        <f t="shared" si="19"/>
        <v>4DO3</v>
      </c>
      <c r="B115" s="12">
        <f t="shared" si="20"/>
        <v>2.5150000000000001</v>
      </c>
      <c r="C115" s="12">
        <f t="shared" si="21"/>
        <v>2.5150000000000001</v>
      </c>
      <c r="D115" s="12">
        <f t="shared" si="22"/>
        <v>2.3096768668239456</v>
      </c>
      <c r="E115" s="12">
        <f t="shared" si="23"/>
        <v>1.6542422386715634</v>
      </c>
      <c r="F115" s="12">
        <f t="shared" si="24"/>
        <v>0.99880761051918099</v>
      </c>
      <c r="G115" s="12">
        <f t="shared" si="25"/>
        <v>0.34337298236679903</v>
      </c>
      <c r="H115" s="12">
        <f t="shared" si="26"/>
        <v>25.400000000000002</v>
      </c>
      <c r="I115" s="12">
        <f t="shared" si="27"/>
        <v>27.400000000000002</v>
      </c>
      <c r="J115" s="12">
        <f t="shared" si="28"/>
        <v>2.5150000000000001</v>
      </c>
      <c r="K115" s="12">
        <f t="shared" si="37"/>
        <v>2.4800898701435647</v>
      </c>
      <c r="L115" s="12">
        <f t="shared" si="29"/>
        <v>2</v>
      </c>
      <c r="M115" s="81">
        <f t="shared" si="30"/>
        <v>0</v>
      </c>
      <c r="N115" s="81">
        <f t="shared" si="31"/>
        <v>0</v>
      </c>
      <c r="O115" s="81">
        <f t="shared" si="32"/>
        <v>2.5999999999999979</v>
      </c>
      <c r="P115" s="81">
        <f t="shared" si="33"/>
        <v>12.599999999999998</v>
      </c>
      <c r="Q115" s="81">
        <f t="shared" si="34"/>
        <v>22.599999999999998</v>
      </c>
      <c r="R115" s="81">
        <f t="shared" si="35"/>
        <v>32.599999999999994</v>
      </c>
      <c r="S115">
        <f t="shared" si="36"/>
        <v>3.75</v>
      </c>
      <c r="V115" s="54" t="s">
        <v>409</v>
      </c>
      <c r="W115" s="55" t="s">
        <v>410</v>
      </c>
      <c r="X115" s="56">
        <v>5</v>
      </c>
      <c r="Y115" s="57">
        <v>48.9</v>
      </c>
      <c r="Z115" s="57">
        <v>2.6</v>
      </c>
      <c r="AA115" s="57">
        <v>2.5150000000000001</v>
      </c>
      <c r="AB115" s="57">
        <v>0</v>
      </c>
      <c r="AC115" s="57">
        <v>22.8</v>
      </c>
      <c r="AD115" s="57">
        <v>24.8</v>
      </c>
      <c r="AE115" s="57">
        <v>0</v>
      </c>
      <c r="AF115" s="57">
        <v>0</v>
      </c>
      <c r="AG115" s="58">
        <v>1</v>
      </c>
      <c r="AH115" s="58">
        <v>3.75</v>
      </c>
      <c r="AI115" s="58">
        <v>0</v>
      </c>
      <c r="AJ115" s="58">
        <v>0</v>
      </c>
    </row>
    <row r="116" spans="1:36">
      <c r="A116" s="68" t="str">
        <f t="shared" si="19"/>
        <v>4DO4</v>
      </c>
      <c r="B116" s="12">
        <f t="shared" si="20"/>
        <v>2.5150000000000001</v>
      </c>
      <c r="C116" s="12">
        <f t="shared" si="21"/>
        <v>2.5150000000000001</v>
      </c>
      <c r="D116" s="12">
        <f t="shared" si="22"/>
        <v>2.178589941193469</v>
      </c>
      <c r="E116" s="12">
        <f t="shared" si="23"/>
        <v>1.5231553130410869</v>
      </c>
      <c r="F116" s="12">
        <f t="shared" si="24"/>
        <v>0.86772068488870469</v>
      </c>
      <c r="G116" s="12">
        <f t="shared" si="25"/>
        <v>0.2122860567363225</v>
      </c>
      <c r="H116" s="12">
        <f t="shared" si="26"/>
        <v>23.400000000000002</v>
      </c>
      <c r="I116" s="12">
        <f t="shared" si="27"/>
        <v>25.400000000000002</v>
      </c>
      <c r="J116" s="12">
        <f t="shared" si="28"/>
        <v>2.5150000000000001</v>
      </c>
      <c r="K116" s="12">
        <f t="shared" si="37"/>
        <v>2.4800898701435647</v>
      </c>
      <c r="L116" s="12">
        <f t="shared" si="29"/>
        <v>2</v>
      </c>
      <c r="M116" s="81">
        <f t="shared" si="30"/>
        <v>0</v>
      </c>
      <c r="N116" s="81">
        <f t="shared" si="31"/>
        <v>0</v>
      </c>
      <c r="O116" s="81">
        <f t="shared" si="32"/>
        <v>4.5999999999999979</v>
      </c>
      <c r="P116" s="81">
        <f t="shared" si="33"/>
        <v>14.599999999999998</v>
      </c>
      <c r="Q116" s="81">
        <f t="shared" si="34"/>
        <v>24.599999999999998</v>
      </c>
      <c r="R116" s="81">
        <f t="shared" si="35"/>
        <v>34.599999999999994</v>
      </c>
      <c r="S116">
        <f t="shared" si="36"/>
        <v>3.75</v>
      </c>
      <c r="V116" s="54" t="s">
        <v>411</v>
      </c>
      <c r="W116" s="55" t="s">
        <v>412</v>
      </c>
      <c r="X116" s="56">
        <v>5</v>
      </c>
      <c r="Y116" s="57">
        <v>46.9</v>
      </c>
      <c r="Z116" s="57">
        <v>2.6</v>
      </c>
      <c r="AA116" s="57">
        <v>2.5150000000000001</v>
      </c>
      <c r="AB116" s="57">
        <v>0</v>
      </c>
      <c r="AC116" s="57">
        <v>20.8</v>
      </c>
      <c r="AD116" s="57">
        <v>22.8</v>
      </c>
      <c r="AE116" s="57">
        <v>0</v>
      </c>
      <c r="AF116" s="57">
        <v>0</v>
      </c>
      <c r="AG116" s="58">
        <v>1</v>
      </c>
      <c r="AH116" s="58">
        <v>3.75</v>
      </c>
      <c r="AI116" s="58">
        <v>0</v>
      </c>
      <c r="AJ116" s="58">
        <v>0</v>
      </c>
    </row>
    <row r="117" spans="1:36">
      <c r="A117" s="68" t="str">
        <f t="shared" si="19"/>
        <v>4DO5</v>
      </c>
      <c r="B117" s="12">
        <f t="shared" si="20"/>
        <v>2.5150000000000001</v>
      </c>
      <c r="C117" s="12">
        <f t="shared" si="21"/>
        <v>2.5150000000000001</v>
      </c>
      <c r="D117" s="12">
        <f t="shared" si="22"/>
        <v>2.2113616726010883</v>
      </c>
      <c r="E117" s="12">
        <f t="shared" si="23"/>
        <v>1.5559270444487061</v>
      </c>
      <c r="F117" s="12">
        <f t="shared" si="24"/>
        <v>0.90049241629632371</v>
      </c>
      <c r="G117" s="12">
        <f t="shared" si="25"/>
        <v>0.24505778814394175</v>
      </c>
      <c r="H117" s="12">
        <f t="shared" si="26"/>
        <v>23.900000000000002</v>
      </c>
      <c r="I117" s="12">
        <f t="shared" si="27"/>
        <v>25.900000000000002</v>
      </c>
      <c r="J117" s="12">
        <f t="shared" si="28"/>
        <v>2.5150000000000001</v>
      </c>
      <c r="K117" s="12">
        <f t="shared" si="37"/>
        <v>2.4800898701435647</v>
      </c>
      <c r="L117" s="12">
        <f t="shared" si="29"/>
        <v>2</v>
      </c>
      <c r="M117" s="81">
        <f t="shared" si="30"/>
        <v>0</v>
      </c>
      <c r="N117" s="81">
        <f t="shared" si="31"/>
        <v>0</v>
      </c>
      <c r="O117" s="81">
        <f t="shared" si="32"/>
        <v>4.0999999999999979</v>
      </c>
      <c r="P117" s="81">
        <f t="shared" si="33"/>
        <v>14.099999999999998</v>
      </c>
      <c r="Q117" s="81">
        <f t="shared" si="34"/>
        <v>24.099999999999998</v>
      </c>
      <c r="R117" s="81">
        <f t="shared" si="35"/>
        <v>34.099999999999994</v>
      </c>
      <c r="S117">
        <f t="shared" si="36"/>
        <v>3.75</v>
      </c>
      <c r="V117" s="54" t="s">
        <v>413</v>
      </c>
      <c r="W117" s="55" t="s">
        <v>414</v>
      </c>
      <c r="X117" s="56">
        <v>5</v>
      </c>
      <c r="Y117" s="57">
        <v>46.9</v>
      </c>
      <c r="Z117" s="57">
        <v>2.6</v>
      </c>
      <c r="AA117" s="57">
        <v>2.5150000000000001</v>
      </c>
      <c r="AB117" s="57">
        <v>0</v>
      </c>
      <c r="AC117" s="57">
        <v>21.3</v>
      </c>
      <c r="AD117" s="57">
        <v>23.3</v>
      </c>
      <c r="AE117" s="57">
        <v>0</v>
      </c>
      <c r="AF117" s="57">
        <v>0</v>
      </c>
      <c r="AG117" s="58">
        <v>1</v>
      </c>
      <c r="AH117" s="58">
        <v>3.75</v>
      </c>
      <c r="AI117" s="58">
        <v>0</v>
      </c>
      <c r="AJ117" s="58">
        <v>0</v>
      </c>
    </row>
    <row r="118" spans="1:36">
      <c r="A118" s="68" t="str">
        <f t="shared" si="19"/>
        <v>4DO52</v>
      </c>
      <c r="B118" s="12">
        <f t="shared" si="20"/>
        <v>2.5150000000000001</v>
      </c>
      <c r="C118" s="12">
        <f t="shared" si="21"/>
        <v>2.5150000000000001</v>
      </c>
      <c r="D118" s="12">
        <f t="shared" si="22"/>
        <v>2.2113616726010883</v>
      </c>
      <c r="E118" s="12">
        <f t="shared" si="23"/>
        <v>1.5559270444487061</v>
      </c>
      <c r="F118" s="12">
        <f t="shared" si="24"/>
        <v>0.90049241629632371</v>
      </c>
      <c r="G118" s="12">
        <f t="shared" si="25"/>
        <v>0.24505778814394175</v>
      </c>
      <c r="H118" s="12">
        <f t="shared" si="26"/>
        <v>23.900000000000002</v>
      </c>
      <c r="I118" s="12">
        <f t="shared" si="27"/>
        <v>25.900000000000002</v>
      </c>
      <c r="J118" s="12">
        <f t="shared" si="28"/>
        <v>2.5150000000000001</v>
      </c>
      <c r="K118" s="12">
        <f t="shared" si="37"/>
        <v>2.4800898701435647</v>
      </c>
      <c r="L118" s="12">
        <f t="shared" si="29"/>
        <v>2</v>
      </c>
      <c r="M118" s="81">
        <f t="shared" si="30"/>
        <v>0</v>
      </c>
      <c r="N118" s="81">
        <f t="shared" si="31"/>
        <v>0</v>
      </c>
      <c r="O118" s="81">
        <f t="shared" si="32"/>
        <v>4.0999999999999979</v>
      </c>
      <c r="P118" s="81">
        <f t="shared" si="33"/>
        <v>14.099999999999998</v>
      </c>
      <c r="Q118" s="81">
        <f t="shared" si="34"/>
        <v>24.099999999999998</v>
      </c>
      <c r="R118" s="81">
        <f t="shared" si="35"/>
        <v>34.099999999999994</v>
      </c>
      <c r="S118">
        <f t="shared" si="36"/>
        <v>3.75</v>
      </c>
      <c r="V118" s="54" t="s">
        <v>415</v>
      </c>
      <c r="W118" s="55" t="s">
        <v>416</v>
      </c>
      <c r="X118" s="56">
        <v>5</v>
      </c>
      <c r="Y118" s="57">
        <v>46.9</v>
      </c>
      <c r="Z118" s="57">
        <v>2.6</v>
      </c>
      <c r="AA118" s="57">
        <v>2.5150000000000001</v>
      </c>
      <c r="AB118" s="57">
        <v>0</v>
      </c>
      <c r="AC118" s="57">
        <v>21.3</v>
      </c>
      <c r="AD118" s="57">
        <v>23.3</v>
      </c>
      <c r="AE118" s="57">
        <v>0</v>
      </c>
      <c r="AF118" s="57">
        <v>0</v>
      </c>
      <c r="AG118" s="58">
        <v>1</v>
      </c>
      <c r="AH118" s="58">
        <v>3.75</v>
      </c>
      <c r="AI118" s="58">
        <v>0</v>
      </c>
      <c r="AJ118" s="58">
        <v>0</v>
      </c>
    </row>
    <row r="119" spans="1:36">
      <c r="A119" s="68" t="str">
        <f t="shared" si="19"/>
        <v>4DP4</v>
      </c>
      <c r="B119" s="12">
        <f t="shared" si="20"/>
        <v>2.5150000000000001</v>
      </c>
      <c r="C119" s="12">
        <f t="shared" si="21"/>
        <v>2.4469252467799514</v>
      </c>
      <c r="D119" s="12">
        <f t="shared" si="22"/>
        <v>1.9627912901075482</v>
      </c>
      <c r="E119" s="12">
        <f t="shared" si="23"/>
        <v>1.2635231706724439</v>
      </c>
      <c r="F119" s="12">
        <f t="shared" si="24"/>
        <v>0.56425505123733988</v>
      </c>
      <c r="G119" s="12">
        <f t="shared" si="25"/>
        <v>-0.13501306819776415</v>
      </c>
      <c r="H119" s="12">
        <f t="shared" si="26"/>
        <v>16.100000000000001</v>
      </c>
      <c r="I119" s="12">
        <f t="shared" si="27"/>
        <v>24.1</v>
      </c>
      <c r="J119" s="12">
        <f t="shared" si="28"/>
        <v>2.5150000000000001</v>
      </c>
      <c r="K119" s="12">
        <f t="shared" si="37"/>
        <v>2.3753594805742595</v>
      </c>
      <c r="L119" s="12">
        <f t="shared" si="29"/>
        <v>8</v>
      </c>
      <c r="M119" s="81">
        <f t="shared" si="30"/>
        <v>0</v>
      </c>
      <c r="N119" s="81">
        <f t="shared" si="31"/>
        <v>3.8999999999999986</v>
      </c>
      <c r="O119" s="81">
        <f t="shared" si="32"/>
        <v>5.8999999999999986</v>
      </c>
      <c r="P119" s="81">
        <f t="shared" si="33"/>
        <v>15.899999999999999</v>
      </c>
      <c r="Q119" s="81">
        <f t="shared" si="34"/>
        <v>25.9</v>
      </c>
      <c r="R119" s="81">
        <f t="shared" si="35"/>
        <v>35.9</v>
      </c>
      <c r="S119">
        <f t="shared" si="36"/>
        <v>4</v>
      </c>
      <c r="V119" s="54" t="s">
        <v>417</v>
      </c>
      <c r="W119" s="55" t="s">
        <v>418</v>
      </c>
      <c r="X119" s="56">
        <v>5</v>
      </c>
      <c r="Y119" s="57">
        <v>44</v>
      </c>
      <c r="Z119" s="57">
        <v>2.6</v>
      </c>
      <c r="AA119" s="57">
        <v>2.5150000000000001</v>
      </c>
      <c r="AB119" s="57">
        <v>0</v>
      </c>
      <c r="AC119" s="57">
        <v>13.5</v>
      </c>
      <c r="AD119" s="57">
        <v>21.5</v>
      </c>
      <c r="AE119" s="57">
        <v>0</v>
      </c>
      <c r="AF119" s="57">
        <v>0</v>
      </c>
      <c r="AG119" s="58">
        <v>1</v>
      </c>
      <c r="AH119" s="58">
        <v>4</v>
      </c>
      <c r="AI119" s="58">
        <v>0</v>
      </c>
      <c r="AJ119" s="58">
        <v>0</v>
      </c>
    </row>
    <row r="120" spans="1:36">
      <c r="A120" s="68" t="str">
        <f t="shared" si="19"/>
        <v>4DP7</v>
      </c>
      <c r="B120" s="12">
        <f t="shared" si="20"/>
        <v>2.5150000000000001</v>
      </c>
      <c r="C120" s="12">
        <f t="shared" si="21"/>
        <v>2.4556527792440606</v>
      </c>
      <c r="D120" s="12">
        <f t="shared" si="22"/>
        <v>1.9977546960793033</v>
      </c>
      <c r="E120" s="12">
        <f t="shared" si="23"/>
        <v>1.2984865766441993</v>
      </c>
      <c r="F120" s="12">
        <f t="shared" si="24"/>
        <v>0.59921845720909506</v>
      </c>
      <c r="G120" s="12">
        <f t="shared" si="25"/>
        <v>-0.10004966222600897</v>
      </c>
      <c r="H120" s="12">
        <f t="shared" si="26"/>
        <v>16.600000000000001</v>
      </c>
      <c r="I120" s="12">
        <f t="shared" si="27"/>
        <v>24.6</v>
      </c>
      <c r="J120" s="12">
        <f t="shared" si="28"/>
        <v>2.5150000000000001</v>
      </c>
      <c r="K120" s="12">
        <f t="shared" si="37"/>
        <v>2.3753594805742595</v>
      </c>
      <c r="L120" s="12">
        <f t="shared" si="29"/>
        <v>8</v>
      </c>
      <c r="M120" s="81">
        <f t="shared" si="30"/>
        <v>0</v>
      </c>
      <c r="N120" s="81">
        <f t="shared" si="31"/>
        <v>3.3999999999999986</v>
      </c>
      <c r="O120" s="81">
        <f t="shared" si="32"/>
        <v>5.3999999999999986</v>
      </c>
      <c r="P120" s="81">
        <f t="shared" si="33"/>
        <v>15.399999999999999</v>
      </c>
      <c r="Q120" s="81">
        <f t="shared" si="34"/>
        <v>25.4</v>
      </c>
      <c r="R120" s="81">
        <f t="shared" si="35"/>
        <v>35.4</v>
      </c>
      <c r="S120">
        <f t="shared" si="36"/>
        <v>4</v>
      </c>
      <c r="V120" s="54" t="s">
        <v>419</v>
      </c>
      <c r="W120" s="55" t="s">
        <v>420</v>
      </c>
      <c r="X120" s="56">
        <v>1</v>
      </c>
      <c r="Y120" s="57">
        <v>44</v>
      </c>
      <c r="Z120" s="57">
        <v>2.6</v>
      </c>
      <c r="AA120" s="57">
        <v>2.5150000000000001</v>
      </c>
      <c r="AB120" s="57">
        <v>0</v>
      </c>
      <c r="AC120" s="57">
        <v>14</v>
      </c>
      <c r="AD120" s="57">
        <v>22</v>
      </c>
      <c r="AE120" s="57">
        <v>0</v>
      </c>
      <c r="AF120" s="57">
        <v>0</v>
      </c>
      <c r="AG120" s="58">
        <v>1</v>
      </c>
      <c r="AH120" s="58">
        <v>4</v>
      </c>
      <c r="AI120" s="58">
        <v>0</v>
      </c>
      <c r="AJ120" s="58">
        <v>0</v>
      </c>
    </row>
    <row r="121" spans="1:36">
      <c r="A121" s="68" t="str">
        <f t="shared" si="19"/>
        <v>4DP8</v>
      </c>
      <c r="B121" s="12">
        <f t="shared" si="20"/>
        <v>2.5150000000000001</v>
      </c>
      <c r="C121" s="12">
        <f t="shared" si="21"/>
        <v>2.5150000000000001</v>
      </c>
      <c r="D121" s="12">
        <f t="shared" si="22"/>
        <v>2.2853845874049252</v>
      </c>
      <c r="E121" s="12">
        <f t="shared" si="23"/>
        <v>1.6036529804417619</v>
      </c>
      <c r="F121" s="12">
        <f t="shared" si="24"/>
        <v>0.92192137347859893</v>
      </c>
      <c r="G121" s="12">
        <f t="shared" si="25"/>
        <v>0.240189766515436</v>
      </c>
      <c r="H121" s="12">
        <f t="shared" si="26"/>
        <v>24.400000000000002</v>
      </c>
      <c r="I121" s="12">
        <f t="shared" si="27"/>
        <v>27.400000000000002</v>
      </c>
      <c r="J121" s="12">
        <f t="shared" si="28"/>
        <v>2.5150000000000001</v>
      </c>
      <c r="K121" s="12">
        <f t="shared" si="37"/>
        <v>2.4626348052153473</v>
      </c>
      <c r="L121" s="12">
        <f t="shared" si="29"/>
        <v>3</v>
      </c>
      <c r="M121" s="81">
        <f t="shared" si="30"/>
        <v>0</v>
      </c>
      <c r="N121" s="81">
        <f t="shared" si="31"/>
        <v>0</v>
      </c>
      <c r="O121" s="81">
        <f t="shared" si="32"/>
        <v>2.5999999999999979</v>
      </c>
      <c r="P121" s="81">
        <f t="shared" si="33"/>
        <v>12.599999999999998</v>
      </c>
      <c r="Q121" s="81">
        <f t="shared" si="34"/>
        <v>22.599999999999998</v>
      </c>
      <c r="R121" s="81">
        <f t="shared" si="35"/>
        <v>32.599999999999994</v>
      </c>
      <c r="S121">
        <f t="shared" si="36"/>
        <v>3.9</v>
      </c>
      <c r="V121" s="54" t="s">
        <v>421</v>
      </c>
      <c r="W121" s="55" t="s">
        <v>422</v>
      </c>
      <c r="X121" s="56">
        <v>5</v>
      </c>
      <c r="Y121" s="57">
        <v>46.9</v>
      </c>
      <c r="Z121" s="57">
        <v>2.6</v>
      </c>
      <c r="AA121" s="57">
        <v>2.5150000000000001</v>
      </c>
      <c r="AB121" s="57">
        <v>0</v>
      </c>
      <c r="AC121" s="57">
        <v>21.8</v>
      </c>
      <c r="AD121" s="57">
        <v>24.8</v>
      </c>
      <c r="AE121" s="57">
        <v>0</v>
      </c>
      <c r="AF121" s="57">
        <v>0</v>
      </c>
      <c r="AG121" s="58">
        <v>1</v>
      </c>
      <c r="AH121" s="58">
        <v>3.9</v>
      </c>
      <c r="AI121" s="58">
        <v>0</v>
      </c>
      <c r="AJ121" s="58">
        <v>0</v>
      </c>
    </row>
    <row r="122" spans="1:36">
      <c r="A122" s="68" t="str">
        <f t="shared" si="19"/>
        <v>4DP52</v>
      </c>
      <c r="B122" s="12">
        <f t="shared" si="20"/>
        <v>2.5219999999999998</v>
      </c>
      <c r="C122" s="12">
        <f t="shared" si="21"/>
        <v>2.4835988571579213</v>
      </c>
      <c r="D122" s="12">
        <f t="shared" si="22"/>
        <v>2.2670708102635109</v>
      </c>
      <c r="E122" s="12">
        <f t="shared" si="23"/>
        <v>1.5678026908284068</v>
      </c>
      <c r="F122" s="12">
        <f t="shared" si="24"/>
        <v>0.86853457139330281</v>
      </c>
      <c r="G122" s="12">
        <f t="shared" si="25"/>
        <v>0.16926645195819878</v>
      </c>
      <c r="H122" s="12">
        <f t="shared" si="26"/>
        <v>17.8</v>
      </c>
      <c r="I122" s="12">
        <f t="shared" si="27"/>
        <v>29.200000000000003</v>
      </c>
      <c r="J122" s="12">
        <f t="shared" si="28"/>
        <v>2.5219999999999998</v>
      </c>
      <c r="K122" s="12">
        <f t="shared" si="37"/>
        <v>2.3230122598183192</v>
      </c>
      <c r="L122" s="12">
        <f t="shared" si="29"/>
        <v>11.400000000000002</v>
      </c>
      <c r="M122" s="81">
        <f t="shared" si="30"/>
        <v>0</v>
      </c>
      <c r="N122" s="81">
        <f t="shared" si="31"/>
        <v>2.1999999999999993</v>
      </c>
      <c r="O122" s="81">
        <f t="shared" si="32"/>
        <v>0.79999999999999716</v>
      </c>
      <c r="P122" s="81">
        <f t="shared" si="33"/>
        <v>10.799999999999997</v>
      </c>
      <c r="Q122" s="81">
        <f t="shared" si="34"/>
        <v>20.799999999999997</v>
      </c>
      <c r="R122" s="81">
        <f t="shared" si="35"/>
        <v>30.799999999999997</v>
      </c>
      <c r="S122">
        <f t="shared" si="36"/>
        <v>4</v>
      </c>
      <c r="V122" s="54" t="s">
        <v>423</v>
      </c>
      <c r="W122" s="55" t="s">
        <v>424</v>
      </c>
      <c r="X122" s="56">
        <v>5</v>
      </c>
      <c r="Y122" s="57">
        <v>46.5</v>
      </c>
      <c r="Z122" s="57">
        <v>2.6</v>
      </c>
      <c r="AA122" s="57">
        <v>2.5219999999999998</v>
      </c>
      <c r="AB122" s="57">
        <v>0</v>
      </c>
      <c r="AC122" s="57">
        <v>15.2</v>
      </c>
      <c r="AD122" s="57">
        <v>26.6</v>
      </c>
      <c r="AE122" s="57">
        <v>0</v>
      </c>
      <c r="AF122" s="57">
        <v>0</v>
      </c>
      <c r="AG122" s="58">
        <v>1</v>
      </c>
      <c r="AH122" s="58">
        <v>4</v>
      </c>
      <c r="AI122" s="58">
        <v>0</v>
      </c>
      <c r="AJ122" s="58">
        <v>0</v>
      </c>
    </row>
    <row r="123" spans="1:36">
      <c r="A123" s="68" t="str">
        <f t="shared" si="19"/>
        <v>4DP53</v>
      </c>
      <c r="B123" s="12">
        <f t="shared" si="20"/>
        <v>2.5219999999999998</v>
      </c>
      <c r="C123" s="12">
        <f t="shared" si="21"/>
        <v>2.4731258182009905</v>
      </c>
      <c r="D123" s="12">
        <f t="shared" si="22"/>
        <v>2.2251147230974047</v>
      </c>
      <c r="E123" s="12">
        <f t="shared" si="23"/>
        <v>1.5258466036623006</v>
      </c>
      <c r="F123" s="12">
        <f t="shared" si="24"/>
        <v>0.82657848422719638</v>
      </c>
      <c r="G123" s="12">
        <f t="shared" si="25"/>
        <v>0.12731036479209212</v>
      </c>
      <c r="H123" s="12">
        <f t="shared" si="26"/>
        <v>17.2</v>
      </c>
      <c r="I123" s="12">
        <f t="shared" si="27"/>
        <v>28.6</v>
      </c>
      <c r="J123" s="12">
        <f t="shared" si="28"/>
        <v>2.5219999999999998</v>
      </c>
      <c r="K123" s="12">
        <f t="shared" si="37"/>
        <v>2.3230122598183192</v>
      </c>
      <c r="L123" s="12">
        <f t="shared" si="29"/>
        <v>11.400000000000002</v>
      </c>
      <c r="M123" s="81">
        <f t="shared" si="30"/>
        <v>0</v>
      </c>
      <c r="N123" s="81">
        <f t="shared" si="31"/>
        <v>2.8000000000000007</v>
      </c>
      <c r="O123" s="81">
        <f t="shared" si="32"/>
        <v>1.3999999999999986</v>
      </c>
      <c r="P123" s="81">
        <f t="shared" si="33"/>
        <v>11.399999999999999</v>
      </c>
      <c r="Q123" s="81">
        <f t="shared" si="34"/>
        <v>21.4</v>
      </c>
      <c r="R123" s="81">
        <f t="shared" si="35"/>
        <v>31.4</v>
      </c>
      <c r="S123">
        <f t="shared" si="36"/>
        <v>4</v>
      </c>
      <c r="V123" s="54" t="s">
        <v>425</v>
      </c>
      <c r="W123" s="55" t="s">
        <v>426</v>
      </c>
      <c r="X123" s="56">
        <v>5</v>
      </c>
      <c r="Y123" s="57">
        <v>46.5</v>
      </c>
      <c r="Z123" s="57">
        <v>2.6</v>
      </c>
      <c r="AA123" s="57">
        <v>2.5219999999999998</v>
      </c>
      <c r="AB123" s="57">
        <v>0</v>
      </c>
      <c r="AC123" s="57">
        <v>14.6</v>
      </c>
      <c r="AD123" s="57">
        <v>26</v>
      </c>
      <c r="AE123" s="57">
        <v>0</v>
      </c>
      <c r="AF123" s="57">
        <v>0</v>
      </c>
      <c r="AG123" s="58">
        <v>1</v>
      </c>
      <c r="AH123" s="58">
        <v>4</v>
      </c>
      <c r="AI123" s="58">
        <v>0</v>
      </c>
      <c r="AJ123" s="58">
        <v>0</v>
      </c>
    </row>
    <row r="124" spans="1:36">
      <c r="A124" s="68" t="str">
        <f t="shared" si="19"/>
        <v>4DPS39</v>
      </c>
      <c r="B124" s="12">
        <f t="shared" si="20"/>
        <v>2.5150000000000001</v>
      </c>
      <c r="C124" s="12">
        <f t="shared" si="21"/>
        <v>2.4765980381845529</v>
      </c>
      <c r="D124" s="12">
        <f t="shared" si="22"/>
        <v>2.1222655697928001</v>
      </c>
      <c r="E124" s="12">
        <f t="shared" si="23"/>
        <v>1.4229974503576959</v>
      </c>
      <c r="F124" s="12">
        <f t="shared" si="24"/>
        <v>0.72372933092259162</v>
      </c>
      <c r="G124" s="12">
        <f t="shared" si="25"/>
        <v>2.4461211487487144E-2</v>
      </c>
      <c r="H124" s="12">
        <f t="shared" si="26"/>
        <v>18</v>
      </c>
      <c r="I124" s="12">
        <f t="shared" si="27"/>
        <v>26.8</v>
      </c>
      <c r="J124" s="12">
        <f t="shared" si="28"/>
        <v>2.5150000000000001</v>
      </c>
      <c r="K124" s="12">
        <f t="shared" si="37"/>
        <v>2.3460313680120333</v>
      </c>
      <c r="L124" s="12">
        <f t="shared" si="29"/>
        <v>8.8000000000000007</v>
      </c>
      <c r="M124" s="81">
        <f t="shared" si="30"/>
        <v>0</v>
      </c>
      <c r="N124" s="81">
        <f t="shared" si="31"/>
        <v>2</v>
      </c>
      <c r="O124" s="81">
        <f t="shared" si="32"/>
        <v>3.1999999999999993</v>
      </c>
      <c r="P124" s="81">
        <f t="shared" si="33"/>
        <v>13.2</v>
      </c>
      <c r="Q124" s="81">
        <f t="shared" si="34"/>
        <v>23.2</v>
      </c>
      <c r="R124" s="81">
        <f t="shared" si="35"/>
        <v>33.200000000000003</v>
      </c>
      <c r="S124">
        <f t="shared" si="36"/>
        <v>4</v>
      </c>
      <c r="V124" s="54" t="s">
        <v>427</v>
      </c>
      <c r="W124" s="55" t="s">
        <v>428</v>
      </c>
      <c r="X124" s="56">
        <v>1</v>
      </c>
      <c r="Y124" s="57">
        <v>44</v>
      </c>
      <c r="Z124" s="57">
        <v>2.6</v>
      </c>
      <c r="AA124" s="57">
        <v>2.5150000000000001</v>
      </c>
      <c r="AB124" s="57">
        <v>0</v>
      </c>
      <c r="AC124" s="57">
        <v>15.4</v>
      </c>
      <c r="AD124" s="57">
        <v>24.2</v>
      </c>
      <c r="AE124" s="57">
        <v>30</v>
      </c>
      <c r="AF124" s="57">
        <v>0</v>
      </c>
      <c r="AG124" s="58">
        <v>1.1000000000000001</v>
      </c>
      <c r="AH124" s="58">
        <v>4</v>
      </c>
      <c r="AI124" s="58">
        <v>4.75</v>
      </c>
      <c r="AJ124" s="58">
        <v>0</v>
      </c>
    </row>
    <row r="125" spans="1:36">
      <c r="A125" s="68" t="str">
        <f t="shared" si="19"/>
        <v>4DQ1</v>
      </c>
      <c r="B125" s="12">
        <f t="shared" si="20"/>
        <v>2.5150000000000001</v>
      </c>
      <c r="C125" s="12">
        <f t="shared" si="21"/>
        <v>2.4469252467799514</v>
      </c>
      <c r="D125" s="12">
        <f t="shared" si="22"/>
        <v>2.2723745974977758</v>
      </c>
      <c r="E125" s="12">
        <f t="shared" si="23"/>
        <v>1.5917897790803268</v>
      </c>
      <c r="F125" s="12">
        <f t="shared" si="24"/>
        <v>0.84866141166863085</v>
      </c>
      <c r="G125" s="12">
        <f t="shared" si="25"/>
        <v>0.10553304425693488</v>
      </c>
      <c r="H125" s="12">
        <f t="shared" si="26"/>
        <v>16.100000000000001</v>
      </c>
      <c r="I125" s="12">
        <f t="shared" si="27"/>
        <v>31.1</v>
      </c>
      <c r="J125" s="12">
        <f t="shared" si="28"/>
        <v>2.5150000000000001</v>
      </c>
      <c r="K125" s="12">
        <f t="shared" si="37"/>
        <v>2.2531740260767363</v>
      </c>
      <c r="L125" s="12">
        <f t="shared" si="29"/>
        <v>15</v>
      </c>
      <c r="M125" s="81">
        <f t="shared" si="30"/>
        <v>0</v>
      </c>
      <c r="N125" s="81">
        <f t="shared" si="31"/>
        <v>3.8999999999999986</v>
      </c>
      <c r="O125" s="81">
        <f t="shared" si="32"/>
        <v>13.899999999999999</v>
      </c>
      <c r="P125" s="81">
        <f t="shared" si="33"/>
        <v>8.8999999999999986</v>
      </c>
      <c r="Q125" s="81">
        <f t="shared" si="34"/>
        <v>18.899999999999999</v>
      </c>
      <c r="R125" s="81">
        <f t="shared" si="35"/>
        <v>28.9</v>
      </c>
      <c r="S125">
        <f t="shared" si="36"/>
        <v>4.25</v>
      </c>
      <c r="V125" s="54" t="s">
        <v>429</v>
      </c>
      <c r="W125" s="55" t="s">
        <v>430</v>
      </c>
      <c r="X125" s="56">
        <v>5</v>
      </c>
      <c r="Y125" s="57">
        <v>45.5</v>
      </c>
      <c r="Z125" s="57">
        <v>2.6</v>
      </c>
      <c r="AA125" s="57">
        <v>2.5150000000000001</v>
      </c>
      <c r="AB125" s="57">
        <v>0</v>
      </c>
      <c r="AC125" s="57">
        <v>13.5</v>
      </c>
      <c r="AD125" s="57">
        <v>28.5</v>
      </c>
      <c r="AE125" s="57">
        <v>0</v>
      </c>
      <c r="AF125" s="57">
        <v>0</v>
      </c>
      <c r="AG125" s="58">
        <v>1</v>
      </c>
      <c r="AH125" s="58">
        <v>4.25</v>
      </c>
      <c r="AI125" s="58">
        <v>0</v>
      </c>
      <c r="AJ125" s="58">
        <v>0</v>
      </c>
    </row>
    <row r="126" spans="1:36">
      <c r="A126" s="68" t="str">
        <f t="shared" si="19"/>
        <v>4DV1</v>
      </c>
      <c r="B126" s="12">
        <f t="shared" si="20"/>
        <v>2.5150000000000001</v>
      </c>
      <c r="C126" s="12">
        <f t="shared" si="21"/>
        <v>2.4765988571579216</v>
      </c>
      <c r="D126" s="12">
        <f t="shared" si="22"/>
        <v>2.3020482078757456</v>
      </c>
      <c r="E126" s="12">
        <f t="shared" si="23"/>
        <v>1.6387268623237792</v>
      </c>
      <c r="F126" s="12">
        <f t="shared" si="24"/>
        <v>0.67583638034839311</v>
      </c>
      <c r="G126" s="12">
        <f t="shared" si="25"/>
        <v>-0.28705410162699296</v>
      </c>
      <c r="H126" s="12">
        <f t="shared" si="26"/>
        <v>17.8</v>
      </c>
      <c r="I126" s="12">
        <f t="shared" si="27"/>
        <v>33.799999999999997</v>
      </c>
      <c r="J126" s="12">
        <f t="shared" si="28"/>
        <v>2.5150000000000001</v>
      </c>
      <c r="K126" s="12">
        <f t="shared" si="37"/>
        <v>2.2357189611485189</v>
      </c>
      <c r="L126" s="12">
        <f t="shared" si="29"/>
        <v>15.999999999999996</v>
      </c>
      <c r="M126" s="81">
        <f t="shared" si="30"/>
        <v>0</v>
      </c>
      <c r="N126" s="81">
        <f t="shared" si="31"/>
        <v>2.1999999999999993</v>
      </c>
      <c r="O126" s="81">
        <f t="shared" si="32"/>
        <v>12.2</v>
      </c>
      <c r="P126" s="81">
        <f t="shared" si="33"/>
        <v>6.2000000000000028</v>
      </c>
      <c r="Q126" s="81">
        <f t="shared" si="34"/>
        <v>16.200000000000003</v>
      </c>
      <c r="R126" s="81">
        <f t="shared" si="35"/>
        <v>26.200000000000003</v>
      </c>
      <c r="S126">
        <f t="shared" si="36"/>
        <v>5.5</v>
      </c>
      <c r="V126" s="54" t="s">
        <v>431</v>
      </c>
      <c r="W126" s="55" t="s">
        <v>432</v>
      </c>
      <c r="X126" s="56">
        <v>5</v>
      </c>
      <c r="Y126" s="57">
        <v>44.7</v>
      </c>
      <c r="Z126" s="57">
        <v>2.6</v>
      </c>
      <c r="AA126" s="57">
        <v>2.5150000000000001</v>
      </c>
      <c r="AB126" s="57">
        <v>0</v>
      </c>
      <c r="AC126" s="57">
        <v>15.2</v>
      </c>
      <c r="AD126" s="57">
        <v>31.2</v>
      </c>
      <c r="AE126" s="57">
        <v>0</v>
      </c>
      <c r="AF126" s="57">
        <v>0</v>
      </c>
      <c r="AG126" s="58">
        <v>1</v>
      </c>
      <c r="AH126" s="58">
        <v>5.5</v>
      </c>
      <c r="AI126" s="58">
        <v>0</v>
      </c>
      <c r="AJ126" s="58">
        <v>0</v>
      </c>
    </row>
    <row r="127" spans="1:36">
      <c r="A127" s="68" t="str">
        <f t="shared" si="19"/>
        <v>4DX1</v>
      </c>
      <c r="B127" s="12">
        <f t="shared" si="20"/>
        <v>2.5150000000000001</v>
      </c>
      <c r="C127" s="12">
        <f t="shared" si="21"/>
        <v>2.5150000000000001</v>
      </c>
      <c r="D127" s="12">
        <f t="shared" si="22"/>
        <v>2.3509223896747549</v>
      </c>
      <c r="E127" s="12">
        <f t="shared" si="23"/>
        <v>2.0098383167514071</v>
      </c>
      <c r="F127" s="12">
        <f t="shared" si="24"/>
        <v>0.95879596409464241</v>
      </c>
      <c r="G127" s="12">
        <f t="shared" si="25"/>
        <v>-9.2246388562122306E-2</v>
      </c>
      <c r="H127" s="12">
        <f t="shared" si="26"/>
        <v>20.6</v>
      </c>
      <c r="I127" s="12">
        <f t="shared" si="27"/>
        <v>38.1</v>
      </c>
      <c r="J127" s="12">
        <f t="shared" si="28"/>
        <v>2.5150000000000001</v>
      </c>
      <c r="K127" s="12">
        <f t="shared" si="37"/>
        <v>2.2095363637561922</v>
      </c>
      <c r="L127" s="12">
        <f t="shared" si="29"/>
        <v>17.5</v>
      </c>
      <c r="M127" s="81">
        <f t="shared" si="30"/>
        <v>0</v>
      </c>
      <c r="N127" s="81">
        <f t="shared" si="31"/>
        <v>0</v>
      </c>
      <c r="O127" s="81">
        <f t="shared" si="32"/>
        <v>9.3999999999999986</v>
      </c>
      <c r="P127" s="81">
        <f t="shared" si="33"/>
        <v>1.8999999999999986</v>
      </c>
      <c r="Q127" s="81">
        <f t="shared" si="34"/>
        <v>11.899999999999999</v>
      </c>
      <c r="R127" s="81">
        <f t="shared" si="35"/>
        <v>21.9</v>
      </c>
      <c r="S127">
        <f t="shared" si="36"/>
        <v>6</v>
      </c>
      <c r="V127" s="54" t="s">
        <v>433</v>
      </c>
      <c r="W127" s="55" t="s">
        <v>434</v>
      </c>
      <c r="X127" s="56">
        <v>5</v>
      </c>
      <c r="Y127" s="57">
        <v>44.5</v>
      </c>
      <c r="Z127" s="57">
        <v>2.6</v>
      </c>
      <c r="AA127" s="57">
        <v>2.5150000000000001</v>
      </c>
      <c r="AB127" s="57">
        <v>0</v>
      </c>
      <c r="AC127" s="57">
        <v>18</v>
      </c>
      <c r="AD127" s="57">
        <v>35.5</v>
      </c>
      <c r="AE127" s="57">
        <v>0</v>
      </c>
      <c r="AF127" s="57">
        <v>0</v>
      </c>
      <c r="AG127" s="58">
        <v>1</v>
      </c>
      <c r="AH127" s="58">
        <v>6</v>
      </c>
      <c r="AI127" s="58">
        <v>0</v>
      </c>
      <c r="AJ127" s="58">
        <v>0</v>
      </c>
    </row>
    <row r="128" spans="1:36">
      <c r="A128" s="68" t="str">
        <f t="shared" si="19"/>
        <v>4DX2</v>
      </c>
      <c r="B128" s="12">
        <f t="shared" si="20"/>
        <v>2.5150000000000001</v>
      </c>
      <c r="C128" s="12">
        <f t="shared" si="21"/>
        <v>2.5150000000000001</v>
      </c>
      <c r="D128" s="12">
        <f t="shared" si="22"/>
        <v>2.3683774546029723</v>
      </c>
      <c r="E128" s="12">
        <f t="shared" si="23"/>
        <v>2.1149425520170837</v>
      </c>
      <c r="F128" s="12">
        <f t="shared" si="24"/>
        <v>1.0639001993603188</v>
      </c>
      <c r="G128" s="12">
        <f t="shared" si="25"/>
        <v>1.2857846703554277E-2</v>
      </c>
      <c r="H128" s="12">
        <f t="shared" si="26"/>
        <v>21.6</v>
      </c>
      <c r="I128" s="12">
        <f t="shared" si="27"/>
        <v>39.1</v>
      </c>
      <c r="J128" s="12">
        <f t="shared" si="28"/>
        <v>2.5150000000000001</v>
      </c>
      <c r="K128" s="12">
        <f t="shared" si="37"/>
        <v>2.2095363637561922</v>
      </c>
      <c r="L128" s="12">
        <f t="shared" si="29"/>
        <v>17.5</v>
      </c>
      <c r="M128" s="81">
        <f t="shared" si="30"/>
        <v>0</v>
      </c>
      <c r="N128" s="81">
        <f t="shared" si="31"/>
        <v>0</v>
      </c>
      <c r="O128" s="81">
        <f t="shared" si="32"/>
        <v>8.3999999999999986</v>
      </c>
      <c r="P128" s="81">
        <f t="shared" si="33"/>
        <v>0.89999999999999858</v>
      </c>
      <c r="Q128" s="81">
        <f t="shared" si="34"/>
        <v>10.899999999999999</v>
      </c>
      <c r="R128" s="81">
        <f t="shared" si="35"/>
        <v>20.9</v>
      </c>
      <c r="S128">
        <f t="shared" si="36"/>
        <v>6</v>
      </c>
      <c r="V128" s="54" t="s">
        <v>435</v>
      </c>
      <c r="W128" s="55" t="s">
        <v>436</v>
      </c>
      <c r="X128" s="56">
        <v>5</v>
      </c>
      <c r="Y128" s="57">
        <v>44.5</v>
      </c>
      <c r="Z128" s="57">
        <v>2.6</v>
      </c>
      <c r="AA128" s="57">
        <v>2.5150000000000001</v>
      </c>
      <c r="AB128" s="57">
        <v>0</v>
      </c>
      <c r="AC128" s="57">
        <v>19</v>
      </c>
      <c r="AD128" s="57">
        <v>36.5</v>
      </c>
      <c r="AE128" s="57">
        <v>0</v>
      </c>
      <c r="AF128" s="57">
        <v>0</v>
      </c>
      <c r="AG128" s="58">
        <v>1</v>
      </c>
      <c r="AH128" s="58">
        <v>6</v>
      </c>
      <c r="AI128" s="58">
        <v>0</v>
      </c>
      <c r="AJ128" s="58">
        <v>0</v>
      </c>
    </row>
    <row r="129" spans="1:36">
      <c r="A129" s="68" t="str">
        <f t="shared" si="19"/>
        <v>4DX4</v>
      </c>
      <c r="B129" s="12">
        <f t="shared" si="20"/>
        <v>2.5150000000000001</v>
      </c>
      <c r="C129" s="12">
        <f t="shared" si="21"/>
        <v>2.4678713246938129</v>
      </c>
      <c r="D129" s="12">
        <f t="shared" si="22"/>
        <v>2.2933206754116369</v>
      </c>
      <c r="E129" s="12">
        <f t="shared" si="23"/>
        <v>1.662994340374675</v>
      </c>
      <c r="F129" s="12">
        <f t="shared" si="24"/>
        <v>0.61195198771791026</v>
      </c>
      <c r="G129" s="12">
        <f t="shared" si="25"/>
        <v>-0.43909036493885445</v>
      </c>
      <c r="H129" s="12">
        <f t="shared" si="26"/>
        <v>17.3</v>
      </c>
      <c r="I129" s="12">
        <f t="shared" si="27"/>
        <v>34.800000000000004</v>
      </c>
      <c r="J129" s="12">
        <f t="shared" si="28"/>
        <v>2.5150000000000001</v>
      </c>
      <c r="K129" s="12">
        <f t="shared" si="37"/>
        <v>2.2095363637561922</v>
      </c>
      <c r="L129" s="12">
        <f t="shared" si="29"/>
        <v>17.500000000000004</v>
      </c>
      <c r="M129" s="81">
        <f t="shared" si="30"/>
        <v>0</v>
      </c>
      <c r="N129" s="81">
        <f t="shared" si="31"/>
        <v>2.6999999999999993</v>
      </c>
      <c r="O129" s="81">
        <f t="shared" si="32"/>
        <v>12.7</v>
      </c>
      <c r="P129" s="81">
        <f t="shared" si="33"/>
        <v>5.1999999999999957</v>
      </c>
      <c r="Q129" s="81">
        <f t="shared" si="34"/>
        <v>15.199999999999996</v>
      </c>
      <c r="R129" s="81">
        <f t="shared" si="35"/>
        <v>25.199999999999996</v>
      </c>
      <c r="S129">
        <f t="shared" si="36"/>
        <v>6</v>
      </c>
      <c r="V129" s="54" t="s">
        <v>437</v>
      </c>
      <c r="W129" s="55" t="s">
        <v>438</v>
      </c>
      <c r="X129" s="56">
        <v>5</v>
      </c>
      <c r="Y129" s="57">
        <v>42.5</v>
      </c>
      <c r="Z129" s="57">
        <v>2.6</v>
      </c>
      <c r="AA129" s="57">
        <v>2.5150000000000001</v>
      </c>
      <c r="AB129" s="57">
        <v>0</v>
      </c>
      <c r="AC129" s="57">
        <v>14.7</v>
      </c>
      <c r="AD129" s="57">
        <v>32.200000000000003</v>
      </c>
      <c r="AE129" s="57">
        <v>0</v>
      </c>
      <c r="AF129" s="57">
        <v>0</v>
      </c>
      <c r="AG129" s="58">
        <v>1</v>
      </c>
      <c r="AH129" s="58">
        <v>6</v>
      </c>
      <c r="AI129" s="58">
        <v>0</v>
      </c>
      <c r="AJ129" s="58">
        <v>0</v>
      </c>
    </row>
    <row r="130" spans="1:36">
      <c r="A130" s="68" t="str">
        <f t="shared" si="19"/>
        <v>4DX5</v>
      </c>
      <c r="B130" s="12">
        <f t="shared" si="20"/>
        <v>2.5150000000000001</v>
      </c>
      <c r="C130" s="12">
        <f t="shared" si="21"/>
        <v>2.4870718961148519</v>
      </c>
      <c r="D130" s="12">
        <f t="shared" si="22"/>
        <v>2.3125212468326763</v>
      </c>
      <c r="E130" s="12">
        <f t="shared" si="23"/>
        <v>1.796138833234411</v>
      </c>
      <c r="F130" s="12">
        <f t="shared" si="24"/>
        <v>0.74509648057764633</v>
      </c>
      <c r="G130" s="12">
        <f t="shared" si="25"/>
        <v>-0.30594587207911861</v>
      </c>
      <c r="H130" s="12">
        <f t="shared" si="26"/>
        <v>18.400000000000002</v>
      </c>
      <c r="I130" s="12">
        <f t="shared" si="27"/>
        <v>36.1</v>
      </c>
      <c r="J130" s="12">
        <f t="shared" si="28"/>
        <v>2.5150000000000001</v>
      </c>
      <c r="K130" s="12">
        <f t="shared" si="37"/>
        <v>2.2060453507705491</v>
      </c>
      <c r="L130" s="12">
        <f t="shared" si="29"/>
        <v>17.7</v>
      </c>
      <c r="M130" s="81">
        <f t="shared" si="30"/>
        <v>0</v>
      </c>
      <c r="N130" s="81">
        <f t="shared" si="31"/>
        <v>1.5999999999999979</v>
      </c>
      <c r="O130" s="81">
        <f t="shared" si="32"/>
        <v>11.599999999999998</v>
      </c>
      <c r="P130" s="81">
        <f t="shared" si="33"/>
        <v>3.8999999999999986</v>
      </c>
      <c r="Q130" s="81">
        <f t="shared" si="34"/>
        <v>13.899999999999999</v>
      </c>
      <c r="R130" s="81">
        <f t="shared" si="35"/>
        <v>23.9</v>
      </c>
      <c r="S130">
        <f t="shared" si="36"/>
        <v>6</v>
      </c>
      <c r="V130" s="54" t="s">
        <v>439</v>
      </c>
      <c r="W130" s="55" t="s">
        <v>440</v>
      </c>
      <c r="X130" s="56">
        <v>5</v>
      </c>
      <c r="Y130" s="57">
        <v>42.5</v>
      </c>
      <c r="Z130" s="57">
        <v>2.6</v>
      </c>
      <c r="AA130" s="57">
        <v>2.5150000000000001</v>
      </c>
      <c r="AB130" s="57">
        <v>0</v>
      </c>
      <c r="AC130" s="57">
        <v>15.8</v>
      </c>
      <c r="AD130" s="57">
        <v>33.5</v>
      </c>
      <c r="AE130" s="57">
        <v>0</v>
      </c>
      <c r="AF130" s="57">
        <v>0</v>
      </c>
      <c r="AG130" s="58">
        <v>1</v>
      </c>
      <c r="AH130" s="58">
        <v>6</v>
      </c>
      <c r="AI130" s="58">
        <v>0</v>
      </c>
      <c r="AJ130" s="58">
        <v>0</v>
      </c>
    </row>
    <row r="131" spans="1:36">
      <c r="A131" s="68" t="str">
        <f t="shared" si="19"/>
        <v>4DX6</v>
      </c>
      <c r="B131" s="12">
        <f t="shared" si="20"/>
        <v>2.5150000000000001</v>
      </c>
      <c r="C131" s="12">
        <f t="shared" si="21"/>
        <v>2.4940539220861391</v>
      </c>
      <c r="D131" s="12">
        <f t="shared" si="22"/>
        <v>2.3195032728039631</v>
      </c>
      <c r="E131" s="12">
        <f t="shared" si="23"/>
        <v>1.8031208592056978</v>
      </c>
      <c r="F131" s="12">
        <f t="shared" si="24"/>
        <v>0.75207850654893305</v>
      </c>
      <c r="G131" s="12">
        <f t="shared" si="25"/>
        <v>-0.29896384610783189</v>
      </c>
      <c r="H131" s="12">
        <f t="shared" si="26"/>
        <v>18.8</v>
      </c>
      <c r="I131" s="12">
        <f t="shared" si="27"/>
        <v>36.1</v>
      </c>
      <c r="J131" s="12">
        <f t="shared" si="28"/>
        <v>2.5150000000000001</v>
      </c>
      <c r="K131" s="12">
        <f t="shared" si="37"/>
        <v>2.2130273767418358</v>
      </c>
      <c r="L131" s="12">
        <f t="shared" si="29"/>
        <v>17.3</v>
      </c>
      <c r="M131" s="81">
        <f t="shared" si="30"/>
        <v>0</v>
      </c>
      <c r="N131" s="81">
        <f t="shared" si="31"/>
        <v>1.1999999999999993</v>
      </c>
      <c r="O131" s="81">
        <f t="shared" si="32"/>
        <v>11.2</v>
      </c>
      <c r="P131" s="81">
        <f t="shared" si="33"/>
        <v>3.8999999999999986</v>
      </c>
      <c r="Q131" s="81">
        <f t="shared" si="34"/>
        <v>13.899999999999999</v>
      </c>
      <c r="R131" s="81">
        <f t="shared" si="35"/>
        <v>23.9</v>
      </c>
      <c r="S131">
        <f t="shared" si="36"/>
        <v>6</v>
      </c>
      <c r="V131" s="54" t="s">
        <v>441</v>
      </c>
      <c r="W131" s="55" t="s">
        <v>442</v>
      </c>
      <c r="X131" s="56">
        <v>5</v>
      </c>
      <c r="Y131" s="57">
        <v>42.5</v>
      </c>
      <c r="Z131" s="57">
        <v>2.6</v>
      </c>
      <c r="AA131" s="57">
        <v>2.5150000000000001</v>
      </c>
      <c r="AB131" s="57">
        <v>0</v>
      </c>
      <c r="AC131" s="57">
        <v>16.2</v>
      </c>
      <c r="AD131" s="57">
        <v>33.5</v>
      </c>
      <c r="AE131" s="57">
        <v>0</v>
      </c>
      <c r="AF131" s="57">
        <v>0</v>
      </c>
      <c r="AG131" s="58">
        <v>1</v>
      </c>
      <c r="AH131" s="58">
        <v>6</v>
      </c>
      <c r="AI131" s="58">
        <v>0</v>
      </c>
      <c r="AJ131" s="58">
        <v>0</v>
      </c>
    </row>
    <row r="132" spans="1:36">
      <c r="A132" s="68" t="str">
        <f t="shared" si="19"/>
        <v>4DX27</v>
      </c>
      <c r="B132" s="12">
        <f t="shared" si="20"/>
        <v>2.5150000000000001</v>
      </c>
      <c r="C132" s="12">
        <f t="shared" si="21"/>
        <v>2.4905629091004955</v>
      </c>
      <c r="D132" s="12">
        <f t="shared" si="22"/>
        <v>2.3160122598183195</v>
      </c>
      <c r="E132" s="12">
        <f t="shared" si="23"/>
        <v>1.7996298462200542</v>
      </c>
      <c r="F132" s="12">
        <f t="shared" si="24"/>
        <v>0.74858749356328946</v>
      </c>
      <c r="G132" s="12">
        <f t="shared" si="25"/>
        <v>-0.30245485909347547</v>
      </c>
      <c r="H132" s="12">
        <f t="shared" si="26"/>
        <v>18.600000000000001</v>
      </c>
      <c r="I132" s="12">
        <f t="shared" si="27"/>
        <v>36.1</v>
      </c>
      <c r="J132" s="12">
        <f t="shared" si="28"/>
        <v>2.5150000000000001</v>
      </c>
      <c r="K132" s="12">
        <f t="shared" si="37"/>
        <v>2.2095363637561922</v>
      </c>
      <c r="L132" s="12">
        <f t="shared" si="29"/>
        <v>17.5</v>
      </c>
      <c r="M132" s="81">
        <f t="shared" si="30"/>
        <v>0</v>
      </c>
      <c r="N132" s="81">
        <f t="shared" si="31"/>
        <v>1.3999999999999986</v>
      </c>
      <c r="O132" s="81">
        <f t="shared" si="32"/>
        <v>11.399999999999999</v>
      </c>
      <c r="P132" s="81">
        <f t="shared" si="33"/>
        <v>3.8999999999999986</v>
      </c>
      <c r="Q132" s="81">
        <f t="shared" si="34"/>
        <v>13.899999999999999</v>
      </c>
      <c r="R132" s="81">
        <f t="shared" si="35"/>
        <v>23.9</v>
      </c>
      <c r="S132">
        <f t="shared" si="36"/>
        <v>6</v>
      </c>
      <c r="V132" s="54" t="s">
        <v>443</v>
      </c>
      <c r="W132" s="55" t="s">
        <v>444</v>
      </c>
      <c r="X132" s="56">
        <v>5</v>
      </c>
      <c r="Y132" s="57">
        <v>42.5</v>
      </c>
      <c r="Z132" s="57">
        <v>2.6</v>
      </c>
      <c r="AA132" s="57">
        <v>2.5150000000000001</v>
      </c>
      <c r="AB132" s="57">
        <v>0</v>
      </c>
      <c r="AC132" s="57">
        <v>16</v>
      </c>
      <c r="AD132" s="57">
        <v>33.5</v>
      </c>
      <c r="AE132" s="57">
        <v>0</v>
      </c>
      <c r="AF132" s="57">
        <v>0</v>
      </c>
      <c r="AG132" s="58">
        <v>1</v>
      </c>
      <c r="AH132" s="58">
        <v>6</v>
      </c>
      <c r="AI132" s="58">
        <v>0</v>
      </c>
      <c r="AJ132" s="58">
        <v>0</v>
      </c>
    </row>
    <row r="133" spans="1:36">
      <c r="A133" s="68" t="str">
        <f t="shared" si="19"/>
        <v>4DX28</v>
      </c>
      <c r="B133" s="12">
        <f t="shared" si="20"/>
        <v>2.5150000000000001</v>
      </c>
      <c r="C133" s="12">
        <f t="shared" si="21"/>
        <v>2.5150000000000001</v>
      </c>
      <c r="D133" s="12">
        <f t="shared" si="22"/>
        <v>2.3421948572106461</v>
      </c>
      <c r="E133" s="12">
        <f t="shared" si="23"/>
        <v>1.9572861991185688</v>
      </c>
      <c r="F133" s="12">
        <f t="shared" si="24"/>
        <v>0.90624384646180411</v>
      </c>
      <c r="G133" s="12">
        <f t="shared" si="25"/>
        <v>-0.14479850619496037</v>
      </c>
      <c r="H133" s="12">
        <f t="shared" si="26"/>
        <v>20.100000000000001</v>
      </c>
      <c r="I133" s="12">
        <f t="shared" si="27"/>
        <v>37.6</v>
      </c>
      <c r="J133" s="12">
        <f t="shared" si="28"/>
        <v>2.5150000000000001</v>
      </c>
      <c r="K133" s="12">
        <f t="shared" si="37"/>
        <v>2.2095363637561922</v>
      </c>
      <c r="L133" s="12">
        <f t="shared" si="29"/>
        <v>17.5</v>
      </c>
      <c r="M133" s="81">
        <f t="shared" si="30"/>
        <v>0</v>
      </c>
      <c r="N133" s="81">
        <f t="shared" si="31"/>
        <v>0</v>
      </c>
      <c r="O133" s="81">
        <f t="shared" si="32"/>
        <v>9.8999999999999986</v>
      </c>
      <c r="P133" s="81">
        <f t="shared" si="33"/>
        <v>2.3999999999999986</v>
      </c>
      <c r="Q133" s="81">
        <f t="shared" si="34"/>
        <v>12.399999999999999</v>
      </c>
      <c r="R133" s="81">
        <f t="shared" si="35"/>
        <v>22.4</v>
      </c>
      <c r="S133">
        <f t="shared" si="36"/>
        <v>6</v>
      </c>
      <c r="V133" s="54" t="s">
        <v>445</v>
      </c>
      <c r="W133" s="55" t="s">
        <v>446</v>
      </c>
      <c r="X133" s="56">
        <v>5</v>
      </c>
      <c r="Y133" s="57">
        <v>44</v>
      </c>
      <c r="Z133" s="57">
        <v>2.6</v>
      </c>
      <c r="AA133" s="57">
        <v>2.5150000000000001</v>
      </c>
      <c r="AB133" s="57">
        <v>0</v>
      </c>
      <c r="AC133" s="57">
        <v>17.5</v>
      </c>
      <c r="AD133" s="57">
        <v>35</v>
      </c>
      <c r="AE133" s="57">
        <v>0</v>
      </c>
      <c r="AF133" s="57">
        <v>0</v>
      </c>
      <c r="AG133" s="58">
        <v>1</v>
      </c>
      <c r="AH133" s="58">
        <v>6</v>
      </c>
      <c r="AI133" s="58">
        <v>0</v>
      </c>
      <c r="AJ133" s="58">
        <v>0</v>
      </c>
    </row>
    <row r="134" spans="1:36">
      <c r="A134" s="68" t="str">
        <f t="shared" si="19"/>
        <v>4DZ2</v>
      </c>
      <c r="B134" s="12">
        <f t="shared" si="20"/>
        <v>2.5150000000000001</v>
      </c>
      <c r="C134" s="12">
        <f t="shared" si="21"/>
        <v>2.5117987928180354</v>
      </c>
      <c r="D134" s="12">
        <f t="shared" si="22"/>
        <v>2.3517384337197891</v>
      </c>
      <c r="E134" s="12">
        <f t="shared" si="23"/>
        <v>1.8554341178816132</v>
      </c>
      <c r="F134" s="12">
        <f t="shared" si="24"/>
        <v>0.45002577085769846</v>
      </c>
      <c r="G134" s="12">
        <f t="shared" si="25"/>
        <v>-0.95538257616621625</v>
      </c>
      <c r="H134" s="12">
        <f t="shared" si="26"/>
        <v>19.8</v>
      </c>
      <c r="I134" s="12">
        <f t="shared" si="27"/>
        <v>37.300000000000004</v>
      </c>
      <c r="J134" s="12">
        <f t="shared" si="28"/>
        <v>2.5150000000000001</v>
      </c>
      <c r="K134" s="12">
        <f t="shared" si="37"/>
        <v>2.2348943715780694</v>
      </c>
      <c r="L134" s="12">
        <f t="shared" si="29"/>
        <v>17.500000000000004</v>
      </c>
      <c r="M134" s="81">
        <f t="shared" si="30"/>
        <v>0</v>
      </c>
      <c r="N134" s="81">
        <f t="shared" si="31"/>
        <v>0.19999999999999929</v>
      </c>
      <c r="O134" s="81">
        <f t="shared" si="32"/>
        <v>10.199999999999999</v>
      </c>
      <c r="P134" s="81">
        <f t="shared" si="33"/>
        <v>2.6999999999999957</v>
      </c>
      <c r="Q134" s="81">
        <f t="shared" si="34"/>
        <v>12.699999999999996</v>
      </c>
      <c r="R134" s="81">
        <f t="shared" si="35"/>
        <v>22.699999999999996</v>
      </c>
      <c r="S134">
        <f t="shared" si="36"/>
        <v>8</v>
      </c>
      <c r="V134" s="54" t="s">
        <v>447</v>
      </c>
      <c r="W134" s="55" t="s">
        <v>448</v>
      </c>
      <c r="X134" s="56">
        <v>5</v>
      </c>
      <c r="Y134" s="57">
        <v>43.7</v>
      </c>
      <c r="Z134" s="57">
        <v>2.6</v>
      </c>
      <c r="AA134" s="57">
        <v>2.5150000000000001</v>
      </c>
      <c r="AB134" s="57">
        <v>0</v>
      </c>
      <c r="AC134" s="57">
        <v>17.2</v>
      </c>
      <c r="AD134" s="57">
        <v>34.700000000000003</v>
      </c>
      <c r="AE134" s="57">
        <v>0</v>
      </c>
      <c r="AF134" s="57">
        <v>0</v>
      </c>
      <c r="AG134" s="58">
        <v>0.91700000000000004</v>
      </c>
      <c r="AH134" s="58">
        <v>8</v>
      </c>
      <c r="AI134" s="58">
        <v>0</v>
      </c>
      <c r="AJ134" s="58">
        <v>0</v>
      </c>
    </row>
    <row r="135" spans="1:36">
      <c r="A135" s="68" t="str">
        <f t="shared" si="19"/>
        <v>4DZ35</v>
      </c>
      <c r="B135" s="12">
        <f t="shared" si="20"/>
        <v>2.5150000000000001</v>
      </c>
      <c r="C135" s="12">
        <f t="shared" si="21"/>
        <v>2.5150000000000001</v>
      </c>
      <c r="D135" s="12">
        <f t="shared" si="22"/>
        <v>2.3736139740814379</v>
      </c>
      <c r="E135" s="12">
        <f t="shared" si="23"/>
        <v>1.9021499998853981</v>
      </c>
      <c r="F135" s="12">
        <f t="shared" si="24"/>
        <v>0.58562502401144001</v>
      </c>
      <c r="G135" s="12">
        <f t="shared" si="25"/>
        <v>-0.73089995186251855</v>
      </c>
      <c r="H135" s="12">
        <f t="shared" si="26"/>
        <v>21.900000000000002</v>
      </c>
      <c r="I135" s="12">
        <f t="shared" si="27"/>
        <v>37.4</v>
      </c>
      <c r="J135" s="12">
        <f t="shared" si="28"/>
        <v>2.5150000000000001</v>
      </c>
      <c r="K135" s="12">
        <f t="shared" si="37"/>
        <v>2.2444464936126276</v>
      </c>
      <c r="L135" s="12">
        <f t="shared" si="29"/>
        <v>15.499999999999996</v>
      </c>
      <c r="M135" s="81">
        <f t="shared" si="30"/>
        <v>0</v>
      </c>
      <c r="N135" s="81">
        <f t="shared" si="31"/>
        <v>0</v>
      </c>
      <c r="O135" s="81">
        <f t="shared" si="32"/>
        <v>8.0999999999999979</v>
      </c>
      <c r="P135" s="81">
        <f t="shared" si="33"/>
        <v>2.6000000000000014</v>
      </c>
      <c r="Q135" s="81">
        <f t="shared" si="34"/>
        <v>12.600000000000001</v>
      </c>
      <c r="R135" s="81">
        <f t="shared" si="35"/>
        <v>22.6</v>
      </c>
      <c r="S135">
        <f t="shared" si="36"/>
        <v>7.5</v>
      </c>
      <c r="V135" s="54" t="s">
        <v>449</v>
      </c>
      <c r="W135" s="55" t="s">
        <v>450</v>
      </c>
      <c r="X135" s="56">
        <v>5</v>
      </c>
      <c r="Y135" s="57">
        <v>47.5</v>
      </c>
      <c r="Z135" s="57">
        <v>2.6</v>
      </c>
      <c r="AA135" s="57">
        <v>2.5150000000000001</v>
      </c>
      <c r="AB135" s="57">
        <v>0</v>
      </c>
      <c r="AC135" s="57">
        <v>19.3</v>
      </c>
      <c r="AD135" s="57">
        <v>34.799999999999997</v>
      </c>
      <c r="AE135" s="57">
        <v>0</v>
      </c>
      <c r="AF135" s="57">
        <v>0</v>
      </c>
      <c r="AG135" s="58">
        <v>1</v>
      </c>
      <c r="AH135" s="58">
        <v>7.5</v>
      </c>
      <c r="AI135" s="58">
        <v>0</v>
      </c>
      <c r="AJ135" s="58">
        <v>0</v>
      </c>
    </row>
    <row r="136" spans="1:36">
      <c r="A136" s="68" t="str">
        <f t="shared" si="19"/>
        <v>4DZ42</v>
      </c>
      <c r="B136" s="12">
        <f t="shared" si="20"/>
        <v>2.5150000000000001</v>
      </c>
      <c r="C136" s="12">
        <f t="shared" si="21"/>
        <v>2.5150000000000001</v>
      </c>
      <c r="D136" s="12">
        <f t="shared" si="22"/>
        <v>2.3910690390096554</v>
      </c>
      <c r="E136" s="12">
        <f t="shared" si="23"/>
        <v>2.0338024974727942</v>
      </c>
      <c r="F136" s="12">
        <f t="shared" si="24"/>
        <v>0.71727752159883584</v>
      </c>
      <c r="G136" s="12">
        <f t="shared" si="25"/>
        <v>-0.59924745427512249</v>
      </c>
      <c r="H136" s="12">
        <f t="shared" si="26"/>
        <v>22.900000000000002</v>
      </c>
      <c r="I136" s="12">
        <f t="shared" si="27"/>
        <v>38.4</v>
      </c>
      <c r="J136" s="12">
        <f t="shared" si="28"/>
        <v>2.5150000000000001</v>
      </c>
      <c r="K136" s="12">
        <f t="shared" si="37"/>
        <v>2.2444464936126276</v>
      </c>
      <c r="L136" s="12">
        <f t="shared" si="29"/>
        <v>15.499999999999996</v>
      </c>
      <c r="M136" s="81">
        <f t="shared" si="30"/>
        <v>0</v>
      </c>
      <c r="N136" s="81">
        <f t="shared" si="31"/>
        <v>0</v>
      </c>
      <c r="O136" s="81">
        <f t="shared" si="32"/>
        <v>7.0999999999999979</v>
      </c>
      <c r="P136" s="81">
        <f t="shared" si="33"/>
        <v>1.6000000000000014</v>
      </c>
      <c r="Q136" s="81">
        <f t="shared" si="34"/>
        <v>11.600000000000001</v>
      </c>
      <c r="R136" s="81">
        <f t="shared" si="35"/>
        <v>21.6</v>
      </c>
      <c r="S136">
        <f t="shared" si="36"/>
        <v>7.5</v>
      </c>
      <c r="V136" s="54" t="s">
        <v>451</v>
      </c>
      <c r="W136" s="55" t="s">
        <v>452</v>
      </c>
      <c r="X136" s="56">
        <v>1</v>
      </c>
      <c r="Y136" s="57">
        <v>48.5</v>
      </c>
      <c r="Z136" s="57">
        <v>2.6</v>
      </c>
      <c r="AA136" s="57">
        <v>2.5150000000000001</v>
      </c>
      <c r="AB136" s="57">
        <v>0</v>
      </c>
      <c r="AC136" s="57">
        <v>20.3</v>
      </c>
      <c r="AD136" s="57">
        <v>35.799999999999997</v>
      </c>
      <c r="AE136" s="57">
        <v>0</v>
      </c>
      <c r="AF136" s="57">
        <v>0</v>
      </c>
      <c r="AG136" s="58">
        <v>1</v>
      </c>
      <c r="AH136" s="58">
        <v>7.5</v>
      </c>
      <c r="AI136" s="58">
        <v>0</v>
      </c>
      <c r="AJ136" s="58">
        <v>0</v>
      </c>
    </row>
    <row r="137" spans="1:36">
      <c r="A137" s="68" t="str">
        <f t="shared" si="19"/>
        <v>4E1</v>
      </c>
      <c r="B137" s="12">
        <f t="shared" si="20"/>
        <v>2.5150000000000001</v>
      </c>
      <c r="C137" s="12">
        <f t="shared" si="21"/>
        <v>2.5150000000000001</v>
      </c>
      <c r="D137" s="12">
        <f t="shared" si="22"/>
        <v>2.3360753634983746</v>
      </c>
      <c r="E137" s="12">
        <f t="shared" si="23"/>
        <v>2.1178745872768796</v>
      </c>
      <c r="F137" s="12">
        <f t="shared" si="24"/>
        <v>1.899673811055385</v>
      </c>
      <c r="G137" s="12">
        <f t="shared" si="25"/>
        <v>1.68147303483389</v>
      </c>
      <c r="H137" s="12">
        <f t="shared" si="26"/>
        <v>21.8</v>
      </c>
      <c r="I137" s="12">
        <f t="shared" si="27"/>
        <v>21.8</v>
      </c>
      <c r="J137" s="12">
        <f t="shared" si="28"/>
        <v>2.5150000000000001</v>
      </c>
      <c r="K137" s="12">
        <f t="shared" si="37"/>
        <v>2.5150000000000001</v>
      </c>
      <c r="L137" s="12">
        <f t="shared" si="29"/>
        <v>0</v>
      </c>
      <c r="M137" s="81">
        <f t="shared" si="30"/>
        <v>0</v>
      </c>
      <c r="N137" s="81">
        <f t="shared" si="31"/>
        <v>0</v>
      </c>
      <c r="O137" s="81">
        <f t="shared" si="32"/>
        <v>8.1999999999999993</v>
      </c>
      <c r="P137" s="81">
        <f t="shared" si="33"/>
        <v>18.2</v>
      </c>
      <c r="Q137" s="81">
        <f t="shared" si="34"/>
        <v>28.2</v>
      </c>
      <c r="R137" s="81">
        <f t="shared" si="35"/>
        <v>38.200000000000003</v>
      </c>
      <c r="S137">
        <f t="shared" si="36"/>
        <v>1.25</v>
      </c>
      <c r="V137" s="54" t="s">
        <v>453</v>
      </c>
      <c r="W137" s="55" t="s">
        <v>24</v>
      </c>
      <c r="X137" s="56">
        <v>5</v>
      </c>
      <c r="Y137" s="57">
        <v>49.8</v>
      </c>
      <c r="Z137" s="57">
        <v>2.6</v>
      </c>
      <c r="AA137" s="57">
        <v>2.5150000000000001</v>
      </c>
      <c r="AB137" s="57">
        <v>0</v>
      </c>
      <c r="AC137" s="57">
        <v>19.2</v>
      </c>
      <c r="AD137" s="57">
        <v>0</v>
      </c>
      <c r="AE137" s="57">
        <v>0</v>
      </c>
      <c r="AF137" s="57">
        <v>0</v>
      </c>
      <c r="AG137" s="58">
        <v>1.25</v>
      </c>
      <c r="AH137" s="58">
        <v>0</v>
      </c>
      <c r="AI137" s="58">
        <v>0</v>
      </c>
      <c r="AJ137" s="58">
        <v>0</v>
      </c>
    </row>
    <row r="138" spans="1:36">
      <c r="A138" s="68" t="str">
        <f t="shared" si="19"/>
        <v>4E16</v>
      </c>
      <c r="B138" s="12">
        <f t="shared" si="20"/>
        <v>2.5150000000000001</v>
      </c>
      <c r="C138" s="12">
        <f t="shared" si="21"/>
        <v>2.5150000000000001</v>
      </c>
      <c r="D138" s="12">
        <f t="shared" si="22"/>
        <v>2.3535314255960942</v>
      </c>
      <c r="E138" s="12">
        <f t="shared" si="23"/>
        <v>2.1353306493745992</v>
      </c>
      <c r="F138" s="12">
        <f t="shared" si="24"/>
        <v>1.9171298731531046</v>
      </c>
      <c r="G138" s="12">
        <f t="shared" si="25"/>
        <v>1.6989290969316098</v>
      </c>
      <c r="H138" s="12">
        <f t="shared" si="26"/>
        <v>22.6</v>
      </c>
      <c r="I138" s="12">
        <f t="shared" si="27"/>
        <v>22.6</v>
      </c>
      <c r="J138" s="12">
        <f t="shared" si="28"/>
        <v>2.5150000000000001</v>
      </c>
      <c r="K138" s="12">
        <f t="shared" si="37"/>
        <v>2.5150000000000001</v>
      </c>
      <c r="L138" s="12">
        <f t="shared" si="29"/>
        <v>0</v>
      </c>
      <c r="M138" s="81">
        <f t="shared" si="30"/>
        <v>0</v>
      </c>
      <c r="N138" s="81">
        <f t="shared" si="31"/>
        <v>0</v>
      </c>
      <c r="O138" s="81">
        <f t="shared" si="32"/>
        <v>7.3999999999999986</v>
      </c>
      <c r="P138" s="81">
        <f t="shared" si="33"/>
        <v>17.399999999999999</v>
      </c>
      <c r="Q138" s="81">
        <f t="shared" si="34"/>
        <v>27.4</v>
      </c>
      <c r="R138" s="81">
        <f t="shared" si="35"/>
        <v>37.4</v>
      </c>
      <c r="S138">
        <f t="shared" si="36"/>
        <v>1.25</v>
      </c>
      <c r="V138" s="54" t="s">
        <v>454</v>
      </c>
      <c r="W138" s="55" t="s">
        <v>455</v>
      </c>
      <c r="X138" s="56">
        <v>5</v>
      </c>
      <c r="Y138" s="57">
        <v>46.7</v>
      </c>
      <c r="Z138" s="57">
        <v>2.6</v>
      </c>
      <c r="AA138" s="57">
        <v>2.5150000000000001</v>
      </c>
      <c r="AB138" s="57">
        <v>0</v>
      </c>
      <c r="AC138" s="57">
        <v>20</v>
      </c>
      <c r="AD138" s="57">
        <v>0</v>
      </c>
      <c r="AE138" s="57">
        <v>0</v>
      </c>
      <c r="AF138" s="57">
        <v>0</v>
      </c>
      <c r="AG138" s="58">
        <v>1.25</v>
      </c>
      <c r="AH138" s="58">
        <v>0</v>
      </c>
      <c r="AI138" s="58">
        <v>0</v>
      </c>
      <c r="AJ138" s="58">
        <v>0</v>
      </c>
    </row>
    <row r="139" spans="1:36">
      <c r="A139" s="68" t="str">
        <f t="shared" si="19"/>
        <v>4E44</v>
      </c>
      <c r="B139" s="12">
        <f t="shared" si="20"/>
        <v>2.0249999999999999</v>
      </c>
      <c r="C139" s="12">
        <f t="shared" si="21"/>
        <v>2.0249999999999999</v>
      </c>
      <c r="D139" s="12">
        <f t="shared" si="22"/>
        <v>1.8264372936384397</v>
      </c>
      <c r="E139" s="12">
        <f t="shared" si="23"/>
        <v>1.6082365174169451</v>
      </c>
      <c r="F139" s="12">
        <f t="shared" si="24"/>
        <v>1.3900357411954503</v>
      </c>
      <c r="G139" s="12">
        <f t="shared" si="25"/>
        <v>1.1718349649739555</v>
      </c>
      <c r="H139" s="12">
        <f t="shared" si="26"/>
        <v>20.900000000000002</v>
      </c>
      <c r="I139" s="12">
        <f t="shared" si="27"/>
        <v>20.900000000000002</v>
      </c>
      <c r="J139" s="12">
        <f t="shared" si="28"/>
        <v>2.0249999999999999</v>
      </c>
      <c r="K139" s="12">
        <f t="shared" si="37"/>
        <v>2.0249999999999999</v>
      </c>
      <c r="L139" s="12">
        <f t="shared" si="29"/>
        <v>0</v>
      </c>
      <c r="M139" s="81">
        <f t="shared" si="30"/>
        <v>0</v>
      </c>
      <c r="N139" s="81">
        <f t="shared" si="31"/>
        <v>0</v>
      </c>
      <c r="O139" s="81">
        <f t="shared" si="32"/>
        <v>9.0999999999999979</v>
      </c>
      <c r="P139" s="81">
        <f t="shared" si="33"/>
        <v>19.099999999999998</v>
      </c>
      <c r="Q139" s="81">
        <f t="shared" si="34"/>
        <v>29.099999999999998</v>
      </c>
      <c r="R139" s="81">
        <f t="shared" si="35"/>
        <v>39.099999999999994</v>
      </c>
      <c r="S139">
        <f t="shared" si="36"/>
        <v>1.25</v>
      </c>
      <c r="V139" s="54" t="s">
        <v>456</v>
      </c>
      <c r="W139" s="55" t="s">
        <v>457</v>
      </c>
      <c r="X139" s="56">
        <v>5</v>
      </c>
      <c r="Y139" s="57">
        <v>49.8</v>
      </c>
      <c r="Z139" s="57">
        <v>2.6</v>
      </c>
      <c r="AA139" s="57">
        <v>2.0249999999999999</v>
      </c>
      <c r="AB139" s="57">
        <v>0</v>
      </c>
      <c r="AC139" s="57">
        <v>18.3</v>
      </c>
      <c r="AD139" s="57">
        <v>0</v>
      </c>
      <c r="AE139" s="57">
        <v>0</v>
      </c>
      <c r="AF139" s="57">
        <v>0</v>
      </c>
      <c r="AG139" s="58">
        <v>1.25</v>
      </c>
      <c r="AH139" s="58">
        <v>0</v>
      </c>
      <c r="AI139" s="58">
        <v>0</v>
      </c>
      <c r="AJ139" s="58">
        <v>0</v>
      </c>
    </row>
    <row r="140" spans="1:36">
      <c r="A140" s="68" t="str">
        <f t="shared" si="19"/>
        <v>4EFZ3</v>
      </c>
      <c r="B140" s="12">
        <f t="shared" si="20"/>
        <v>2.5150000000000001</v>
      </c>
      <c r="C140" s="12">
        <f t="shared" si="21"/>
        <v>2.5150000000000001</v>
      </c>
      <c r="D140" s="12">
        <f t="shared" si="22"/>
        <v>2.3343244548630406</v>
      </c>
      <c r="E140" s="12">
        <f t="shared" si="23"/>
        <v>2.1161236786415456</v>
      </c>
      <c r="F140" s="12">
        <f t="shared" si="24"/>
        <v>1.897922902420051</v>
      </c>
      <c r="G140" s="12">
        <f t="shared" si="25"/>
        <v>1.6797221261985564</v>
      </c>
      <c r="H140" s="12">
        <f t="shared" si="26"/>
        <v>22.3</v>
      </c>
      <c r="I140" s="12">
        <f t="shared" si="27"/>
        <v>25.200000000000003</v>
      </c>
      <c r="J140" s="12">
        <f t="shared" si="28"/>
        <v>2.5150000000000001</v>
      </c>
      <c r="K140" s="12">
        <f t="shared" si="37"/>
        <v>2.4390608274493579</v>
      </c>
      <c r="L140" s="12">
        <f t="shared" si="29"/>
        <v>2.9000000000000021</v>
      </c>
      <c r="M140" s="81">
        <f t="shared" si="30"/>
        <v>0</v>
      </c>
      <c r="N140" s="81">
        <f t="shared" si="31"/>
        <v>0</v>
      </c>
      <c r="O140" s="81">
        <f t="shared" si="32"/>
        <v>4.7999999999999972</v>
      </c>
      <c r="P140" s="81">
        <f t="shared" si="33"/>
        <v>14.799999999999997</v>
      </c>
      <c r="Q140" s="81">
        <f t="shared" si="34"/>
        <v>24.799999999999997</v>
      </c>
      <c r="R140" s="81">
        <f t="shared" si="35"/>
        <v>34.799999999999997</v>
      </c>
      <c r="S140">
        <f t="shared" si="36"/>
        <v>1.25</v>
      </c>
      <c r="V140" s="54" t="s">
        <v>458</v>
      </c>
      <c r="W140" s="55" t="s">
        <v>459</v>
      </c>
      <c r="X140" s="56">
        <v>5</v>
      </c>
      <c r="Y140" s="57">
        <v>0</v>
      </c>
      <c r="Z140" s="57">
        <v>2.6</v>
      </c>
      <c r="AA140" s="57">
        <v>2.5150000000000001</v>
      </c>
      <c r="AB140" s="57">
        <v>0</v>
      </c>
      <c r="AC140" s="57">
        <v>19.7</v>
      </c>
      <c r="AD140" s="57">
        <v>22.6</v>
      </c>
      <c r="AE140" s="57">
        <v>33.700000000000003</v>
      </c>
      <c r="AF140" s="57">
        <v>0</v>
      </c>
      <c r="AG140" s="58">
        <v>1.5</v>
      </c>
      <c r="AH140" s="58">
        <v>1.25</v>
      </c>
      <c r="AI140" s="58">
        <v>7.5</v>
      </c>
      <c r="AJ140" s="58">
        <v>0</v>
      </c>
    </row>
    <row r="141" spans="1:36">
      <c r="A141" s="68" t="str">
        <f t="shared" si="19"/>
        <v>4EJ3</v>
      </c>
      <c r="B141" s="12">
        <f t="shared" si="20"/>
        <v>2.5150000000000001</v>
      </c>
      <c r="C141" s="12">
        <f t="shared" si="21"/>
        <v>2.5150000000000001</v>
      </c>
      <c r="D141" s="12">
        <f t="shared" si="22"/>
        <v>2.3884435497915333</v>
      </c>
      <c r="E141" s="12">
        <f t="shared" si="23"/>
        <v>2.0812412475281108</v>
      </c>
      <c r="F141" s="12">
        <f t="shared" si="24"/>
        <v>1.6446318184429902</v>
      </c>
      <c r="G141" s="12">
        <f t="shared" si="25"/>
        <v>1.2080223893578699</v>
      </c>
      <c r="H141" s="12">
        <f t="shared" si="26"/>
        <v>24.200000000000003</v>
      </c>
      <c r="I141" s="12">
        <f t="shared" si="27"/>
        <v>35.925000000000004</v>
      </c>
      <c r="J141" s="12">
        <f t="shared" si="28"/>
        <v>2.5150000000000001</v>
      </c>
      <c r="K141" s="12">
        <f t="shared" si="37"/>
        <v>2.2591595898802974</v>
      </c>
      <c r="L141" s="12">
        <f t="shared" si="29"/>
        <v>11.725000000000001</v>
      </c>
      <c r="M141" s="81">
        <f t="shared" si="30"/>
        <v>0</v>
      </c>
      <c r="N141" s="81">
        <f t="shared" si="31"/>
        <v>0</v>
      </c>
      <c r="O141" s="81">
        <f t="shared" si="32"/>
        <v>5.7999999999999972</v>
      </c>
      <c r="P141" s="81">
        <f t="shared" si="33"/>
        <v>4.0749999999999957</v>
      </c>
      <c r="Q141" s="81">
        <f t="shared" si="34"/>
        <v>14.074999999999996</v>
      </c>
      <c r="R141" s="81">
        <f t="shared" si="35"/>
        <v>24.074999999999996</v>
      </c>
      <c r="S141">
        <f t="shared" si="36"/>
        <v>2.5</v>
      </c>
      <c r="V141" s="54" t="s">
        <v>460</v>
      </c>
      <c r="W141" s="55" t="s">
        <v>461</v>
      </c>
      <c r="X141" s="56">
        <v>5</v>
      </c>
      <c r="Y141" s="57">
        <v>49.8</v>
      </c>
      <c r="Z141" s="57">
        <v>2.6</v>
      </c>
      <c r="AA141" s="57">
        <v>2.5150000000000001</v>
      </c>
      <c r="AB141" s="57">
        <v>0</v>
      </c>
      <c r="AC141" s="57">
        <v>21.6</v>
      </c>
      <c r="AD141" s="57">
        <v>33.325000000000003</v>
      </c>
      <c r="AE141" s="57">
        <v>0</v>
      </c>
      <c r="AF141" s="57">
        <v>0</v>
      </c>
      <c r="AG141" s="58">
        <v>1.25</v>
      </c>
      <c r="AH141" s="58">
        <v>2.5</v>
      </c>
      <c r="AI141" s="58">
        <v>0</v>
      </c>
      <c r="AJ141" s="58">
        <v>0</v>
      </c>
    </row>
    <row r="142" spans="1:36" s="73" customFormat="1">
      <c r="A142" s="71" t="str">
        <f t="shared" si="19"/>
        <v>4EJ4</v>
      </c>
      <c r="B142" s="72">
        <f t="shared" si="20"/>
        <v>2.5150000000000001</v>
      </c>
      <c r="C142" s="72">
        <f t="shared" si="21"/>
        <v>2.5150000000000001</v>
      </c>
      <c r="D142" s="72">
        <f t="shared" si="22"/>
        <v>2.3797155187426733</v>
      </c>
      <c r="E142" s="72">
        <f t="shared" si="23"/>
        <v>2.0098080922421042</v>
      </c>
      <c r="F142" s="72">
        <f t="shared" si="24"/>
        <v>1.5731986631569834</v>
      </c>
      <c r="G142" s="72">
        <f t="shared" si="25"/>
        <v>1.1365892340718629</v>
      </c>
      <c r="H142" s="72">
        <f t="shared" si="26"/>
        <v>23.8</v>
      </c>
      <c r="I142" s="72">
        <f t="shared" si="27"/>
        <v>33.054000000000002</v>
      </c>
      <c r="J142" s="72">
        <f t="shared" si="28"/>
        <v>2.5150000000000001</v>
      </c>
      <c r="K142" s="12">
        <f t="shared" si="37"/>
        <v>2.3130770016846287</v>
      </c>
      <c r="L142" s="72">
        <f t="shared" si="29"/>
        <v>9.2540000000000013</v>
      </c>
      <c r="M142" s="82">
        <f t="shared" si="30"/>
        <v>0</v>
      </c>
      <c r="N142" s="82">
        <f t="shared" si="31"/>
        <v>0</v>
      </c>
      <c r="O142" s="82">
        <f t="shared" si="32"/>
        <v>6.1999999999999993</v>
      </c>
      <c r="P142" s="82">
        <f t="shared" si="33"/>
        <v>6.945999999999998</v>
      </c>
      <c r="Q142" s="82">
        <f t="shared" si="34"/>
        <v>16.945999999999998</v>
      </c>
      <c r="R142" s="82">
        <f t="shared" si="35"/>
        <v>26.945999999999998</v>
      </c>
      <c r="S142" s="73">
        <f t="shared" si="36"/>
        <v>2.5</v>
      </c>
      <c r="V142" s="74" t="s">
        <v>462</v>
      </c>
      <c r="W142" s="75" t="s">
        <v>463</v>
      </c>
      <c r="X142" s="76">
        <v>5</v>
      </c>
      <c r="Y142" s="77">
        <v>49.8</v>
      </c>
      <c r="Z142" s="77">
        <v>2.6</v>
      </c>
      <c r="AA142" s="77">
        <v>2.5150000000000001</v>
      </c>
      <c r="AB142" s="77">
        <v>0</v>
      </c>
      <c r="AC142" s="77">
        <v>21.2</v>
      </c>
      <c r="AD142" s="77">
        <v>30.454000000000001</v>
      </c>
      <c r="AE142" s="77">
        <v>0</v>
      </c>
      <c r="AF142" s="77">
        <v>0</v>
      </c>
      <c r="AG142" s="78">
        <v>1.25</v>
      </c>
      <c r="AH142" s="78">
        <v>2.5</v>
      </c>
      <c r="AI142" s="78">
        <v>0</v>
      </c>
      <c r="AJ142" s="78">
        <v>0</v>
      </c>
    </row>
    <row r="143" spans="1:36">
      <c r="A143" s="68" t="str">
        <f t="shared" si="19"/>
        <v>4EJ7</v>
      </c>
      <c r="B143" s="12">
        <f t="shared" si="20"/>
        <v>2.5150000000000001</v>
      </c>
      <c r="C143" s="12">
        <f t="shared" si="21"/>
        <v>2.5150000000000001</v>
      </c>
      <c r="D143" s="12">
        <f t="shared" si="22"/>
        <v>2.3519755410625716</v>
      </c>
      <c r="E143" s="12">
        <f t="shared" si="23"/>
        <v>1.915366111977451</v>
      </c>
      <c r="F143" s="12">
        <f t="shared" si="24"/>
        <v>1.4787566828923304</v>
      </c>
      <c r="G143" s="12">
        <f t="shared" si="25"/>
        <v>1.0421472538072099</v>
      </c>
      <c r="H143" s="12">
        <f t="shared" si="26"/>
        <v>23.900000000000002</v>
      </c>
      <c r="I143" s="12">
        <f t="shared" si="27"/>
        <v>28.630000000000003</v>
      </c>
      <c r="J143" s="12">
        <f t="shared" si="28"/>
        <v>2.5150000000000001</v>
      </c>
      <c r="K143" s="12">
        <f t="shared" si="37"/>
        <v>2.411791032847233</v>
      </c>
      <c r="L143" s="12">
        <f t="shared" si="29"/>
        <v>4.7300000000000004</v>
      </c>
      <c r="M143" s="81">
        <f t="shared" si="30"/>
        <v>0</v>
      </c>
      <c r="N143" s="81">
        <f t="shared" si="31"/>
        <v>0</v>
      </c>
      <c r="O143" s="81">
        <f t="shared" si="32"/>
        <v>1.3699999999999974</v>
      </c>
      <c r="P143" s="81">
        <f t="shared" si="33"/>
        <v>11.369999999999997</v>
      </c>
      <c r="Q143" s="81">
        <f t="shared" si="34"/>
        <v>21.369999999999997</v>
      </c>
      <c r="R143" s="81">
        <f t="shared" si="35"/>
        <v>31.369999999999997</v>
      </c>
      <c r="S143">
        <f t="shared" si="36"/>
        <v>2.5</v>
      </c>
      <c r="V143" s="54" t="s">
        <v>464</v>
      </c>
      <c r="W143" s="55" t="s">
        <v>465</v>
      </c>
      <c r="X143" s="56">
        <v>5</v>
      </c>
      <c r="Y143" s="57">
        <v>46.8</v>
      </c>
      <c r="Z143" s="57">
        <v>2.6</v>
      </c>
      <c r="AA143" s="57">
        <v>2.5150000000000001</v>
      </c>
      <c r="AB143" s="57">
        <v>0</v>
      </c>
      <c r="AC143" s="57">
        <v>21.3</v>
      </c>
      <c r="AD143" s="57">
        <v>26.03</v>
      </c>
      <c r="AE143" s="57">
        <v>0</v>
      </c>
      <c r="AF143" s="57">
        <v>0</v>
      </c>
      <c r="AG143" s="58">
        <v>1.25</v>
      </c>
      <c r="AH143" s="58">
        <v>2.5</v>
      </c>
      <c r="AI143" s="58">
        <v>0</v>
      </c>
      <c r="AJ143" s="58">
        <v>0</v>
      </c>
    </row>
    <row r="144" spans="1:36" s="73" customFormat="1">
      <c r="A144" s="71" t="str">
        <f t="shared" si="19"/>
        <v>4EJ8</v>
      </c>
      <c r="B144" s="72">
        <f t="shared" si="20"/>
        <v>2.5219999999999998</v>
      </c>
      <c r="C144" s="72">
        <f t="shared" si="21"/>
        <v>2.5219999999999998</v>
      </c>
      <c r="D144" s="72">
        <f t="shared" si="22"/>
        <v>2.3590732983558231</v>
      </c>
      <c r="E144" s="72">
        <f t="shared" si="23"/>
        <v>1.9224638692707028</v>
      </c>
      <c r="F144" s="72">
        <f t="shared" si="24"/>
        <v>1.485854440185582</v>
      </c>
      <c r="G144" s="72">
        <f t="shared" si="25"/>
        <v>1.0492450111004616</v>
      </c>
      <c r="H144" s="72">
        <f t="shared" si="26"/>
        <v>23.400000000000002</v>
      </c>
      <c r="I144" s="72">
        <f t="shared" si="27"/>
        <v>29.134</v>
      </c>
      <c r="J144" s="72">
        <f t="shared" si="28"/>
        <v>2.5219999999999998</v>
      </c>
      <c r="K144" s="12">
        <f t="shared" si="37"/>
        <v>2.3968836749145948</v>
      </c>
      <c r="L144" s="72">
        <f t="shared" si="29"/>
        <v>5.7339999999999982</v>
      </c>
      <c r="M144" s="82">
        <f t="shared" si="30"/>
        <v>0</v>
      </c>
      <c r="N144" s="82">
        <f t="shared" si="31"/>
        <v>0</v>
      </c>
      <c r="O144" s="82">
        <f t="shared" si="32"/>
        <v>0.86599999999999966</v>
      </c>
      <c r="P144" s="82">
        <f t="shared" si="33"/>
        <v>10.866</v>
      </c>
      <c r="Q144" s="82">
        <f t="shared" si="34"/>
        <v>20.866</v>
      </c>
      <c r="R144" s="82">
        <f t="shared" si="35"/>
        <v>30.866</v>
      </c>
      <c r="S144" s="73">
        <f t="shared" si="36"/>
        <v>2.5</v>
      </c>
      <c r="V144" s="74" t="s">
        <v>466</v>
      </c>
      <c r="W144" s="75" t="s">
        <v>467</v>
      </c>
      <c r="X144" s="76">
        <v>5</v>
      </c>
      <c r="Y144" s="77">
        <v>46.8</v>
      </c>
      <c r="Z144" s="77">
        <v>2.6</v>
      </c>
      <c r="AA144" s="77">
        <v>2.5219999999999998</v>
      </c>
      <c r="AB144" s="77">
        <v>0</v>
      </c>
      <c r="AC144" s="77">
        <v>20.8</v>
      </c>
      <c r="AD144" s="77">
        <v>26.533999999999999</v>
      </c>
      <c r="AE144" s="77">
        <v>0</v>
      </c>
      <c r="AF144" s="77">
        <v>0</v>
      </c>
      <c r="AG144" s="78">
        <v>1.25</v>
      </c>
      <c r="AH144" s="78">
        <v>2.5</v>
      </c>
      <c r="AI144" s="78">
        <v>0</v>
      </c>
      <c r="AJ144" s="78">
        <v>0</v>
      </c>
    </row>
    <row r="145" spans="1:36" s="73" customFormat="1">
      <c r="A145" s="71" t="str">
        <f t="shared" si="19"/>
        <v>4EJ9</v>
      </c>
      <c r="B145" s="72">
        <f t="shared" si="20"/>
        <v>2.5150000000000001</v>
      </c>
      <c r="C145" s="72">
        <f t="shared" si="21"/>
        <v>2.5150000000000001</v>
      </c>
      <c r="D145" s="72">
        <f t="shared" si="22"/>
        <v>2.3862615420293181</v>
      </c>
      <c r="E145" s="72">
        <f t="shared" si="23"/>
        <v>2.0630498855109924</v>
      </c>
      <c r="F145" s="72">
        <f t="shared" si="24"/>
        <v>1.6264404564258719</v>
      </c>
      <c r="G145" s="72">
        <f t="shared" si="25"/>
        <v>1.1898310273407511</v>
      </c>
      <c r="H145" s="72">
        <f t="shared" si="26"/>
        <v>24.1</v>
      </c>
      <c r="I145" s="72">
        <f t="shared" si="27"/>
        <v>35.192</v>
      </c>
      <c r="J145" s="72">
        <f t="shared" si="28"/>
        <v>2.5150000000000001</v>
      </c>
      <c r="K145" s="12">
        <f t="shared" si="37"/>
        <v>2.2729716990151183</v>
      </c>
      <c r="L145" s="72">
        <f t="shared" si="29"/>
        <v>11.091999999999999</v>
      </c>
      <c r="M145" s="82">
        <f t="shared" si="30"/>
        <v>0</v>
      </c>
      <c r="N145" s="82">
        <f t="shared" si="31"/>
        <v>0</v>
      </c>
      <c r="O145" s="82">
        <f t="shared" si="32"/>
        <v>5.8999999999999986</v>
      </c>
      <c r="P145" s="82">
        <f t="shared" si="33"/>
        <v>4.8079999999999998</v>
      </c>
      <c r="Q145" s="82">
        <f t="shared" si="34"/>
        <v>14.808</v>
      </c>
      <c r="R145" s="82">
        <f t="shared" si="35"/>
        <v>24.808</v>
      </c>
      <c r="S145" s="73">
        <f t="shared" si="36"/>
        <v>2.5</v>
      </c>
      <c r="V145" s="74" t="s">
        <v>468</v>
      </c>
      <c r="W145" s="75" t="s">
        <v>469</v>
      </c>
      <c r="X145" s="76">
        <v>5</v>
      </c>
      <c r="Y145" s="77">
        <v>46.8</v>
      </c>
      <c r="Z145" s="77">
        <v>2.6</v>
      </c>
      <c r="AA145" s="77">
        <v>2.5150000000000001</v>
      </c>
      <c r="AB145" s="77">
        <v>0</v>
      </c>
      <c r="AC145" s="77">
        <v>21.5</v>
      </c>
      <c r="AD145" s="77">
        <v>32.591999999999999</v>
      </c>
      <c r="AE145" s="77">
        <v>0</v>
      </c>
      <c r="AF145" s="77">
        <v>0</v>
      </c>
      <c r="AG145" s="78">
        <v>1.25</v>
      </c>
      <c r="AH145" s="78">
        <v>2.5</v>
      </c>
      <c r="AI145" s="78">
        <v>0</v>
      </c>
      <c r="AJ145" s="78">
        <v>0</v>
      </c>
    </row>
    <row r="146" spans="1:36">
      <c r="A146" s="68" t="str">
        <f t="shared" si="19"/>
        <v>4EJ10</v>
      </c>
      <c r="B146" s="12">
        <f t="shared" si="20"/>
        <v>2.5150000000000001</v>
      </c>
      <c r="C146" s="12">
        <f t="shared" si="21"/>
        <v>2.5150000000000001</v>
      </c>
      <c r="D146" s="12">
        <f t="shared" si="22"/>
        <v>2.3797155187426733</v>
      </c>
      <c r="E146" s="12">
        <f t="shared" si="23"/>
        <v>2.0129968585739131</v>
      </c>
      <c r="F146" s="12">
        <f t="shared" si="24"/>
        <v>1.5763874294887925</v>
      </c>
      <c r="G146" s="12">
        <f t="shared" si="25"/>
        <v>1.1397780004036719</v>
      </c>
      <c r="H146" s="12">
        <f t="shared" si="26"/>
        <v>23.8</v>
      </c>
      <c r="I146" s="12">
        <f t="shared" si="27"/>
        <v>33.200000000000003</v>
      </c>
      <c r="J146" s="12">
        <f t="shared" si="28"/>
        <v>2.5150000000000001</v>
      </c>
      <c r="K146" s="12">
        <f t="shared" si="37"/>
        <v>2.3098912703517951</v>
      </c>
      <c r="L146" s="12">
        <f t="shared" si="29"/>
        <v>9.4000000000000021</v>
      </c>
      <c r="M146" s="81">
        <f t="shared" si="30"/>
        <v>0</v>
      </c>
      <c r="N146" s="81">
        <f t="shared" si="31"/>
        <v>0</v>
      </c>
      <c r="O146" s="81">
        <f t="shared" si="32"/>
        <v>6.1999999999999993</v>
      </c>
      <c r="P146" s="81">
        <f t="shared" si="33"/>
        <v>6.7999999999999972</v>
      </c>
      <c r="Q146" s="81">
        <f t="shared" si="34"/>
        <v>16.799999999999997</v>
      </c>
      <c r="R146" s="81">
        <f t="shared" si="35"/>
        <v>26.799999999999997</v>
      </c>
      <c r="S146">
        <f t="shared" si="36"/>
        <v>2.5</v>
      </c>
      <c r="V146" s="54" t="s">
        <v>470</v>
      </c>
      <c r="W146" s="55" t="s">
        <v>471</v>
      </c>
      <c r="X146" s="56">
        <v>5</v>
      </c>
      <c r="Y146" s="57">
        <v>46.8</v>
      </c>
      <c r="Z146" s="57">
        <v>2.6</v>
      </c>
      <c r="AA146" s="57">
        <v>2.5150000000000001</v>
      </c>
      <c r="AB146" s="57">
        <v>0</v>
      </c>
      <c r="AC146" s="57">
        <v>21.2</v>
      </c>
      <c r="AD146" s="57">
        <v>30.6</v>
      </c>
      <c r="AE146" s="57">
        <v>0</v>
      </c>
      <c r="AF146" s="57">
        <v>0</v>
      </c>
      <c r="AG146" s="58">
        <v>1.25</v>
      </c>
      <c r="AH146" s="58">
        <v>2.5</v>
      </c>
      <c r="AI146" s="58">
        <v>0</v>
      </c>
      <c r="AJ146" s="58">
        <v>0</v>
      </c>
    </row>
    <row r="147" spans="1:36">
      <c r="A147" s="68" t="str">
        <f t="shared" si="19"/>
        <v>4EJ12</v>
      </c>
      <c r="B147" s="12">
        <f t="shared" si="20"/>
        <v>2.5150000000000001</v>
      </c>
      <c r="C147" s="12">
        <f t="shared" si="21"/>
        <v>2.5150000000000001</v>
      </c>
      <c r="D147" s="12">
        <f t="shared" si="22"/>
        <v>2.4655571041509607</v>
      </c>
      <c r="E147" s="12">
        <f t="shared" si="23"/>
        <v>2.0838803795743019</v>
      </c>
      <c r="F147" s="12">
        <f t="shared" si="24"/>
        <v>1.6472709504891814</v>
      </c>
      <c r="G147" s="12">
        <f t="shared" si="25"/>
        <v>1.2106615214040608</v>
      </c>
      <c r="H147" s="12">
        <f t="shared" si="26"/>
        <v>27.5</v>
      </c>
      <c r="I147" s="12">
        <f t="shared" si="27"/>
        <v>32.299999999999997</v>
      </c>
      <c r="J147" s="12">
        <f t="shared" si="28"/>
        <v>2.5150000000000001</v>
      </c>
      <c r="K147" s="12">
        <f t="shared" si="37"/>
        <v>2.4200696399698449</v>
      </c>
      <c r="L147" s="12">
        <f t="shared" si="29"/>
        <v>4.7999999999999972</v>
      </c>
      <c r="M147" s="81">
        <f t="shared" si="30"/>
        <v>0</v>
      </c>
      <c r="N147" s="81">
        <f t="shared" si="31"/>
        <v>0</v>
      </c>
      <c r="O147" s="81">
        <f t="shared" si="32"/>
        <v>2.5</v>
      </c>
      <c r="P147" s="81">
        <f t="shared" si="33"/>
        <v>7.7000000000000028</v>
      </c>
      <c r="Q147" s="81">
        <f t="shared" si="34"/>
        <v>17.700000000000003</v>
      </c>
      <c r="R147" s="81">
        <f t="shared" si="35"/>
        <v>27.700000000000003</v>
      </c>
      <c r="S147">
        <f t="shared" si="36"/>
        <v>2.5</v>
      </c>
      <c r="V147" s="54" t="s">
        <v>472</v>
      </c>
      <c r="W147" s="55" t="s">
        <v>473</v>
      </c>
      <c r="X147" s="56">
        <v>5</v>
      </c>
      <c r="Y147" s="57">
        <v>49.8</v>
      </c>
      <c r="Z147" s="57">
        <v>2.6</v>
      </c>
      <c r="AA147" s="57">
        <v>2.5150000000000001</v>
      </c>
      <c r="AB147" s="57">
        <v>0</v>
      </c>
      <c r="AC147" s="57">
        <v>24.9</v>
      </c>
      <c r="AD147" s="57">
        <v>29.7</v>
      </c>
      <c r="AE147" s="57">
        <v>0</v>
      </c>
      <c r="AF147" s="57">
        <v>0</v>
      </c>
      <c r="AG147" s="58">
        <v>1.133</v>
      </c>
      <c r="AH147" s="58">
        <v>2.5</v>
      </c>
      <c r="AI147" s="58">
        <v>0</v>
      </c>
      <c r="AJ147" s="58">
        <v>0</v>
      </c>
    </row>
    <row r="148" spans="1:36">
      <c r="A148" s="68" t="str">
        <f t="shared" ref="A148:A211" si="38">+W148</f>
        <v>4EJ14</v>
      </c>
      <c r="B148" s="12">
        <f t="shared" ref="B148:B211" si="39">IF($I148&lt;10,$K148-2*(M148*TAN(RADIANS(S148))/2),$J148-2*(M148*TAN(RADIANS($AG148))/2))</f>
        <v>2.5150000000000001</v>
      </c>
      <c r="C148" s="12">
        <f t="shared" ref="C148:C211" si="40">IF($I148&lt;20,$K148-2*(N148*TAN(RADIANS(S148))/2),$J148-2*(N148*TAN(RADIANS($AG148))/2))</f>
        <v>2.5150000000000001</v>
      </c>
      <c r="D148" s="12">
        <f t="shared" ref="D148:D211" si="41">IF($I148&lt;30,$K148-2*(O148*TAN(RADIANS(S148))/2),$J148-2*(O148*TAN(RADIANS($AG148))/2))</f>
        <v>2.3797155187426733</v>
      </c>
      <c r="E148" s="12">
        <f t="shared" ref="E148:E211" si="42">IF($I148&lt;40,$K148-2*(P148*TAN(RADIANS(S148))/2),$J148-2*(P148*TAN(RADIANS($AG148))/2))</f>
        <v>2.0566785891466384</v>
      </c>
      <c r="F148" s="12">
        <f t="shared" ref="F148:F211" si="43">IF($I148&lt;50,$K148-2*(Q148*TAN(RADIANS(S148))/2),$J148-2*(Q148*TAN(RADIANS($AG148))/2))</f>
        <v>1.6200691600615178</v>
      </c>
      <c r="G148" s="12">
        <f t="shared" ref="G148:G211" si="44">IF($I148&lt;60,$K148-2*(R148*TAN(RADIANS(S148))/2),$J148-2*(R148*TAN(RADIANS($AG148))/2))</f>
        <v>1.183459730976397</v>
      </c>
      <c r="H148" s="12">
        <f t="shared" ref="H148:H211" si="45">+Z148+AC148</f>
        <v>23.8</v>
      </c>
      <c r="I148" s="12">
        <f t="shared" ref="I148:I211" si="46">IF(AD148=0,H148,Z148+AD148)</f>
        <v>35.200000000000003</v>
      </c>
      <c r="J148" s="12">
        <f t="shared" ref="J148:J211" si="47">+AA148</f>
        <v>2.5150000000000001</v>
      </c>
      <c r="K148" s="12">
        <f t="shared" si="37"/>
        <v>2.266251115107496</v>
      </c>
      <c r="L148" s="12">
        <f t="shared" ref="L148:L211" si="48">+I148-H148</f>
        <v>11.400000000000002</v>
      </c>
      <c r="M148" s="81">
        <f t="shared" ref="M148:M211" si="49">IF(I148&lt;10,10-I148,IF(H148&gt;10,0,10-H148))</f>
        <v>0</v>
      </c>
      <c r="N148" s="81">
        <f t="shared" ref="N148:N211" si="50">IF(I148&lt;20,20-I148,IF(H148&gt;20,0,20-H148))</f>
        <v>0</v>
      </c>
      <c r="O148" s="81">
        <f t="shared" ref="O148:O211" si="51">IF(I148&lt;30,30-I148,IF(H148&gt;30,0,30-H148))</f>
        <v>6.1999999999999993</v>
      </c>
      <c r="P148" s="81">
        <f t="shared" ref="P148:P211" si="52">IF(I148&lt;40,40-I148,IF(H148&gt;40,0,40-H148))</f>
        <v>4.7999999999999972</v>
      </c>
      <c r="Q148" s="81">
        <f t="shared" ref="Q148:Q211" si="53">IF(I148&lt;50,50-I148,IF(H148&gt;50,0,50-H148))</f>
        <v>14.799999999999997</v>
      </c>
      <c r="R148" s="81">
        <f t="shared" ref="R148:R211" si="54">IF(I148&lt;60,60-I148,IF(H148&gt;60,0,60-H148))</f>
        <v>24.799999999999997</v>
      </c>
      <c r="S148">
        <f t="shared" ref="S148:S211" si="55">IF(AH148=0,AG148,AH148)</f>
        <v>2.5</v>
      </c>
      <c r="V148" s="54" t="s">
        <v>474</v>
      </c>
      <c r="W148" s="55" t="s">
        <v>475</v>
      </c>
      <c r="X148" s="56">
        <v>5</v>
      </c>
      <c r="Y148" s="57">
        <v>46.8</v>
      </c>
      <c r="Z148" s="57">
        <v>2.6</v>
      </c>
      <c r="AA148" s="57">
        <v>2.5150000000000001</v>
      </c>
      <c r="AB148" s="57">
        <v>0</v>
      </c>
      <c r="AC148" s="57">
        <v>21.2</v>
      </c>
      <c r="AD148" s="57">
        <v>32.6</v>
      </c>
      <c r="AE148" s="57">
        <v>0</v>
      </c>
      <c r="AF148" s="57">
        <v>0</v>
      </c>
      <c r="AG148" s="58">
        <v>1.25</v>
      </c>
      <c r="AH148" s="58">
        <v>2.5</v>
      </c>
      <c r="AI148" s="58">
        <v>0</v>
      </c>
      <c r="AJ148" s="58">
        <v>0</v>
      </c>
    </row>
    <row r="149" spans="1:36">
      <c r="A149" s="68" t="str">
        <f t="shared" si="38"/>
        <v>4EJ20</v>
      </c>
      <c r="B149" s="12">
        <f t="shared" si="39"/>
        <v>2.5219999999999998</v>
      </c>
      <c r="C149" s="12">
        <f t="shared" si="40"/>
        <v>2.5219999999999998</v>
      </c>
      <c r="D149" s="12">
        <f t="shared" si="41"/>
        <v>2.3648954411205234</v>
      </c>
      <c r="E149" s="12">
        <f t="shared" si="42"/>
        <v>1.9898117295470863</v>
      </c>
      <c r="F149" s="12">
        <f t="shared" si="43"/>
        <v>1.5532023004619657</v>
      </c>
      <c r="G149" s="12">
        <f t="shared" si="44"/>
        <v>1.1165928713768452</v>
      </c>
      <c r="H149" s="12">
        <f t="shared" si="45"/>
        <v>22.8</v>
      </c>
      <c r="I149" s="12">
        <f t="shared" si="46"/>
        <v>32.817</v>
      </c>
      <c r="J149" s="12">
        <f t="shared" si="47"/>
        <v>2.5219999999999998</v>
      </c>
      <c r="K149" s="12">
        <f t="shared" ref="K149:K212" si="56">J149-2*(L149*TAN(RADIANS(AG149))/2)</f>
        <v>2.3034282824589285</v>
      </c>
      <c r="L149" s="12">
        <f t="shared" si="48"/>
        <v>10.016999999999999</v>
      </c>
      <c r="M149" s="81">
        <f t="shared" si="49"/>
        <v>0</v>
      </c>
      <c r="N149" s="81">
        <f t="shared" si="50"/>
        <v>0</v>
      </c>
      <c r="O149" s="81">
        <f t="shared" si="51"/>
        <v>7.1999999999999993</v>
      </c>
      <c r="P149" s="81">
        <f t="shared" si="52"/>
        <v>7.1829999999999998</v>
      </c>
      <c r="Q149" s="81">
        <f t="shared" si="53"/>
        <v>17.183</v>
      </c>
      <c r="R149" s="81">
        <f t="shared" si="54"/>
        <v>27.183</v>
      </c>
      <c r="S149">
        <f t="shared" si="55"/>
        <v>2.5</v>
      </c>
      <c r="V149" s="54" t="s">
        <v>476</v>
      </c>
      <c r="W149" s="55" t="s">
        <v>477</v>
      </c>
      <c r="X149" s="56">
        <v>5</v>
      </c>
      <c r="Y149" s="57">
        <v>49.8</v>
      </c>
      <c r="Z149" s="57">
        <v>2.6</v>
      </c>
      <c r="AA149" s="57">
        <v>2.5219999999999998</v>
      </c>
      <c r="AB149" s="57">
        <v>0</v>
      </c>
      <c r="AC149" s="57">
        <v>20.2</v>
      </c>
      <c r="AD149" s="57">
        <v>30.216999999999999</v>
      </c>
      <c r="AE149" s="57">
        <v>0</v>
      </c>
      <c r="AF149" s="57">
        <v>0</v>
      </c>
      <c r="AG149" s="58">
        <v>1.25</v>
      </c>
      <c r="AH149" s="58">
        <v>2.5</v>
      </c>
      <c r="AI149" s="58">
        <v>0</v>
      </c>
      <c r="AJ149" s="58">
        <v>0</v>
      </c>
    </row>
    <row r="150" spans="1:36">
      <c r="A150" s="68" t="str">
        <f t="shared" si="38"/>
        <v>4EJ21</v>
      </c>
      <c r="B150" s="12">
        <f t="shared" si="39"/>
        <v>2.5219999999999998</v>
      </c>
      <c r="C150" s="12">
        <f t="shared" si="40"/>
        <v>2.5219999999999998</v>
      </c>
      <c r="D150" s="12">
        <f t="shared" si="41"/>
        <v>2.3539854023094486</v>
      </c>
      <c r="E150" s="12">
        <f t="shared" si="42"/>
        <v>1.9676099633829622</v>
      </c>
      <c r="F150" s="12">
        <f t="shared" si="43"/>
        <v>1.5310005342978417</v>
      </c>
      <c r="G150" s="12">
        <f t="shared" si="44"/>
        <v>1.0943911052127211</v>
      </c>
      <c r="H150" s="12">
        <f t="shared" si="45"/>
        <v>22.3</v>
      </c>
      <c r="I150" s="12">
        <f t="shared" si="46"/>
        <v>32.299999999999997</v>
      </c>
      <c r="J150" s="12">
        <f t="shared" si="47"/>
        <v>2.5219999999999998</v>
      </c>
      <c r="K150" s="12">
        <f t="shared" si="56"/>
        <v>2.3037992237785052</v>
      </c>
      <c r="L150" s="12">
        <f t="shared" si="48"/>
        <v>9.9999999999999964</v>
      </c>
      <c r="M150" s="81">
        <f t="shared" si="49"/>
        <v>0</v>
      </c>
      <c r="N150" s="81">
        <f t="shared" si="50"/>
        <v>0</v>
      </c>
      <c r="O150" s="81">
        <f t="shared" si="51"/>
        <v>7.6999999999999993</v>
      </c>
      <c r="P150" s="81">
        <f t="shared" si="52"/>
        <v>7.7000000000000028</v>
      </c>
      <c r="Q150" s="81">
        <f t="shared" si="53"/>
        <v>17.700000000000003</v>
      </c>
      <c r="R150" s="81">
        <f t="shared" si="54"/>
        <v>27.700000000000003</v>
      </c>
      <c r="S150">
        <f t="shared" si="55"/>
        <v>2.5</v>
      </c>
      <c r="V150" s="54" t="s">
        <v>478</v>
      </c>
      <c r="W150" s="55" t="s">
        <v>479</v>
      </c>
      <c r="X150" s="56">
        <v>5</v>
      </c>
      <c r="Y150" s="57">
        <v>49.8</v>
      </c>
      <c r="Z150" s="57">
        <v>2.6</v>
      </c>
      <c r="AA150" s="57">
        <v>2.5219999999999998</v>
      </c>
      <c r="AB150" s="57">
        <v>0</v>
      </c>
      <c r="AC150" s="57">
        <v>19.7</v>
      </c>
      <c r="AD150" s="57">
        <v>29.7</v>
      </c>
      <c r="AE150" s="57">
        <v>0</v>
      </c>
      <c r="AF150" s="57">
        <v>0</v>
      </c>
      <c r="AG150" s="58">
        <v>1.25</v>
      </c>
      <c r="AH150" s="58">
        <v>2.5</v>
      </c>
      <c r="AI150" s="58">
        <v>0</v>
      </c>
      <c r="AJ150" s="58">
        <v>0</v>
      </c>
    </row>
    <row r="151" spans="1:36">
      <c r="A151" s="68" t="str">
        <f t="shared" si="38"/>
        <v>4EJ24</v>
      </c>
      <c r="B151" s="12">
        <f t="shared" si="39"/>
        <v>2.5219999999999998</v>
      </c>
      <c r="C151" s="12">
        <f t="shared" si="40"/>
        <v>2.5219999999999998</v>
      </c>
      <c r="D151" s="12">
        <f t="shared" si="41"/>
        <v>2.3758054799315982</v>
      </c>
      <c r="E151" s="12">
        <f t="shared" si="42"/>
        <v>2.0112709062914744</v>
      </c>
      <c r="F151" s="12">
        <f t="shared" si="43"/>
        <v>1.5746614772063539</v>
      </c>
      <c r="G151" s="12">
        <f t="shared" si="44"/>
        <v>1.1380520481212331</v>
      </c>
      <c r="H151" s="12">
        <f t="shared" si="45"/>
        <v>23.3</v>
      </c>
      <c r="I151" s="12">
        <f t="shared" si="46"/>
        <v>33.299999999999997</v>
      </c>
      <c r="J151" s="12">
        <f t="shared" si="47"/>
        <v>2.5219999999999998</v>
      </c>
      <c r="K151" s="12">
        <f t="shared" si="56"/>
        <v>2.3037992237785052</v>
      </c>
      <c r="L151" s="12">
        <f t="shared" si="48"/>
        <v>9.9999999999999964</v>
      </c>
      <c r="M151" s="81">
        <f t="shared" si="49"/>
        <v>0</v>
      </c>
      <c r="N151" s="81">
        <f t="shared" si="50"/>
        <v>0</v>
      </c>
      <c r="O151" s="81">
        <f t="shared" si="51"/>
        <v>6.6999999999999993</v>
      </c>
      <c r="P151" s="81">
        <f t="shared" si="52"/>
        <v>6.7000000000000028</v>
      </c>
      <c r="Q151" s="81">
        <f t="shared" si="53"/>
        <v>16.700000000000003</v>
      </c>
      <c r="R151" s="81">
        <f t="shared" si="54"/>
        <v>26.700000000000003</v>
      </c>
      <c r="S151">
        <f t="shared" si="55"/>
        <v>2.5</v>
      </c>
      <c r="V151" s="54" t="s">
        <v>480</v>
      </c>
      <c r="W151" s="55" t="s">
        <v>481</v>
      </c>
      <c r="X151" s="56">
        <v>5</v>
      </c>
      <c r="Y151" s="57">
        <v>46.8</v>
      </c>
      <c r="Z151" s="57">
        <v>2.6</v>
      </c>
      <c r="AA151" s="57">
        <v>2.5219999999999998</v>
      </c>
      <c r="AB151" s="57">
        <v>0</v>
      </c>
      <c r="AC151" s="57">
        <v>20.7</v>
      </c>
      <c r="AD151" s="57">
        <v>30.7</v>
      </c>
      <c r="AE151" s="57">
        <v>0</v>
      </c>
      <c r="AF151" s="57">
        <v>0</v>
      </c>
      <c r="AG151" s="58">
        <v>1.25</v>
      </c>
      <c r="AH151" s="58">
        <v>2.5</v>
      </c>
      <c r="AI151" s="58">
        <v>0</v>
      </c>
      <c r="AJ151" s="58">
        <v>0</v>
      </c>
    </row>
    <row r="152" spans="1:36">
      <c r="A152" s="68" t="str">
        <f t="shared" si="38"/>
        <v>4EJ29</v>
      </c>
      <c r="B152" s="12">
        <f t="shared" si="39"/>
        <v>2.5150000000000001</v>
      </c>
      <c r="C152" s="12">
        <f t="shared" si="40"/>
        <v>2.5040899611889254</v>
      </c>
      <c r="D152" s="12">
        <f t="shared" si="41"/>
        <v>2.2858891849674308</v>
      </c>
      <c r="E152" s="12">
        <f t="shared" si="42"/>
        <v>1.9934294667723029</v>
      </c>
      <c r="F152" s="12">
        <f t="shared" si="43"/>
        <v>1.5568200376871824</v>
      </c>
      <c r="G152" s="12">
        <f t="shared" si="44"/>
        <v>1.1202106086020618</v>
      </c>
      <c r="H152" s="12">
        <f t="shared" si="45"/>
        <v>19.5</v>
      </c>
      <c r="I152" s="12">
        <f t="shared" si="46"/>
        <v>36.6</v>
      </c>
      <c r="J152" s="12">
        <f t="shared" si="47"/>
        <v>2.5150000000000001</v>
      </c>
      <c r="K152" s="12">
        <f t="shared" si="56"/>
        <v>2.1418766726612439</v>
      </c>
      <c r="L152" s="12">
        <f t="shared" si="48"/>
        <v>17.100000000000001</v>
      </c>
      <c r="M152" s="81">
        <f t="shared" si="49"/>
        <v>0</v>
      </c>
      <c r="N152" s="81">
        <f t="shared" si="50"/>
        <v>0.5</v>
      </c>
      <c r="O152" s="81">
        <f t="shared" si="51"/>
        <v>10.5</v>
      </c>
      <c r="P152" s="81">
        <f t="shared" si="52"/>
        <v>3.3999999999999986</v>
      </c>
      <c r="Q152" s="81">
        <f t="shared" si="53"/>
        <v>13.399999999999999</v>
      </c>
      <c r="R152" s="81">
        <f t="shared" si="54"/>
        <v>23.4</v>
      </c>
      <c r="S152">
        <f t="shared" si="55"/>
        <v>2.5</v>
      </c>
      <c r="V152" s="54" t="s">
        <v>482</v>
      </c>
      <c r="W152" s="55" t="s">
        <v>483</v>
      </c>
      <c r="X152" s="56">
        <v>5</v>
      </c>
      <c r="Y152" s="57">
        <v>46.7</v>
      </c>
      <c r="Z152" s="57">
        <v>2.6</v>
      </c>
      <c r="AA152" s="57">
        <v>2.5150000000000001</v>
      </c>
      <c r="AB152" s="57">
        <v>0</v>
      </c>
      <c r="AC152" s="57">
        <v>16.899999999999999</v>
      </c>
      <c r="AD152" s="57">
        <v>34</v>
      </c>
      <c r="AE152" s="57">
        <v>0</v>
      </c>
      <c r="AF152" s="57">
        <v>0</v>
      </c>
      <c r="AG152" s="58">
        <v>1.25</v>
      </c>
      <c r="AH152" s="58">
        <v>2.5</v>
      </c>
      <c r="AI152" s="58">
        <v>0</v>
      </c>
      <c r="AJ152" s="58">
        <v>0</v>
      </c>
    </row>
    <row r="153" spans="1:36">
      <c r="A153" s="68" t="str">
        <f t="shared" si="38"/>
        <v>4EJ34</v>
      </c>
      <c r="B153" s="12">
        <f t="shared" si="39"/>
        <v>2.5150000000000001</v>
      </c>
      <c r="C153" s="12">
        <f t="shared" si="40"/>
        <v>2.5150000000000001</v>
      </c>
      <c r="D153" s="12">
        <f t="shared" si="41"/>
        <v>2.4255376817491872</v>
      </c>
      <c r="E153" s="12">
        <f t="shared" si="42"/>
        <v>2.0020327718358844</v>
      </c>
      <c r="F153" s="12">
        <f t="shared" si="43"/>
        <v>1.5654233427507638</v>
      </c>
      <c r="G153" s="12">
        <f t="shared" si="44"/>
        <v>1.1288139136656432</v>
      </c>
      <c r="H153" s="12">
        <f t="shared" si="45"/>
        <v>25.900000000000002</v>
      </c>
      <c r="I153" s="12">
        <f t="shared" si="46"/>
        <v>30.6</v>
      </c>
      <c r="J153" s="12">
        <f t="shared" si="47"/>
        <v>2.5150000000000001</v>
      </c>
      <c r="K153" s="12">
        <f t="shared" si="56"/>
        <v>2.4124456351758976</v>
      </c>
      <c r="L153" s="12">
        <f t="shared" si="48"/>
        <v>4.6999999999999993</v>
      </c>
      <c r="M153" s="81">
        <f t="shared" si="49"/>
        <v>0</v>
      </c>
      <c r="N153" s="81">
        <f t="shared" si="50"/>
        <v>0</v>
      </c>
      <c r="O153" s="81">
        <f t="shared" si="51"/>
        <v>4.0999999999999979</v>
      </c>
      <c r="P153" s="81">
        <f t="shared" si="52"/>
        <v>9.3999999999999986</v>
      </c>
      <c r="Q153" s="81">
        <f t="shared" si="53"/>
        <v>19.399999999999999</v>
      </c>
      <c r="R153" s="81">
        <f t="shared" si="54"/>
        <v>29.4</v>
      </c>
      <c r="S153">
        <f t="shared" si="55"/>
        <v>2.5</v>
      </c>
      <c r="V153" s="54" t="s">
        <v>484</v>
      </c>
      <c r="W153" s="55" t="s">
        <v>485</v>
      </c>
      <c r="X153" s="56">
        <v>5</v>
      </c>
      <c r="Y153" s="57">
        <v>46.8</v>
      </c>
      <c r="Z153" s="57">
        <v>2.6</v>
      </c>
      <c r="AA153" s="57">
        <v>2.5150000000000001</v>
      </c>
      <c r="AB153" s="57">
        <v>0</v>
      </c>
      <c r="AC153" s="57">
        <v>23.3</v>
      </c>
      <c r="AD153" s="57">
        <v>28</v>
      </c>
      <c r="AE153" s="57">
        <v>0</v>
      </c>
      <c r="AF153" s="57">
        <v>0</v>
      </c>
      <c r="AG153" s="58">
        <v>1.25</v>
      </c>
      <c r="AH153" s="58">
        <v>2.5</v>
      </c>
      <c r="AI153" s="58">
        <v>0</v>
      </c>
      <c r="AJ153" s="58">
        <v>0</v>
      </c>
    </row>
    <row r="154" spans="1:36">
      <c r="A154" s="68" t="str">
        <f t="shared" si="38"/>
        <v>4EJ35</v>
      </c>
      <c r="B154" s="12">
        <f t="shared" si="39"/>
        <v>2.5219999999999998</v>
      </c>
      <c r="C154" s="12">
        <f t="shared" si="40"/>
        <v>2.5219999999999998</v>
      </c>
      <c r="D154" s="12">
        <f t="shared" si="41"/>
        <v>2.3212116317813773</v>
      </c>
      <c r="E154" s="12">
        <f t="shared" si="42"/>
        <v>1.8846022026962568</v>
      </c>
      <c r="F154" s="12">
        <f t="shared" si="43"/>
        <v>1.4479927736111362</v>
      </c>
      <c r="G154" s="12">
        <f t="shared" si="44"/>
        <v>1.0113833445260156</v>
      </c>
      <c r="H154" s="12">
        <f t="shared" si="45"/>
        <v>22.900000000000002</v>
      </c>
      <c r="I154" s="12">
        <f t="shared" si="46"/>
        <v>27.900000000000002</v>
      </c>
      <c r="J154" s="12">
        <f t="shared" si="47"/>
        <v>2.5219999999999998</v>
      </c>
      <c r="K154" s="12">
        <f t="shared" si="56"/>
        <v>2.4128996118892525</v>
      </c>
      <c r="L154" s="12">
        <f t="shared" si="48"/>
        <v>5</v>
      </c>
      <c r="M154" s="81">
        <f t="shared" si="49"/>
        <v>0</v>
      </c>
      <c r="N154" s="81">
        <f t="shared" si="50"/>
        <v>0</v>
      </c>
      <c r="O154" s="81">
        <f t="shared" si="51"/>
        <v>2.0999999999999979</v>
      </c>
      <c r="P154" s="81">
        <f t="shared" si="52"/>
        <v>12.099999999999998</v>
      </c>
      <c r="Q154" s="81">
        <f t="shared" si="53"/>
        <v>22.099999999999998</v>
      </c>
      <c r="R154" s="81">
        <f t="shared" si="54"/>
        <v>32.099999999999994</v>
      </c>
      <c r="S154">
        <f t="shared" si="55"/>
        <v>2.5</v>
      </c>
      <c r="V154" s="54" t="s">
        <v>486</v>
      </c>
      <c r="W154" s="55" t="s">
        <v>487</v>
      </c>
      <c r="X154" s="56">
        <v>5</v>
      </c>
      <c r="Y154" s="57">
        <v>46.8</v>
      </c>
      <c r="Z154" s="57">
        <v>2.6</v>
      </c>
      <c r="AA154" s="57">
        <v>2.5219999999999998</v>
      </c>
      <c r="AB154" s="57">
        <v>0</v>
      </c>
      <c r="AC154" s="57">
        <v>20.3</v>
      </c>
      <c r="AD154" s="57">
        <v>25.3</v>
      </c>
      <c r="AE154" s="57">
        <v>0</v>
      </c>
      <c r="AF154" s="57">
        <v>0</v>
      </c>
      <c r="AG154" s="58">
        <v>1.25</v>
      </c>
      <c r="AH154" s="58">
        <v>2.5</v>
      </c>
      <c r="AI154" s="58">
        <v>0</v>
      </c>
      <c r="AJ154" s="58">
        <v>0</v>
      </c>
    </row>
    <row r="155" spans="1:36">
      <c r="A155" s="68" t="str">
        <f t="shared" si="38"/>
        <v>4EJ36</v>
      </c>
      <c r="B155" s="12">
        <f t="shared" si="39"/>
        <v>2.5219999999999998</v>
      </c>
      <c r="C155" s="12">
        <f t="shared" si="40"/>
        <v>2.5219999999999998</v>
      </c>
      <c r="D155" s="12">
        <f t="shared" si="41"/>
        <v>2.3518033945472339</v>
      </c>
      <c r="E155" s="12">
        <f t="shared" si="42"/>
        <v>2.0003733400789274</v>
      </c>
      <c r="F155" s="12">
        <f t="shared" si="43"/>
        <v>1.5637639109938068</v>
      </c>
      <c r="G155" s="12">
        <f t="shared" si="44"/>
        <v>1.1271544819086861</v>
      </c>
      <c r="H155" s="12">
        <f t="shared" si="45"/>
        <v>22.200000000000003</v>
      </c>
      <c r="I155" s="12">
        <f t="shared" si="46"/>
        <v>33.9</v>
      </c>
      <c r="J155" s="12">
        <f t="shared" si="47"/>
        <v>2.5219999999999998</v>
      </c>
      <c r="K155" s="12">
        <f t="shared" si="56"/>
        <v>2.2667050918208509</v>
      </c>
      <c r="L155" s="12">
        <f t="shared" si="48"/>
        <v>11.699999999999996</v>
      </c>
      <c r="M155" s="81">
        <f t="shared" si="49"/>
        <v>0</v>
      </c>
      <c r="N155" s="81">
        <f t="shared" si="50"/>
        <v>0</v>
      </c>
      <c r="O155" s="81">
        <f t="shared" si="51"/>
        <v>7.7999999999999972</v>
      </c>
      <c r="P155" s="81">
        <f t="shared" si="52"/>
        <v>6.1000000000000014</v>
      </c>
      <c r="Q155" s="81">
        <f t="shared" si="53"/>
        <v>16.100000000000001</v>
      </c>
      <c r="R155" s="81">
        <f t="shared" si="54"/>
        <v>26.1</v>
      </c>
      <c r="S155">
        <f t="shared" si="55"/>
        <v>2.5</v>
      </c>
      <c r="V155" s="54" t="s">
        <v>488</v>
      </c>
      <c r="W155" s="55" t="s">
        <v>489</v>
      </c>
      <c r="X155" s="56">
        <v>5</v>
      </c>
      <c r="Y155" s="57">
        <v>49.8</v>
      </c>
      <c r="Z155" s="57">
        <v>2.6</v>
      </c>
      <c r="AA155" s="57">
        <v>2.5219999999999998</v>
      </c>
      <c r="AB155" s="57">
        <v>0</v>
      </c>
      <c r="AC155" s="57">
        <v>19.600000000000001</v>
      </c>
      <c r="AD155" s="57">
        <v>31.3</v>
      </c>
      <c r="AE155" s="57">
        <v>0</v>
      </c>
      <c r="AF155" s="57">
        <v>0</v>
      </c>
      <c r="AG155" s="58">
        <v>1.25</v>
      </c>
      <c r="AH155" s="58">
        <v>2.5</v>
      </c>
      <c r="AI155" s="58">
        <v>0</v>
      </c>
      <c r="AJ155" s="58">
        <v>0</v>
      </c>
    </row>
    <row r="156" spans="1:36">
      <c r="A156" s="68" t="str">
        <f t="shared" si="38"/>
        <v>4EJ38</v>
      </c>
      <c r="B156" s="12">
        <f t="shared" si="39"/>
        <v>2.5219999999999998</v>
      </c>
      <c r="C156" s="12">
        <f t="shared" si="40"/>
        <v>2.5219999999999998</v>
      </c>
      <c r="D156" s="12">
        <f t="shared" si="41"/>
        <v>2.3758054799315982</v>
      </c>
      <c r="E156" s="12">
        <f t="shared" si="42"/>
        <v>2.0112709062914744</v>
      </c>
      <c r="F156" s="12">
        <f t="shared" si="43"/>
        <v>1.5746614772063539</v>
      </c>
      <c r="G156" s="12">
        <f t="shared" si="44"/>
        <v>1.1380520481212331</v>
      </c>
      <c r="H156" s="12">
        <f t="shared" si="45"/>
        <v>23.3</v>
      </c>
      <c r="I156" s="12">
        <f t="shared" si="46"/>
        <v>33.299999999999997</v>
      </c>
      <c r="J156" s="12">
        <f t="shared" si="47"/>
        <v>2.5219999999999998</v>
      </c>
      <c r="K156" s="12">
        <f t="shared" si="56"/>
        <v>2.3037992237785052</v>
      </c>
      <c r="L156" s="12">
        <f t="shared" si="48"/>
        <v>9.9999999999999964</v>
      </c>
      <c r="M156" s="81">
        <f t="shared" si="49"/>
        <v>0</v>
      </c>
      <c r="N156" s="81">
        <f t="shared" si="50"/>
        <v>0</v>
      </c>
      <c r="O156" s="81">
        <f t="shared" si="51"/>
        <v>6.6999999999999993</v>
      </c>
      <c r="P156" s="81">
        <f t="shared" si="52"/>
        <v>6.7000000000000028</v>
      </c>
      <c r="Q156" s="81">
        <f t="shared" si="53"/>
        <v>16.700000000000003</v>
      </c>
      <c r="R156" s="81">
        <f t="shared" si="54"/>
        <v>26.700000000000003</v>
      </c>
      <c r="S156">
        <f t="shared" si="55"/>
        <v>2.5</v>
      </c>
      <c r="V156" s="54" t="s">
        <v>490</v>
      </c>
      <c r="W156" s="55" t="s">
        <v>491</v>
      </c>
      <c r="X156" s="56">
        <v>3</v>
      </c>
      <c r="Y156" s="57">
        <v>48</v>
      </c>
      <c r="Z156" s="57">
        <v>2.6</v>
      </c>
      <c r="AA156" s="57">
        <v>2.5219999999999998</v>
      </c>
      <c r="AB156" s="57">
        <v>0</v>
      </c>
      <c r="AC156" s="57">
        <v>20.7</v>
      </c>
      <c r="AD156" s="57">
        <v>30.7</v>
      </c>
      <c r="AE156" s="57">
        <v>0</v>
      </c>
      <c r="AF156" s="57">
        <v>0</v>
      </c>
      <c r="AG156" s="58">
        <v>1.25</v>
      </c>
      <c r="AH156" s="58">
        <v>2.5</v>
      </c>
      <c r="AI156" s="58">
        <v>0</v>
      </c>
      <c r="AJ156" s="58">
        <v>0</v>
      </c>
    </row>
    <row r="157" spans="1:36">
      <c r="A157" s="68" t="str">
        <f t="shared" si="38"/>
        <v>4EJ39</v>
      </c>
      <c r="B157" s="12">
        <f t="shared" si="39"/>
        <v>2.5150000000000001</v>
      </c>
      <c r="C157" s="12">
        <f t="shared" si="40"/>
        <v>2.5150000000000001</v>
      </c>
      <c r="D157" s="12">
        <f t="shared" si="41"/>
        <v>2.4655571041509607</v>
      </c>
      <c r="E157" s="12">
        <f t="shared" si="42"/>
        <v>2.0838803795743019</v>
      </c>
      <c r="F157" s="12">
        <f t="shared" si="43"/>
        <v>1.6472709504891814</v>
      </c>
      <c r="G157" s="12">
        <f t="shared" si="44"/>
        <v>1.2106615214040608</v>
      </c>
      <c r="H157" s="12">
        <f t="shared" si="45"/>
        <v>27.5</v>
      </c>
      <c r="I157" s="12">
        <f t="shared" si="46"/>
        <v>32.299999999999997</v>
      </c>
      <c r="J157" s="12">
        <f t="shared" si="47"/>
        <v>2.5150000000000001</v>
      </c>
      <c r="K157" s="12">
        <f t="shared" si="56"/>
        <v>2.4200696399698449</v>
      </c>
      <c r="L157" s="12">
        <f t="shared" si="48"/>
        <v>4.7999999999999972</v>
      </c>
      <c r="M157" s="81">
        <f t="shared" si="49"/>
        <v>0</v>
      </c>
      <c r="N157" s="81">
        <f t="shared" si="50"/>
        <v>0</v>
      </c>
      <c r="O157" s="81">
        <f t="shared" si="51"/>
        <v>2.5</v>
      </c>
      <c r="P157" s="81">
        <f t="shared" si="52"/>
        <v>7.7000000000000028</v>
      </c>
      <c r="Q157" s="81">
        <f t="shared" si="53"/>
        <v>17.700000000000003</v>
      </c>
      <c r="R157" s="81">
        <f t="shared" si="54"/>
        <v>27.700000000000003</v>
      </c>
      <c r="S157">
        <f t="shared" si="55"/>
        <v>2.5</v>
      </c>
      <c r="V157" s="54" t="s">
        <v>492</v>
      </c>
      <c r="W157" s="55" t="s">
        <v>493</v>
      </c>
      <c r="X157" s="56">
        <v>1</v>
      </c>
      <c r="Y157" s="57">
        <v>49.8</v>
      </c>
      <c r="Z157" s="57">
        <v>2.6</v>
      </c>
      <c r="AA157" s="57">
        <v>2.5150000000000001</v>
      </c>
      <c r="AB157" s="57">
        <v>0</v>
      </c>
      <c r="AC157" s="57">
        <v>24.9</v>
      </c>
      <c r="AD157" s="57">
        <v>29.7</v>
      </c>
      <c r="AE157" s="57">
        <v>0</v>
      </c>
      <c r="AF157" s="57">
        <v>0</v>
      </c>
      <c r="AG157" s="58">
        <v>1.133</v>
      </c>
      <c r="AH157" s="58">
        <v>2.5</v>
      </c>
      <c r="AI157" s="58">
        <v>0</v>
      </c>
      <c r="AJ157" s="58">
        <v>0</v>
      </c>
    </row>
    <row r="158" spans="1:36">
      <c r="A158" s="68" t="str">
        <f t="shared" si="38"/>
        <v>4EJ40</v>
      </c>
      <c r="B158" s="12">
        <f t="shared" si="39"/>
        <v>2.5219999999999998</v>
      </c>
      <c r="C158" s="12">
        <f t="shared" si="40"/>
        <v>2.5219999999999998</v>
      </c>
      <c r="D158" s="12">
        <f t="shared" si="41"/>
        <v>2.2993811603271213</v>
      </c>
      <c r="E158" s="12">
        <f t="shared" si="42"/>
        <v>1.8627717312420007</v>
      </c>
      <c r="F158" s="12">
        <f t="shared" si="43"/>
        <v>1.4261623021568801</v>
      </c>
      <c r="G158" s="12">
        <f t="shared" si="44"/>
        <v>0.98955287307175954</v>
      </c>
      <c r="H158" s="12">
        <f t="shared" si="45"/>
        <v>22.400000000000002</v>
      </c>
      <c r="I158" s="12">
        <f t="shared" si="46"/>
        <v>27.400000000000002</v>
      </c>
      <c r="J158" s="12">
        <f t="shared" si="47"/>
        <v>2.5219999999999998</v>
      </c>
      <c r="K158" s="12">
        <f t="shared" si="56"/>
        <v>2.4128996118892525</v>
      </c>
      <c r="L158" s="12">
        <f t="shared" si="48"/>
        <v>5</v>
      </c>
      <c r="M158" s="81">
        <f t="shared" si="49"/>
        <v>0</v>
      </c>
      <c r="N158" s="81">
        <f t="shared" si="50"/>
        <v>0</v>
      </c>
      <c r="O158" s="81">
        <f t="shared" si="51"/>
        <v>2.5999999999999979</v>
      </c>
      <c r="P158" s="81">
        <f t="shared" si="52"/>
        <v>12.599999999999998</v>
      </c>
      <c r="Q158" s="81">
        <f t="shared" si="53"/>
        <v>22.599999999999998</v>
      </c>
      <c r="R158" s="81">
        <f t="shared" si="54"/>
        <v>32.599999999999994</v>
      </c>
      <c r="S158">
        <f t="shared" si="55"/>
        <v>2.5</v>
      </c>
      <c r="V158" s="54" t="s">
        <v>494</v>
      </c>
      <c r="W158" s="55" t="s">
        <v>495</v>
      </c>
      <c r="X158" s="56">
        <v>5</v>
      </c>
      <c r="Y158" s="57">
        <v>46.3</v>
      </c>
      <c r="Z158" s="57">
        <v>2.6</v>
      </c>
      <c r="AA158" s="57">
        <v>2.5219999999999998</v>
      </c>
      <c r="AB158" s="57">
        <v>0</v>
      </c>
      <c r="AC158" s="57">
        <v>19.8</v>
      </c>
      <c r="AD158" s="57">
        <v>24.8</v>
      </c>
      <c r="AE158" s="57">
        <v>0</v>
      </c>
      <c r="AF158" s="57">
        <v>0</v>
      </c>
      <c r="AG158" s="58">
        <v>1.25</v>
      </c>
      <c r="AH158" s="58">
        <v>2.5</v>
      </c>
      <c r="AI158" s="58">
        <v>0</v>
      </c>
      <c r="AJ158" s="58">
        <v>0</v>
      </c>
    </row>
    <row r="159" spans="1:36">
      <c r="A159" s="68" t="str">
        <f t="shared" si="38"/>
        <v>4EL11</v>
      </c>
      <c r="B159" s="12">
        <f t="shared" si="39"/>
        <v>2.5150000000000001</v>
      </c>
      <c r="C159" s="12">
        <f t="shared" si="40"/>
        <v>2.5150000000000001</v>
      </c>
      <c r="D159" s="12">
        <f t="shared" si="41"/>
        <v>2.3884435497915333</v>
      </c>
      <c r="E159" s="12">
        <f t="shared" si="42"/>
        <v>1.9088096874743967</v>
      </c>
      <c r="F159" s="12">
        <f t="shared" si="43"/>
        <v>1.3847318946439846</v>
      </c>
      <c r="G159" s="12">
        <f t="shared" si="44"/>
        <v>0.86065410181357271</v>
      </c>
      <c r="H159" s="12">
        <f t="shared" si="45"/>
        <v>24.200000000000003</v>
      </c>
      <c r="I159" s="12">
        <f t="shared" si="46"/>
        <v>31.453000000000003</v>
      </c>
      <c r="J159" s="12">
        <f t="shared" si="47"/>
        <v>2.5150000000000001</v>
      </c>
      <c r="K159" s="12">
        <f t="shared" si="56"/>
        <v>2.3567389770065499</v>
      </c>
      <c r="L159" s="12">
        <f t="shared" si="48"/>
        <v>7.2530000000000001</v>
      </c>
      <c r="M159" s="81">
        <f t="shared" si="49"/>
        <v>0</v>
      </c>
      <c r="N159" s="81">
        <f t="shared" si="50"/>
        <v>0</v>
      </c>
      <c r="O159" s="81">
        <f t="shared" si="51"/>
        <v>5.7999999999999972</v>
      </c>
      <c r="P159" s="81">
        <f t="shared" si="52"/>
        <v>8.546999999999997</v>
      </c>
      <c r="Q159" s="81">
        <f t="shared" si="53"/>
        <v>18.546999999999997</v>
      </c>
      <c r="R159" s="81">
        <f t="shared" si="54"/>
        <v>28.546999999999997</v>
      </c>
      <c r="S159">
        <f t="shared" si="55"/>
        <v>3</v>
      </c>
      <c r="V159" s="54" t="s">
        <v>496</v>
      </c>
      <c r="W159" s="55" t="s">
        <v>497</v>
      </c>
      <c r="X159" s="56">
        <v>5</v>
      </c>
      <c r="Y159" s="57">
        <v>46.8</v>
      </c>
      <c r="Z159" s="57">
        <v>2.6</v>
      </c>
      <c r="AA159" s="57">
        <v>2.5150000000000001</v>
      </c>
      <c r="AB159" s="57">
        <v>0</v>
      </c>
      <c r="AC159" s="57">
        <v>21.6</v>
      </c>
      <c r="AD159" s="57">
        <v>28.853000000000002</v>
      </c>
      <c r="AE159" s="57">
        <v>0</v>
      </c>
      <c r="AF159" s="57">
        <v>0</v>
      </c>
      <c r="AG159" s="58">
        <v>1.25</v>
      </c>
      <c r="AH159" s="58">
        <v>3</v>
      </c>
      <c r="AI159" s="58">
        <v>0</v>
      </c>
      <c r="AJ159" s="58">
        <v>0</v>
      </c>
    </row>
    <row r="160" spans="1:36">
      <c r="A160" s="68" t="str">
        <f t="shared" si="38"/>
        <v>4EL15</v>
      </c>
      <c r="B160" s="12">
        <f t="shared" si="39"/>
        <v>2.5150000000000001</v>
      </c>
      <c r="C160" s="12">
        <f t="shared" si="40"/>
        <v>2.5150000000000001</v>
      </c>
      <c r="D160" s="12">
        <f t="shared" si="41"/>
        <v>2.4015355963648228</v>
      </c>
      <c r="E160" s="12">
        <f t="shared" si="42"/>
        <v>1.950868287520551</v>
      </c>
      <c r="F160" s="12">
        <f t="shared" si="43"/>
        <v>1.4267904946901389</v>
      </c>
      <c r="G160" s="12">
        <f t="shared" si="44"/>
        <v>0.90271270185972674</v>
      </c>
      <c r="H160" s="12">
        <f t="shared" si="45"/>
        <v>24.8</v>
      </c>
      <c r="I160" s="12">
        <f t="shared" si="46"/>
        <v>32.4</v>
      </c>
      <c r="J160" s="12">
        <f t="shared" si="47"/>
        <v>2.5150000000000001</v>
      </c>
      <c r="K160" s="12">
        <f t="shared" si="56"/>
        <v>2.3491674100716642</v>
      </c>
      <c r="L160" s="12">
        <f t="shared" si="48"/>
        <v>7.5999999999999979</v>
      </c>
      <c r="M160" s="81">
        <f t="shared" si="49"/>
        <v>0</v>
      </c>
      <c r="N160" s="81">
        <f t="shared" si="50"/>
        <v>0</v>
      </c>
      <c r="O160" s="81">
        <f t="shared" si="51"/>
        <v>5.1999999999999993</v>
      </c>
      <c r="P160" s="81">
        <f t="shared" si="52"/>
        <v>7.6000000000000014</v>
      </c>
      <c r="Q160" s="81">
        <f t="shared" si="53"/>
        <v>17.600000000000001</v>
      </c>
      <c r="R160" s="81">
        <f t="shared" si="54"/>
        <v>27.6</v>
      </c>
      <c r="S160">
        <f t="shared" si="55"/>
        <v>3</v>
      </c>
      <c r="V160" s="54" t="s">
        <v>498</v>
      </c>
      <c r="W160" s="55" t="s">
        <v>499</v>
      </c>
      <c r="X160" s="56">
        <v>5</v>
      </c>
      <c r="Y160" s="57">
        <v>46.8</v>
      </c>
      <c r="Z160" s="57">
        <v>2.6</v>
      </c>
      <c r="AA160" s="57">
        <v>2.5150000000000001</v>
      </c>
      <c r="AB160" s="57">
        <v>0</v>
      </c>
      <c r="AC160" s="57">
        <v>22.2</v>
      </c>
      <c r="AD160" s="57">
        <v>29.8</v>
      </c>
      <c r="AE160" s="57">
        <v>0</v>
      </c>
      <c r="AF160" s="57">
        <v>0</v>
      </c>
      <c r="AG160" s="58">
        <v>1.25</v>
      </c>
      <c r="AH160" s="58">
        <v>3</v>
      </c>
      <c r="AI160" s="58">
        <v>0</v>
      </c>
      <c r="AJ160" s="58">
        <v>0</v>
      </c>
    </row>
    <row r="161" spans="1:36">
      <c r="A161" s="68" t="str">
        <f t="shared" si="38"/>
        <v>4EL17</v>
      </c>
      <c r="B161" s="12">
        <f t="shared" si="39"/>
        <v>2.5219999999999998</v>
      </c>
      <c r="C161" s="12">
        <f t="shared" si="40"/>
        <v>2.5219999999999998</v>
      </c>
      <c r="D161" s="12">
        <f t="shared" si="41"/>
        <v>2.3888975265048882</v>
      </c>
      <c r="E161" s="12">
        <f t="shared" si="42"/>
        <v>1.9107012861658137</v>
      </c>
      <c r="F161" s="12">
        <f t="shared" si="43"/>
        <v>1.3866234933354016</v>
      </c>
      <c r="G161" s="12">
        <f t="shared" si="44"/>
        <v>0.86254570050498947</v>
      </c>
      <c r="H161" s="12">
        <f t="shared" si="45"/>
        <v>23.900000000000002</v>
      </c>
      <c r="I161" s="12">
        <f t="shared" si="46"/>
        <v>31.5</v>
      </c>
      <c r="J161" s="12">
        <f t="shared" si="47"/>
        <v>2.5219999999999998</v>
      </c>
      <c r="K161" s="12">
        <f t="shared" si="56"/>
        <v>2.3561674100716639</v>
      </c>
      <c r="L161" s="12">
        <f t="shared" si="48"/>
        <v>7.5999999999999979</v>
      </c>
      <c r="M161" s="81">
        <f t="shared" si="49"/>
        <v>0</v>
      </c>
      <c r="N161" s="81">
        <f t="shared" si="50"/>
        <v>0</v>
      </c>
      <c r="O161" s="81">
        <f t="shared" si="51"/>
        <v>6.0999999999999979</v>
      </c>
      <c r="P161" s="81">
        <f t="shared" si="52"/>
        <v>8.5</v>
      </c>
      <c r="Q161" s="81">
        <f t="shared" si="53"/>
        <v>18.5</v>
      </c>
      <c r="R161" s="81">
        <f t="shared" si="54"/>
        <v>28.5</v>
      </c>
      <c r="S161">
        <f t="shared" si="55"/>
        <v>3</v>
      </c>
      <c r="V161" s="54" t="s">
        <v>500</v>
      </c>
      <c r="W161" s="55" t="s">
        <v>501</v>
      </c>
      <c r="X161" s="56">
        <v>5</v>
      </c>
      <c r="Y161" s="57">
        <v>46.8</v>
      </c>
      <c r="Z161" s="57">
        <v>2.6</v>
      </c>
      <c r="AA161" s="57">
        <v>2.5219999999999998</v>
      </c>
      <c r="AB161" s="57">
        <v>0</v>
      </c>
      <c r="AC161" s="57">
        <v>21.3</v>
      </c>
      <c r="AD161" s="57">
        <v>28.9</v>
      </c>
      <c r="AE161" s="57">
        <v>0</v>
      </c>
      <c r="AF161" s="57">
        <v>0</v>
      </c>
      <c r="AG161" s="58">
        <v>1.25</v>
      </c>
      <c r="AH161" s="58">
        <v>3</v>
      </c>
      <c r="AI161" s="58">
        <v>0</v>
      </c>
      <c r="AJ161" s="58">
        <v>0</v>
      </c>
    </row>
    <row r="162" spans="1:36">
      <c r="A162" s="68" t="str">
        <f t="shared" si="38"/>
        <v>4EL19</v>
      </c>
      <c r="B162" s="12">
        <f t="shared" si="39"/>
        <v>2.5150000000000001</v>
      </c>
      <c r="C162" s="12">
        <f t="shared" si="40"/>
        <v>2.5150000000000001</v>
      </c>
      <c r="D162" s="12">
        <f t="shared" si="41"/>
        <v>2.3906255575537481</v>
      </c>
      <c r="E162" s="12">
        <f t="shared" si="42"/>
        <v>1.9246643978790305</v>
      </c>
      <c r="F162" s="12">
        <f t="shared" si="43"/>
        <v>1.4005866050486184</v>
      </c>
      <c r="G162" s="12">
        <f t="shared" si="44"/>
        <v>0.87650881221820631</v>
      </c>
      <c r="H162" s="12">
        <f t="shared" si="45"/>
        <v>24.3</v>
      </c>
      <c r="I162" s="12">
        <f t="shared" si="46"/>
        <v>31.900000000000002</v>
      </c>
      <c r="J162" s="12">
        <f t="shared" si="47"/>
        <v>2.5150000000000001</v>
      </c>
      <c r="K162" s="12">
        <f t="shared" si="56"/>
        <v>2.3491674100716642</v>
      </c>
      <c r="L162" s="12">
        <f t="shared" si="48"/>
        <v>7.6000000000000014</v>
      </c>
      <c r="M162" s="81">
        <f t="shared" si="49"/>
        <v>0</v>
      </c>
      <c r="N162" s="81">
        <f t="shared" si="50"/>
        <v>0</v>
      </c>
      <c r="O162" s="81">
        <f t="shared" si="51"/>
        <v>5.6999999999999993</v>
      </c>
      <c r="P162" s="81">
        <f t="shared" si="52"/>
        <v>8.0999999999999979</v>
      </c>
      <c r="Q162" s="81">
        <f t="shared" si="53"/>
        <v>18.099999999999998</v>
      </c>
      <c r="R162" s="81">
        <f t="shared" si="54"/>
        <v>28.099999999999998</v>
      </c>
      <c r="S162">
        <f t="shared" si="55"/>
        <v>3</v>
      </c>
      <c r="V162" s="54" t="s">
        <v>502</v>
      </c>
      <c r="W162" s="55" t="s">
        <v>503</v>
      </c>
      <c r="X162" s="56">
        <v>5</v>
      </c>
      <c r="Y162" s="57">
        <v>46.8</v>
      </c>
      <c r="Z162" s="57">
        <v>2.6</v>
      </c>
      <c r="AA162" s="57">
        <v>2.5150000000000001</v>
      </c>
      <c r="AB162" s="57">
        <v>0</v>
      </c>
      <c r="AC162" s="57">
        <v>21.7</v>
      </c>
      <c r="AD162" s="57">
        <v>29.3</v>
      </c>
      <c r="AE162" s="57">
        <v>0</v>
      </c>
      <c r="AF162" s="57">
        <v>0</v>
      </c>
      <c r="AG162" s="58">
        <v>1.25</v>
      </c>
      <c r="AH162" s="58">
        <v>3</v>
      </c>
      <c r="AI162" s="58">
        <v>0</v>
      </c>
      <c r="AJ162" s="58">
        <v>0</v>
      </c>
    </row>
    <row r="163" spans="1:36">
      <c r="A163" s="68" t="str">
        <f t="shared" si="38"/>
        <v>4EL25</v>
      </c>
      <c r="B163" s="12">
        <f t="shared" si="39"/>
        <v>2.5219999999999998</v>
      </c>
      <c r="C163" s="12">
        <f t="shared" si="40"/>
        <v>2.5219999999999998</v>
      </c>
      <c r="D163" s="12">
        <f t="shared" si="41"/>
        <v>2.3976255575537477</v>
      </c>
      <c r="E163" s="12">
        <f t="shared" si="42"/>
        <v>1.9316643978790302</v>
      </c>
      <c r="F163" s="12">
        <f t="shared" si="43"/>
        <v>1.4075866050486181</v>
      </c>
      <c r="G163" s="12">
        <f t="shared" si="44"/>
        <v>0.88350881221820599</v>
      </c>
      <c r="H163" s="12">
        <f t="shared" si="45"/>
        <v>24.3</v>
      </c>
      <c r="I163" s="12">
        <f t="shared" si="46"/>
        <v>31.900000000000002</v>
      </c>
      <c r="J163" s="12">
        <f t="shared" si="47"/>
        <v>2.5219999999999998</v>
      </c>
      <c r="K163" s="12">
        <f t="shared" si="56"/>
        <v>2.3561674100716639</v>
      </c>
      <c r="L163" s="12">
        <f t="shared" si="48"/>
        <v>7.6000000000000014</v>
      </c>
      <c r="M163" s="81">
        <f t="shared" si="49"/>
        <v>0</v>
      </c>
      <c r="N163" s="81">
        <f t="shared" si="50"/>
        <v>0</v>
      </c>
      <c r="O163" s="81">
        <f t="shared" si="51"/>
        <v>5.6999999999999993</v>
      </c>
      <c r="P163" s="81">
        <f t="shared" si="52"/>
        <v>8.0999999999999979</v>
      </c>
      <c r="Q163" s="81">
        <f t="shared" si="53"/>
        <v>18.099999999999998</v>
      </c>
      <c r="R163" s="81">
        <f t="shared" si="54"/>
        <v>28.099999999999998</v>
      </c>
      <c r="S163">
        <f t="shared" si="55"/>
        <v>3</v>
      </c>
      <c r="V163" s="54" t="s">
        <v>504</v>
      </c>
      <c r="W163" s="55" t="s">
        <v>505</v>
      </c>
      <c r="X163" s="56">
        <v>5</v>
      </c>
      <c r="Y163" s="57">
        <v>46.8</v>
      </c>
      <c r="Z163" s="57">
        <v>2.6</v>
      </c>
      <c r="AA163" s="57">
        <v>2.5219999999999998</v>
      </c>
      <c r="AB163" s="57">
        <v>0</v>
      </c>
      <c r="AC163" s="57">
        <v>21.7</v>
      </c>
      <c r="AD163" s="57">
        <v>29.3</v>
      </c>
      <c r="AE163" s="57">
        <v>0</v>
      </c>
      <c r="AF163" s="57">
        <v>0</v>
      </c>
      <c r="AG163" s="58">
        <v>1.25</v>
      </c>
      <c r="AH163" s="58">
        <v>3</v>
      </c>
      <c r="AI163" s="58">
        <v>0</v>
      </c>
      <c r="AJ163" s="58">
        <v>0</v>
      </c>
    </row>
    <row r="164" spans="1:36">
      <c r="A164" s="68" t="str">
        <f t="shared" si="38"/>
        <v>4EL32</v>
      </c>
      <c r="B164" s="12">
        <f t="shared" si="39"/>
        <v>2.5150000000000001</v>
      </c>
      <c r="C164" s="12">
        <f t="shared" si="40"/>
        <v>2.5150000000000001</v>
      </c>
      <c r="D164" s="12">
        <f t="shared" si="41"/>
        <v>2.4451757516091219</v>
      </c>
      <c r="E164" s="12">
        <f t="shared" si="42"/>
        <v>2.0562956001198511</v>
      </c>
      <c r="F164" s="12">
        <f t="shared" si="43"/>
        <v>1.5322178072894392</v>
      </c>
      <c r="G164" s="12">
        <f t="shared" si="44"/>
        <v>1.0081400144590271</v>
      </c>
      <c r="H164" s="12">
        <f t="shared" si="45"/>
        <v>26.8</v>
      </c>
      <c r="I164" s="12">
        <f t="shared" si="46"/>
        <v>34.42</v>
      </c>
      <c r="J164" s="12">
        <f t="shared" si="47"/>
        <v>2.5150000000000001</v>
      </c>
      <c r="K164" s="12">
        <f t="shared" si="56"/>
        <v>2.3487310085192212</v>
      </c>
      <c r="L164" s="12">
        <f t="shared" si="48"/>
        <v>7.620000000000001</v>
      </c>
      <c r="M164" s="81">
        <f t="shared" si="49"/>
        <v>0</v>
      </c>
      <c r="N164" s="81">
        <f t="shared" si="50"/>
        <v>0</v>
      </c>
      <c r="O164" s="81">
        <f t="shared" si="51"/>
        <v>3.1999999999999993</v>
      </c>
      <c r="P164" s="81">
        <f t="shared" si="52"/>
        <v>5.5799999999999983</v>
      </c>
      <c r="Q164" s="81">
        <f t="shared" si="53"/>
        <v>15.579999999999998</v>
      </c>
      <c r="R164" s="81">
        <f t="shared" si="54"/>
        <v>25.58</v>
      </c>
      <c r="S164">
        <f t="shared" si="55"/>
        <v>3</v>
      </c>
      <c r="V164" s="54" t="s">
        <v>506</v>
      </c>
      <c r="W164" s="55" t="s">
        <v>507</v>
      </c>
      <c r="X164" s="56">
        <v>3</v>
      </c>
      <c r="Y164" s="57">
        <v>48</v>
      </c>
      <c r="Z164" s="57">
        <v>2.6</v>
      </c>
      <c r="AA164" s="57">
        <v>2.5150000000000001</v>
      </c>
      <c r="AB164" s="57">
        <v>0</v>
      </c>
      <c r="AC164" s="57">
        <v>24.2</v>
      </c>
      <c r="AD164" s="57">
        <v>31.82</v>
      </c>
      <c r="AE164" s="57">
        <v>0</v>
      </c>
      <c r="AF164" s="57">
        <v>0</v>
      </c>
      <c r="AG164" s="58">
        <v>1.25</v>
      </c>
      <c r="AH164" s="58">
        <v>3</v>
      </c>
      <c r="AI164" s="58">
        <v>0</v>
      </c>
      <c r="AJ164" s="58">
        <v>0</v>
      </c>
    </row>
    <row r="165" spans="1:36">
      <c r="A165" s="68" t="str">
        <f t="shared" si="38"/>
        <v>4EL41</v>
      </c>
      <c r="B165" s="12">
        <f t="shared" si="39"/>
        <v>2.5219999999999998</v>
      </c>
      <c r="C165" s="12">
        <f t="shared" si="40"/>
        <v>2.5219999999999998</v>
      </c>
      <c r="D165" s="12">
        <f t="shared" si="41"/>
        <v>2.2827371295905827</v>
      </c>
      <c r="E165" s="12">
        <f t="shared" si="42"/>
        <v>1.7586593367601706</v>
      </c>
      <c r="F165" s="12">
        <f t="shared" si="43"/>
        <v>1.2345815439297585</v>
      </c>
      <c r="G165" s="12">
        <f t="shared" si="44"/>
        <v>0.71050375109934638</v>
      </c>
      <c r="H165" s="12">
        <f t="shared" si="45"/>
        <v>23.1</v>
      </c>
      <c r="I165" s="12">
        <f t="shared" si="46"/>
        <v>27.1</v>
      </c>
      <c r="J165" s="12">
        <f t="shared" si="47"/>
        <v>2.5219999999999998</v>
      </c>
      <c r="K165" s="12">
        <f t="shared" si="56"/>
        <v>2.4347196895114021</v>
      </c>
      <c r="L165" s="12">
        <f t="shared" si="48"/>
        <v>4</v>
      </c>
      <c r="M165" s="81">
        <f t="shared" si="49"/>
        <v>0</v>
      </c>
      <c r="N165" s="81">
        <f t="shared" si="50"/>
        <v>0</v>
      </c>
      <c r="O165" s="81">
        <f t="shared" si="51"/>
        <v>2.8999999999999986</v>
      </c>
      <c r="P165" s="81">
        <f t="shared" si="52"/>
        <v>12.899999999999999</v>
      </c>
      <c r="Q165" s="81">
        <f t="shared" si="53"/>
        <v>22.9</v>
      </c>
      <c r="R165" s="81">
        <f t="shared" si="54"/>
        <v>32.9</v>
      </c>
      <c r="S165">
        <f t="shared" si="55"/>
        <v>3</v>
      </c>
      <c r="V165" s="54" t="s">
        <v>508</v>
      </c>
      <c r="W165" s="55" t="s">
        <v>509</v>
      </c>
      <c r="X165" s="56">
        <v>5</v>
      </c>
      <c r="Y165" s="57">
        <v>46.8</v>
      </c>
      <c r="Z165" s="57">
        <v>2.6</v>
      </c>
      <c r="AA165" s="57">
        <v>2.5219999999999998</v>
      </c>
      <c r="AB165" s="57">
        <v>0</v>
      </c>
      <c r="AC165" s="57">
        <v>20.5</v>
      </c>
      <c r="AD165" s="57">
        <v>24.5</v>
      </c>
      <c r="AE165" s="57">
        <v>0</v>
      </c>
      <c r="AF165" s="57">
        <v>0</v>
      </c>
      <c r="AG165" s="58">
        <v>1.25</v>
      </c>
      <c r="AH165" s="58">
        <v>3</v>
      </c>
      <c r="AI165" s="58">
        <v>0</v>
      </c>
      <c r="AJ165" s="58">
        <v>0</v>
      </c>
    </row>
    <row r="166" spans="1:36">
      <c r="A166" s="68" t="str">
        <f t="shared" si="38"/>
        <v>4EP42</v>
      </c>
      <c r="B166" s="12">
        <f t="shared" si="39"/>
        <v>2.5150000000000001</v>
      </c>
      <c r="C166" s="12">
        <f t="shared" si="40"/>
        <v>2.5150000000000001</v>
      </c>
      <c r="D166" s="12">
        <f t="shared" si="41"/>
        <v>2.3884435497915333</v>
      </c>
      <c r="E166" s="12">
        <f t="shared" si="42"/>
        <v>1.7469035115420621</v>
      </c>
      <c r="F166" s="12">
        <f t="shared" si="43"/>
        <v>1.0476353921069581</v>
      </c>
      <c r="G166" s="12">
        <f t="shared" si="44"/>
        <v>0.34836727267185408</v>
      </c>
      <c r="H166" s="12">
        <f t="shared" si="45"/>
        <v>24.200000000000003</v>
      </c>
      <c r="I166" s="12">
        <f t="shared" si="46"/>
        <v>31.200000000000003</v>
      </c>
      <c r="J166" s="12">
        <f t="shared" si="47"/>
        <v>2.5150000000000001</v>
      </c>
      <c r="K166" s="12">
        <f t="shared" si="56"/>
        <v>2.3622594566449537</v>
      </c>
      <c r="L166" s="12">
        <f t="shared" si="48"/>
        <v>7</v>
      </c>
      <c r="M166" s="81">
        <f t="shared" si="49"/>
        <v>0</v>
      </c>
      <c r="N166" s="81">
        <f t="shared" si="50"/>
        <v>0</v>
      </c>
      <c r="O166" s="81">
        <f t="shared" si="51"/>
        <v>5.7999999999999972</v>
      </c>
      <c r="P166" s="81">
        <f t="shared" si="52"/>
        <v>8.7999999999999972</v>
      </c>
      <c r="Q166" s="81">
        <f t="shared" si="53"/>
        <v>18.799999999999997</v>
      </c>
      <c r="R166" s="81">
        <f t="shared" si="54"/>
        <v>28.799999999999997</v>
      </c>
      <c r="S166">
        <f t="shared" si="55"/>
        <v>4</v>
      </c>
      <c r="V166" s="54" t="s">
        <v>510</v>
      </c>
      <c r="W166" s="55" t="s">
        <v>511</v>
      </c>
      <c r="X166" s="56">
        <v>5</v>
      </c>
      <c r="Y166" s="57">
        <v>49.8</v>
      </c>
      <c r="Z166" s="57">
        <v>2.6</v>
      </c>
      <c r="AA166" s="57">
        <v>2.5150000000000001</v>
      </c>
      <c r="AB166" s="57">
        <v>0</v>
      </c>
      <c r="AC166" s="57">
        <v>21.6</v>
      </c>
      <c r="AD166" s="57">
        <v>28.6</v>
      </c>
      <c r="AE166" s="57">
        <v>38.082999999999998</v>
      </c>
      <c r="AF166" s="57">
        <v>0</v>
      </c>
      <c r="AG166" s="58">
        <v>1.25</v>
      </c>
      <c r="AH166" s="58">
        <v>4</v>
      </c>
      <c r="AI166" s="58">
        <v>0</v>
      </c>
      <c r="AJ166" s="58">
        <v>0</v>
      </c>
    </row>
    <row r="167" spans="1:36">
      <c r="A167" s="68" t="str">
        <f t="shared" si="38"/>
        <v>4EP43</v>
      </c>
      <c r="B167" s="12">
        <f t="shared" si="39"/>
        <v>2.5150000000000001</v>
      </c>
      <c r="C167" s="12">
        <f t="shared" si="40"/>
        <v>2.5150000000000001</v>
      </c>
      <c r="D167" s="12">
        <f t="shared" si="41"/>
        <v>2.3709874876938137</v>
      </c>
      <c r="E167" s="12">
        <f t="shared" si="42"/>
        <v>1.6909620619872539</v>
      </c>
      <c r="F167" s="12">
        <f t="shared" si="43"/>
        <v>0.99169394255214982</v>
      </c>
      <c r="G167" s="12">
        <f t="shared" si="44"/>
        <v>0.29242582311704579</v>
      </c>
      <c r="H167" s="12">
        <f t="shared" si="45"/>
        <v>23.400000000000002</v>
      </c>
      <c r="I167" s="12">
        <f t="shared" si="46"/>
        <v>30.400000000000002</v>
      </c>
      <c r="J167" s="12">
        <f t="shared" si="47"/>
        <v>2.5150000000000001</v>
      </c>
      <c r="K167" s="12">
        <f t="shared" si="56"/>
        <v>2.3622594566449537</v>
      </c>
      <c r="L167" s="12">
        <f t="shared" si="48"/>
        <v>7</v>
      </c>
      <c r="M167" s="81">
        <f t="shared" si="49"/>
        <v>0</v>
      </c>
      <c r="N167" s="81">
        <f t="shared" si="50"/>
        <v>0</v>
      </c>
      <c r="O167" s="81">
        <f t="shared" si="51"/>
        <v>6.5999999999999979</v>
      </c>
      <c r="P167" s="81">
        <f t="shared" si="52"/>
        <v>9.5999999999999979</v>
      </c>
      <c r="Q167" s="81">
        <f t="shared" si="53"/>
        <v>19.599999999999998</v>
      </c>
      <c r="R167" s="81">
        <f t="shared" si="54"/>
        <v>29.599999999999998</v>
      </c>
      <c r="S167">
        <f t="shared" si="55"/>
        <v>4</v>
      </c>
      <c r="V167" s="54" t="s">
        <v>512</v>
      </c>
      <c r="W167" s="55" t="s">
        <v>513</v>
      </c>
      <c r="X167" s="56">
        <v>5</v>
      </c>
      <c r="Y167" s="57">
        <v>49</v>
      </c>
      <c r="Z167" s="57">
        <v>2.6</v>
      </c>
      <c r="AA167" s="57">
        <v>2.5150000000000001</v>
      </c>
      <c r="AB167" s="57">
        <v>0</v>
      </c>
      <c r="AC167" s="57">
        <v>20.8</v>
      </c>
      <c r="AD167" s="57">
        <v>27.8</v>
      </c>
      <c r="AE167" s="57">
        <v>37.283000000000001</v>
      </c>
      <c r="AF167" s="57">
        <v>0</v>
      </c>
      <c r="AG167" s="58">
        <v>1.25</v>
      </c>
      <c r="AH167" s="58">
        <v>4</v>
      </c>
      <c r="AI167" s="58">
        <v>0</v>
      </c>
      <c r="AJ167" s="58">
        <v>0</v>
      </c>
    </row>
    <row r="168" spans="1:36">
      <c r="A168" s="68" t="str">
        <f t="shared" si="38"/>
        <v>4EP44</v>
      </c>
      <c r="B168" s="12">
        <f t="shared" si="39"/>
        <v>2.5150000000000001</v>
      </c>
      <c r="C168" s="12">
        <f t="shared" si="40"/>
        <v>2.5150000000000001</v>
      </c>
      <c r="D168" s="12">
        <f t="shared" si="41"/>
        <v>2.3063180070901454</v>
      </c>
      <c r="E168" s="12">
        <f t="shared" si="42"/>
        <v>1.6070498876550414</v>
      </c>
      <c r="F168" s="12">
        <f t="shared" si="43"/>
        <v>0.90778176821993739</v>
      </c>
      <c r="G168" s="12">
        <f t="shared" si="44"/>
        <v>0.20851364878483336</v>
      </c>
      <c r="H168" s="12">
        <f t="shared" si="45"/>
        <v>22.200000000000003</v>
      </c>
      <c r="I168" s="12">
        <f t="shared" si="46"/>
        <v>29.200000000000003</v>
      </c>
      <c r="J168" s="12">
        <f t="shared" si="47"/>
        <v>2.5150000000000001</v>
      </c>
      <c r="K168" s="12">
        <f t="shared" si="56"/>
        <v>2.3622594566449537</v>
      </c>
      <c r="L168" s="12">
        <f t="shared" si="48"/>
        <v>7</v>
      </c>
      <c r="M168" s="81">
        <f t="shared" si="49"/>
        <v>0</v>
      </c>
      <c r="N168" s="81">
        <f t="shared" si="50"/>
        <v>0</v>
      </c>
      <c r="O168" s="81">
        <f t="shared" si="51"/>
        <v>0.79999999999999716</v>
      </c>
      <c r="P168" s="81">
        <f t="shared" si="52"/>
        <v>10.799999999999997</v>
      </c>
      <c r="Q168" s="81">
        <f t="shared" si="53"/>
        <v>20.799999999999997</v>
      </c>
      <c r="R168" s="81">
        <f t="shared" si="54"/>
        <v>30.799999999999997</v>
      </c>
      <c r="S168">
        <f t="shared" si="55"/>
        <v>4</v>
      </c>
      <c r="V168" s="54" t="s">
        <v>514</v>
      </c>
      <c r="W168" s="55" t="s">
        <v>515</v>
      </c>
      <c r="X168" s="56">
        <v>5</v>
      </c>
      <c r="Y168" s="57">
        <v>49.8</v>
      </c>
      <c r="Z168" s="57">
        <v>2.6</v>
      </c>
      <c r="AA168" s="57">
        <v>2.5150000000000001</v>
      </c>
      <c r="AB168" s="57">
        <v>0</v>
      </c>
      <c r="AC168" s="57">
        <v>19.600000000000001</v>
      </c>
      <c r="AD168" s="57">
        <v>26.6</v>
      </c>
      <c r="AE168" s="57">
        <v>36.082999999999998</v>
      </c>
      <c r="AF168" s="57">
        <v>0</v>
      </c>
      <c r="AG168" s="58">
        <v>1.25</v>
      </c>
      <c r="AH168" s="58">
        <v>4</v>
      </c>
      <c r="AI168" s="58">
        <v>0</v>
      </c>
      <c r="AJ168" s="58">
        <v>0</v>
      </c>
    </row>
    <row r="169" spans="1:36">
      <c r="A169" s="68" t="str">
        <f t="shared" si="38"/>
        <v>4ER30</v>
      </c>
      <c r="B169" s="12">
        <f t="shared" si="39"/>
        <v>2.5150000000000001</v>
      </c>
      <c r="C169" s="12">
        <f t="shared" si="40"/>
        <v>2.4997259456644954</v>
      </c>
      <c r="D169" s="12">
        <f t="shared" si="41"/>
        <v>2.2815251694430008</v>
      </c>
      <c r="E169" s="12">
        <f t="shared" si="42"/>
        <v>1.8414860393318768</v>
      </c>
      <c r="F169" s="12">
        <f t="shared" si="43"/>
        <v>1.0544689710856925</v>
      </c>
      <c r="G169" s="12">
        <f t="shared" si="44"/>
        <v>0.26745190283950815</v>
      </c>
      <c r="H169" s="12">
        <f t="shared" si="45"/>
        <v>19.3</v>
      </c>
      <c r="I169" s="12">
        <f t="shared" si="46"/>
        <v>36.1</v>
      </c>
      <c r="J169" s="12">
        <f t="shared" si="47"/>
        <v>2.5150000000000001</v>
      </c>
      <c r="K169" s="12">
        <f t="shared" si="56"/>
        <v>2.1484226959478887</v>
      </c>
      <c r="L169" s="12">
        <f t="shared" si="48"/>
        <v>16.8</v>
      </c>
      <c r="M169" s="81">
        <f t="shared" si="49"/>
        <v>0</v>
      </c>
      <c r="N169" s="81">
        <f t="shared" si="50"/>
        <v>0.69999999999999929</v>
      </c>
      <c r="O169" s="81">
        <f t="shared" si="51"/>
        <v>10.7</v>
      </c>
      <c r="P169" s="81">
        <f t="shared" si="52"/>
        <v>3.8999999999999986</v>
      </c>
      <c r="Q169" s="81">
        <f t="shared" si="53"/>
        <v>13.899999999999999</v>
      </c>
      <c r="R169" s="81">
        <f t="shared" si="54"/>
        <v>23.9</v>
      </c>
      <c r="S169">
        <f t="shared" si="55"/>
        <v>4.5</v>
      </c>
      <c r="V169" s="54" t="s">
        <v>516</v>
      </c>
      <c r="W169" s="55" t="s">
        <v>517</v>
      </c>
      <c r="X169" s="56">
        <v>5</v>
      </c>
      <c r="Y169" s="57">
        <v>46.7</v>
      </c>
      <c r="Z169" s="57">
        <v>2.6</v>
      </c>
      <c r="AA169" s="57">
        <v>2.5150000000000001</v>
      </c>
      <c r="AB169" s="57">
        <v>0</v>
      </c>
      <c r="AC169" s="57">
        <v>16.7</v>
      </c>
      <c r="AD169" s="57">
        <v>33.5</v>
      </c>
      <c r="AE169" s="57">
        <v>0</v>
      </c>
      <c r="AF169" s="57">
        <v>0</v>
      </c>
      <c r="AG169" s="58">
        <v>1.25</v>
      </c>
      <c r="AH169" s="58">
        <v>4.5</v>
      </c>
      <c r="AI169" s="58">
        <v>0</v>
      </c>
      <c r="AJ169" s="58">
        <v>0</v>
      </c>
    </row>
    <row r="170" spans="1:36">
      <c r="A170" s="68" t="str">
        <f t="shared" si="38"/>
        <v>4F10</v>
      </c>
      <c r="B170" s="12">
        <f t="shared" si="39"/>
        <v>2.5150000000000001</v>
      </c>
      <c r="C170" s="12">
        <f t="shared" si="40"/>
        <v>2.5150000000000001</v>
      </c>
      <c r="D170" s="12">
        <f t="shared" si="41"/>
        <v>2.3580566123860516</v>
      </c>
      <c r="E170" s="12">
        <f t="shared" si="42"/>
        <v>2.0874645647757957</v>
      </c>
      <c r="F170" s="12">
        <f t="shared" si="43"/>
        <v>1.8168725171655395</v>
      </c>
      <c r="G170" s="12">
        <f t="shared" si="44"/>
        <v>1.5462804695552834</v>
      </c>
      <c r="H170" s="12">
        <f t="shared" si="45"/>
        <v>24.200000000000003</v>
      </c>
      <c r="I170" s="12">
        <f t="shared" si="46"/>
        <v>24.200000000000003</v>
      </c>
      <c r="J170" s="12">
        <f t="shared" si="47"/>
        <v>2.5150000000000001</v>
      </c>
      <c r="K170" s="12">
        <f t="shared" si="56"/>
        <v>2.5150000000000001</v>
      </c>
      <c r="L170" s="12">
        <f t="shared" si="48"/>
        <v>0</v>
      </c>
      <c r="M170" s="81">
        <f t="shared" si="49"/>
        <v>0</v>
      </c>
      <c r="N170" s="81">
        <f t="shared" si="50"/>
        <v>0</v>
      </c>
      <c r="O170" s="81">
        <f t="shared" si="51"/>
        <v>5.7999999999999972</v>
      </c>
      <c r="P170" s="81">
        <f t="shared" si="52"/>
        <v>15.799999999999997</v>
      </c>
      <c r="Q170" s="81">
        <f t="shared" si="53"/>
        <v>25.799999999999997</v>
      </c>
      <c r="R170" s="81">
        <f t="shared" si="54"/>
        <v>35.799999999999997</v>
      </c>
      <c r="S170">
        <f t="shared" si="55"/>
        <v>1.55</v>
      </c>
      <c r="V170" s="54" t="s">
        <v>518</v>
      </c>
      <c r="W170" s="55" t="s">
        <v>26</v>
      </c>
      <c r="X170" s="56">
        <v>5</v>
      </c>
      <c r="Y170" s="57">
        <v>49.8</v>
      </c>
      <c r="Z170" s="57">
        <v>2.6</v>
      </c>
      <c r="AA170" s="57">
        <v>2.5150000000000001</v>
      </c>
      <c r="AB170" s="57">
        <v>0</v>
      </c>
      <c r="AC170" s="57">
        <v>21.6</v>
      </c>
      <c r="AD170" s="57">
        <v>0</v>
      </c>
      <c r="AE170" s="57">
        <v>0</v>
      </c>
      <c r="AF170" s="57">
        <v>0</v>
      </c>
      <c r="AG170" s="58">
        <v>1.55</v>
      </c>
      <c r="AH170" s="58">
        <v>0</v>
      </c>
      <c r="AI170" s="58">
        <v>0</v>
      </c>
      <c r="AJ170" s="58">
        <v>0</v>
      </c>
    </row>
    <row r="171" spans="1:36">
      <c r="A171" s="68" t="str">
        <f t="shared" si="38"/>
        <v>4F11</v>
      </c>
      <c r="B171" s="12">
        <f t="shared" si="39"/>
        <v>2.5150000000000001</v>
      </c>
      <c r="C171" s="12">
        <f t="shared" si="40"/>
        <v>2.5150000000000001</v>
      </c>
      <c r="D171" s="12">
        <f t="shared" si="41"/>
        <v>2.381451799997147</v>
      </c>
      <c r="E171" s="12">
        <f t="shared" si="42"/>
        <v>2.1195925843052774</v>
      </c>
      <c r="F171" s="12">
        <f t="shared" si="43"/>
        <v>1.8577333686134083</v>
      </c>
      <c r="G171" s="12">
        <f t="shared" si="44"/>
        <v>1.595874152921539</v>
      </c>
      <c r="H171" s="12">
        <f t="shared" si="45"/>
        <v>12.1</v>
      </c>
      <c r="I171" s="12">
        <f t="shared" si="46"/>
        <v>24.900000000000002</v>
      </c>
      <c r="J171" s="12">
        <f t="shared" si="47"/>
        <v>2.5150000000000001</v>
      </c>
      <c r="K171" s="12">
        <f t="shared" si="56"/>
        <v>2.5150000000000001</v>
      </c>
      <c r="L171" s="12">
        <f t="shared" si="48"/>
        <v>12.800000000000002</v>
      </c>
      <c r="M171" s="81">
        <f t="shared" si="49"/>
        <v>0</v>
      </c>
      <c r="N171" s="81">
        <f t="shared" si="50"/>
        <v>7.9</v>
      </c>
      <c r="O171" s="81">
        <f t="shared" si="51"/>
        <v>5.0999999999999979</v>
      </c>
      <c r="P171" s="81">
        <f t="shared" si="52"/>
        <v>15.099999999999998</v>
      </c>
      <c r="Q171" s="81">
        <f t="shared" si="53"/>
        <v>25.099999999999998</v>
      </c>
      <c r="R171" s="81">
        <f t="shared" si="54"/>
        <v>35.099999999999994</v>
      </c>
      <c r="S171">
        <f t="shared" si="55"/>
        <v>1.5</v>
      </c>
      <c r="V171" s="54" t="s">
        <v>519</v>
      </c>
      <c r="W171" s="55" t="s">
        <v>520</v>
      </c>
      <c r="X171" s="56">
        <v>5</v>
      </c>
      <c r="Y171" s="57">
        <v>49.8</v>
      </c>
      <c r="Z171" s="57">
        <v>2.6</v>
      </c>
      <c r="AA171" s="57">
        <v>2.5150000000000001</v>
      </c>
      <c r="AB171" s="57">
        <v>2.48</v>
      </c>
      <c r="AC171" s="57">
        <v>9.5</v>
      </c>
      <c r="AD171" s="57">
        <v>22.3</v>
      </c>
      <c r="AE171" s="57">
        <v>0</v>
      </c>
      <c r="AF171" s="57">
        <v>0</v>
      </c>
      <c r="AG171" s="58">
        <v>0</v>
      </c>
      <c r="AH171" s="58">
        <v>1.5</v>
      </c>
      <c r="AI171" s="58">
        <v>0</v>
      </c>
      <c r="AJ171" s="58">
        <v>0</v>
      </c>
    </row>
    <row r="172" spans="1:36">
      <c r="A172" s="68" t="str">
        <f t="shared" si="38"/>
        <v>4F15</v>
      </c>
      <c r="B172" s="12">
        <f t="shared" si="39"/>
        <v>2.5150000000000001</v>
      </c>
      <c r="C172" s="12">
        <f t="shared" si="40"/>
        <v>2.5150000000000001</v>
      </c>
      <c r="D172" s="12">
        <f t="shared" si="41"/>
        <v>2.4029114774799845</v>
      </c>
      <c r="E172" s="12">
        <f t="shared" si="42"/>
        <v>2.1295248371872635</v>
      </c>
      <c r="F172" s="12">
        <f t="shared" si="43"/>
        <v>1.856138196894543</v>
      </c>
      <c r="G172" s="12">
        <f t="shared" si="44"/>
        <v>1.582751556601822</v>
      </c>
      <c r="H172" s="12">
        <f t="shared" si="45"/>
        <v>25.900000000000002</v>
      </c>
      <c r="I172" s="12">
        <f t="shared" si="46"/>
        <v>25.900000000000002</v>
      </c>
      <c r="J172" s="12">
        <f t="shared" si="47"/>
        <v>2.5150000000000001</v>
      </c>
      <c r="K172" s="12">
        <f t="shared" si="56"/>
        <v>2.5150000000000001</v>
      </c>
      <c r="L172" s="12">
        <f t="shared" si="48"/>
        <v>0</v>
      </c>
      <c r="M172" s="81">
        <f t="shared" si="49"/>
        <v>0</v>
      </c>
      <c r="N172" s="81">
        <f t="shared" si="50"/>
        <v>0</v>
      </c>
      <c r="O172" s="81">
        <f t="shared" si="51"/>
        <v>4.0999999999999979</v>
      </c>
      <c r="P172" s="81">
        <f t="shared" si="52"/>
        <v>14.099999999999998</v>
      </c>
      <c r="Q172" s="81">
        <f t="shared" si="53"/>
        <v>24.099999999999998</v>
      </c>
      <c r="R172" s="81">
        <f t="shared" si="54"/>
        <v>34.099999999999994</v>
      </c>
      <c r="S172">
        <f t="shared" si="55"/>
        <v>1.5660000000000001</v>
      </c>
      <c r="V172" s="54" t="s">
        <v>521</v>
      </c>
      <c r="W172" s="55" t="s">
        <v>27</v>
      </c>
      <c r="X172" s="56">
        <v>5</v>
      </c>
      <c r="Y172" s="57">
        <v>49.8</v>
      </c>
      <c r="Z172" s="57">
        <v>2.6</v>
      </c>
      <c r="AA172" s="57">
        <v>2.5150000000000001</v>
      </c>
      <c r="AB172" s="57">
        <v>0</v>
      </c>
      <c r="AC172" s="57">
        <v>23.3</v>
      </c>
      <c r="AD172" s="57">
        <v>0</v>
      </c>
      <c r="AE172" s="57">
        <v>0</v>
      </c>
      <c r="AF172" s="57">
        <v>0</v>
      </c>
      <c r="AG172" s="58">
        <v>1.5660000000000001</v>
      </c>
      <c r="AH172" s="58">
        <v>0</v>
      </c>
      <c r="AI172" s="58">
        <v>0</v>
      </c>
      <c r="AJ172" s="58">
        <v>0</v>
      </c>
    </row>
    <row r="173" spans="1:36">
      <c r="A173" s="68" t="str">
        <f t="shared" si="38"/>
        <v>4F17</v>
      </c>
      <c r="B173" s="12">
        <f t="shared" si="39"/>
        <v>2.0249999999999999</v>
      </c>
      <c r="C173" s="12">
        <f t="shared" si="40"/>
        <v>2.0249999999999999</v>
      </c>
      <c r="D173" s="12">
        <f t="shared" si="41"/>
        <v>1.7998010745049924</v>
      </c>
      <c r="E173" s="12">
        <f t="shared" si="42"/>
        <v>1.5379418588131231</v>
      </c>
      <c r="F173" s="12">
        <f t="shared" si="43"/>
        <v>1.2760826431212537</v>
      </c>
      <c r="G173" s="12">
        <f t="shared" si="44"/>
        <v>1.0142234274293844</v>
      </c>
      <c r="H173" s="12">
        <f t="shared" si="45"/>
        <v>21.400000000000002</v>
      </c>
      <c r="I173" s="12">
        <f t="shared" si="46"/>
        <v>21.400000000000002</v>
      </c>
      <c r="J173" s="12">
        <f t="shared" si="47"/>
        <v>2.0249999999999999</v>
      </c>
      <c r="K173" s="12">
        <f t="shared" si="56"/>
        <v>2.0249999999999999</v>
      </c>
      <c r="L173" s="12">
        <f t="shared" si="48"/>
        <v>0</v>
      </c>
      <c r="M173" s="81">
        <f t="shared" si="49"/>
        <v>0</v>
      </c>
      <c r="N173" s="81">
        <f t="shared" si="50"/>
        <v>0</v>
      </c>
      <c r="O173" s="81">
        <f t="shared" si="51"/>
        <v>8.5999999999999979</v>
      </c>
      <c r="P173" s="81">
        <f t="shared" si="52"/>
        <v>18.599999999999998</v>
      </c>
      <c r="Q173" s="81">
        <f t="shared" si="53"/>
        <v>28.599999999999998</v>
      </c>
      <c r="R173" s="81">
        <f t="shared" si="54"/>
        <v>38.599999999999994</v>
      </c>
      <c r="S173">
        <f t="shared" si="55"/>
        <v>1.5</v>
      </c>
      <c r="V173" s="54" t="s">
        <v>522</v>
      </c>
      <c r="W173" s="55" t="s">
        <v>523</v>
      </c>
      <c r="X173" s="56">
        <v>5</v>
      </c>
      <c r="Y173" s="57">
        <v>49.8</v>
      </c>
      <c r="Z173" s="57">
        <v>2.6</v>
      </c>
      <c r="AA173" s="57">
        <v>2.0249999999999999</v>
      </c>
      <c r="AB173" s="57">
        <v>0</v>
      </c>
      <c r="AC173" s="57">
        <v>18.8</v>
      </c>
      <c r="AD173" s="57">
        <v>0</v>
      </c>
      <c r="AE173" s="57">
        <v>0</v>
      </c>
      <c r="AF173" s="57">
        <v>0</v>
      </c>
      <c r="AG173" s="58">
        <v>1.5</v>
      </c>
      <c r="AH173" s="58">
        <v>0</v>
      </c>
      <c r="AI173" s="58">
        <v>0</v>
      </c>
      <c r="AJ173" s="58">
        <v>0</v>
      </c>
    </row>
    <row r="174" spans="1:36">
      <c r="A174" s="68" t="str">
        <f t="shared" si="38"/>
        <v>4F18</v>
      </c>
      <c r="B174" s="12">
        <f t="shared" si="39"/>
        <v>2.5150000000000001</v>
      </c>
      <c r="C174" s="12">
        <f t="shared" si="40"/>
        <v>2.5150000000000001</v>
      </c>
      <c r="D174" s="12">
        <f t="shared" si="41"/>
        <v>2.3208954853921684</v>
      </c>
      <c r="E174" s="12">
        <f t="shared" si="42"/>
        <v>2.0475088450994474</v>
      </c>
      <c r="F174" s="12">
        <f t="shared" si="43"/>
        <v>1.7741222048067264</v>
      </c>
      <c r="G174" s="12">
        <f t="shared" si="44"/>
        <v>1.5007355645140057</v>
      </c>
      <c r="H174" s="12">
        <f t="shared" si="45"/>
        <v>22.900000000000002</v>
      </c>
      <c r="I174" s="12">
        <f t="shared" si="46"/>
        <v>22.900000000000002</v>
      </c>
      <c r="J174" s="12">
        <f t="shared" si="47"/>
        <v>2.5150000000000001</v>
      </c>
      <c r="K174" s="12">
        <f t="shared" si="56"/>
        <v>2.5150000000000001</v>
      </c>
      <c r="L174" s="12">
        <f t="shared" si="48"/>
        <v>0</v>
      </c>
      <c r="M174" s="81">
        <f t="shared" si="49"/>
        <v>0</v>
      </c>
      <c r="N174" s="81">
        <f t="shared" si="50"/>
        <v>0</v>
      </c>
      <c r="O174" s="81">
        <f t="shared" si="51"/>
        <v>7.0999999999999979</v>
      </c>
      <c r="P174" s="81">
        <f t="shared" si="52"/>
        <v>17.099999999999998</v>
      </c>
      <c r="Q174" s="81">
        <f t="shared" si="53"/>
        <v>27.099999999999998</v>
      </c>
      <c r="R174" s="81">
        <f t="shared" si="54"/>
        <v>37.099999999999994</v>
      </c>
      <c r="S174">
        <f t="shared" si="55"/>
        <v>1.5660000000000001</v>
      </c>
      <c r="V174" s="54" t="s">
        <v>524</v>
      </c>
      <c r="W174" s="55" t="s">
        <v>525</v>
      </c>
      <c r="X174" s="56">
        <v>5</v>
      </c>
      <c r="Y174" s="57">
        <v>42.3</v>
      </c>
      <c r="Z174" s="57">
        <v>2.6</v>
      </c>
      <c r="AA174" s="57">
        <v>2.5150000000000001</v>
      </c>
      <c r="AB174" s="57">
        <v>0</v>
      </c>
      <c r="AC174" s="57">
        <v>20.3</v>
      </c>
      <c r="AD174" s="57">
        <v>0</v>
      </c>
      <c r="AE174" s="57">
        <v>0</v>
      </c>
      <c r="AF174" s="57">
        <v>0</v>
      </c>
      <c r="AG174" s="58">
        <v>1.5660000000000001</v>
      </c>
      <c r="AH174" s="58">
        <v>0</v>
      </c>
      <c r="AI174" s="58">
        <v>0</v>
      </c>
      <c r="AJ174" s="58">
        <v>0</v>
      </c>
    </row>
    <row r="175" spans="1:36">
      <c r="A175" s="68" t="str">
        <f t="shared" si="38"/>
        <v>4F19</v>
      </c>
      <c r="B175" s="12">
        <f t="shared" si="39"/>
        <v>2.5219999999999998</v>
      </c>
      <c r="C175" s="12">
        <f t="shared" si="40"/>
        <v>2.5219999999999998</v>
      </c>
      <c r="D175" s="12">
        <f t="shared" si="41"/>
        <v>2.3884517999971466</v>
      </c>
      <c r="E175" s="12">
        <f t="shared" si="42"/>
        <v>2.1265925843052771</v>
      </c>
      <c r="F175" s="12">
        <f t="shared" si="43"/>
        <v>1.864733368613408</v>
      </c>
      <c r="G175" s="12">
        <f t="shared" si="44"/>
        <v>1.6028741529215387</v>
      </c>
      <c r="H175" s="12">
        <f t="shared" si="45"/>
        <v>12.1</v>
      </c>
      <c r="I175" s="12">
        <f t="shared" si="46"/>
        <v>24.900000000000002</v>
      </c>
      <c r="J175" s="12">
        <f t="shared" si="47"/>
        <v>2.5219999999999998</v>
      </c>
      <c r="K175" s="12">
        <f t="shared" si="56"/>
        <v>2.5219999999999998</v>
      </c>
      <c r="L175" s="12">
        <f t="shared" si="48"/>
        <v>12.800000000000002</v>
      </c>
      <c r="M175" s="81">
        <f t="shared" si="49"/>
        <v>0</v>
      </c>
      <c r="N175" s="81">
        <f t="shared" si="50"/>
        <v>7.9</v>
      </c>
      <c r="O175" s="81">
        <f t="shared" si="51"/>
        <v>5.0999999999999979</v>
      </c>
      <c r="P175" s="81">
        <f t="shared" si="52"/>
        <v>15.099999999999998</v>
      </c>
      <c r="Q175" s="81">
        <f t="shared" si="53"/>
        <v>25.099999999999998</v>
      </c>
      <c r="R175" s="81">
        <f t="shared" si="54"/>
        <v>35.099999999999994</v>
      </c>
      <c r="S175">
        <f t="shared" si="55"/>
        <v>1.5</v>
      </c>
      <c r="V175" s="54" t="s">
        <v>526</v>
      </c>
      <c r="W175" s="55" t="s">
        <v>527</v>
      </c>
      <c r="X175" s="56">
        <v>5</v>
      </c>
      <c r="Y175" s="57">
        <v>42.5</v>
      </c>
      <c r="Z175" s="57">
        <v>2.6</v>
      </c>
      <c r="AA175" s="57">
        <v>2.5219999999999998</v>
      </c>
      <c r="AB175" s="57">
        <v>2.48</v>
      </c>
      <c r="AC175" s="57">
        <v>9.5</v>
      </c>
      <c r="AD175" s="57">
        <v>22.3</v>
      </c>
      <c r="AE175" s="57">
        <v>0</v>
      </c>
      <c r="AF175" s="57">
        <v>0</v>
      </c>
      <c r="AG175" s="58">
        <v>0</v>
      </c>
      <c r="AH175" s="58">
        <v>1.5</v>
      </c>
      <c r="AI175" s="58">
        <v>0</v>
      </c>
      <c r="AJ175" s="58">
        <v>0</v>
      </c>
    </row>
    <row r="176" spans="1:36">
      <c r="A176" s="68" t="str">
        <f t="shared" si="38"/>
        <v>4F20</v>
      </c>
      <c r="B176" s="12">
        <f t="shared" si="39"/>
        <v>2.5150000000000001</v>
      </c>
      <c r="C176" s="12">
        <f t="shared" si="40"/>
        <v>2.5150000000000001</v>
      </c>
      <c r="D176" s="12">
        <f t="shared" si="41"/>
        <v>2.2688523372496432</v>
      </c>
      <c r="E176" s="12">
        <f t="shared" si="42"/>
        <v>2.0069931215577737</v>
      </c>
      <c r="F176" s="12">
        <f t="shared" si="43"/>
        <v>1.7451339058659046</v>
      </c>
      <c r="G176" s="12">
        <f t="shared" si="44"/>
        <v>1.483274690174035</v>
      </c>
      <c r="H176" s="12">
        <f t="shared" si="45"/>
        <v>20.6</v>
      </c>
      <c r="I176" s="12">
        <f t="shared" si="46"/>
        <v>35.4</v>
      </c>
      <c r="J176" s="12">
        <f t="shared" si="47"/>
        <v>2.5150000000000001</v>
      </c>
      <c r="K176" s="12">
        <f t="shared" si="56"/>
        <v>2.1274483607760337</v>
      </c>
      <c r="L176" s="12">
        <f t="shared" si="48"/>
        <v>14.799999999999997</v>
      </c>
      <c r="M176" s="81">
        <f t="shared" si="49"/>
        <v>0</v>
      </c>
      <c r="N176" s="81">
        <f t="shared" si="50"/>
        <v>0</v>
      </c>
      <c r="O176" s="81">
        <f t="shared" si="51"/>
        <v>9.3999999999999986</v>
      </c>
      <c r="P176" s="81">
        <f t="shared" si="52"/>
        <v>4.6000000000000014</v>
      </c>
      <c r="Q176" s="81">
        <f t="shared" si="53"/>
        <v>14.600000000000001</v>
      </c>
      <c r="R176" s="81">
        <f t="shared" si="54"/>
        <v>24.6</v>
      </c>
      <c r="S176">
        <f t="shared" si="55"/>
        <v>1.5</v>
      </c>
      <c r="V176" s="54" t="s">
        <v>528</v>
      </c>
      <c r="W176" s="55" t="s">
        <v>529</v>
      </c>
      <c r="X176" s="56">
        <v>5</v>
      </c>
      <c r="Y176" s="57">
        <v>49.7</v>
      </c>
      <c r="Z176" s="57">
        <v>2.6</v>
      </c>
      <c r="AA176" s="57">
        <v>2.5150000000000001</v>
      </c>
      <c r="AB176" s="57">
        <v>0</v>
      </c>
      <c r="AC176" s="57">
        <v>18</v>
      </c>
      <c r="AD176" s="57">
        <v>32.799999999999997</v>
      </c>
      <c r="AE176" s="57">
        <v>0</v>
      </c>
      <c r="AF176" s="57">
        <v>0</v>
      </c>
      <c r="AG176" s="58">
        <v>1.5</v>
      </c>
      <c r="AH176" s="58">
        <v>0</v>
      </c>
      <c r="AI176" s="58">
        <v>0</v>
      </c>
      <c r="AJ176" s="58">
        <v>0</v>
      </c>
    </row>
    <row r="177" spans="1:36">
      <c r="A177" s="68" t="str">
        <f t="shared" si="38"/>
        <v>4F22</v>
      </c>
      <c r="B177" s="12">
        <f t="shared" si="39"/>
        <v>2.5150000000000001</v>
      </c>
      <c r="C177" s="12">
        <f t="shared" si="40"/>
        <v>2.5150000000000001</v>
      </c>
      <c r="D177" s="12">
        <f t="shared" si="41"/>
        <v>2.3578844705848785</v>
      </c>
      <c r="E177" s="12">
        <f t="shared" si="42"/>
        <v>2.0960252548930094</v>
      </c>
      <c r="F177" s="12">
        <f t="shared" si="43"/>
        <v>1.8341660392011399</v>
      </c>
      <c r="G177" s="12">
        <f t="shared" si="44"/>
        <v>1.5723068235092708</v>
      </c>
      <c r="H177" s="12">
        <f t="shared" si="45"/>
        <v>24</v>
      </c>
      <c r="I177" s="12">
        <f t="shared" si="46"/>
        <v>24</v>
      </c>
      <c r="J177" s="12">
        <f t="shared" si="47"/>
        <v>2.5150000000000001</v>
      </c>
      <c r="K177" s="12">
        <f t="shared" si="56"/>
        <v>2.5150000000000001</v>
      </c>
      <c r="L177" s="12">
        <f t="shared" si="48"/>
        <v>0</v>
      </c>
      <c r="M177" s="81">
        <f t="shared" si="49"/>
        <v>0</v>
      </c>
      <c r="N177" s="81">
        <f t="shared" si="50"/>
        <v>0</v>
      </c>
      <c r="O177" s="81">
        <f t="shared" si="51"/>
        <v>6</v>
      </c>
      <c r="P177" s="81">
        <f t="shared" si="52"/>
        <v>16</v>
      </c>
      <c r="Q177" s="81">
        <f t="shared" si="53"/>
        <v>26</v>
      </c>
      <c r="R177" s="81">
        <f t="shared" si="54"/>
        <v>36</v>
      </c>
      <c r="S177">
        <f t="shared" si="55"/>
        <v>1.5</v>
      </c>
      <c r="V177" s="54" t="s">
        <v>530</v>
      </c>
      <c r="W177" s="55" t="s">
        <v>531</v>
      </c>
      <c r="X177" s="56">
        <v>5</v>
      </c>
      <c r="Y177" s="57">
        <v>44.9</v>
      </c>
      <c r="Z177" s="57">
        <v>2.6</v>
      </c>
      <c r="AA177" s="57">
        <v>2.5150000000000001</v>
      </c>
      <c r="AB177" s="57">
        <v>0</v>
      </c>
      <c r="AC177" s="57">
        <v>21.4</v>
      </c>
      <c r="AD177" s="57">
        <v>0</v>
      </c>
      <c r="AE177" s="57">
        <v>0</v>
      </c>
      <c r="AF177" s="57">
        <v>0</v>
      </c>
      <c r="AG177" s="58">
        <v>1.5</v>
      </c>
      <c r="AH177" s="58">
        <v>0</v>
      </c>
      <c r="AI177" s="58">
        <v>0</v>
      </c>
      <c r="AJ177" s="58">
        <v>0</v>
      </c>
    </row>
    <row r="178" spans="1:36">
      <c r="A178" s="68" t="str">
        <f t="shared" si="38"/>
        <v>4F26</v>
      </c>
      <c r="B178" s="12">
        <f t="shared" si="39"/>
        <v>2.5150000000000001</v>
      </c>
      <c r="C178" s="12">
        <f t="shared" si="40"/>
        <v>2.5150000000000001</v>
      </c>
      <c r="D178" s="12">
        <f t="shared" si="41"/>
        <v>2.2950382588188298</v>
      </c>
      <c r="E178" s="12">
        <f t="shared" si="42"/>
        <v>2.0331790431269607</v>
      </c>
      <c r="F178" s="12">
        <f t="shared" si="43"/>
        <v>1.7713198274350912</v>
      </c>
      <c r="G178" s="12">
        <f t="shared" si="44"/>
        <v>1.5094606117432221</v>
      </c>
      <c r="H178" s="12">
        <f t="shared" si="45"/>
        <v>21.6</v>
      </c>
      <c r="I178" s="12">
        <f t="shared" si="46"/>
        <v>21.6</v>
      </c>
      <c r="J178" s="12">
        <f t="shared" si="47"/>
        <v>2.5150000000000001</v>
      </c>
      <c r="K178" s="12">
        <f t="shared" si="56"/>
        <v>2.5150000000000001</v>
      </c>
      <c r="L178" s="12">
        <f t="shared" si="48"/>
        <v>0</v>
      </c>
      <c r="M178" s="81">
        <f t="shared" si="49"/>
        <v>0</v>
      </c>
      <c r="N178" s="81">
        <f t="shared" si="50"/>
        <v>0</v>
      </c>
      <c r="O178" s="81">
        <f t="shared" si="51"/>
        <v>8.3999999999999986</v>
      </c>
      <c r="P178" s="81">
        <f t="shared" si="52"/>
        <v>18.399999999999999</v>
      </c>
      <c r="Q178" s="81">
        <f t="shared" si="53"/>
        <v>28.4</v>
      </c>
      <c r="R178" s="81">
        <f t="shared" si="54"/>
        <v>38.4</v>
      </c>
      <c r="S178">
        <f t="shared" si="55"/>
        <v>1.5</v>
      </c>
      <c r="V178" s="54" t="s">
        <v>532</v>
      </c>
      <c r="W178" s="55" t="s">
        <v>533</v>
      </c>
      <c r="X178" s="56">
        <v>5</v>
      </c>
      <c r="Y178" s="57">
        <v>47.7</v>
      </c>
      <c r="Z178" s="57">
        <v>2.6</v>
      </c>
      <c r="AA178" s="57">
        <v>2.5150000000000001</v>
      </c>
      <c r="AB178" s="57">
        <v>0</v>
      </c>
      <c r="AC178" s="57">
        <v>19</v>
      </c>
      <c r="AD178" s="57">
        <v>0</v>
      </c>
      <c r="AE178" s="57">
        <v>0</v>
      </c>
      <c r="AF178" s="57">
        <v>0</v>
      </c>
      <c r="AG178" s="58">
        <v>1.5</v>
      </c>
      <c r="AH178" s="58">
        <v>0</v>
      </c>
      <c r="AI178" s="58">
        <v>0</v>
      </c>
      <c r="AJ178" s="58">
        <v>0</v>
      </c>
    </row>
    <row r="179" spans="1:36">
      <c r="A179" s="68" t="str">
        <f t="shared" si="38"/>
        <v>4F27</v>
      </c>
      <c r="B179" s="12">
        <f t="shared" si="39"/>
        <v>2.0249999999999999</v>
      </c>
      <c r="C179" s="12">
        <f t="shared" si="40"/>
        <v>2.0249999999999999</v>
      </c>
      <c r="D179" s="12">
        <f t="shared" si="41"/>
        <v>1.8521729176433661</v>
      </c>
      <c r="E179" s="12">
        <f t="shared" si="42"/>
        <v>1.590313701951497</v>
      </c>
      <c r="F179" s="12">
        <f t="shared" si="43"/>
        <v>1.3284544862596275</v>
      </c>
      <c r="G179" s="12">
        <f t="shared" si="44"/>
        <v>1.0665952705677584</v>
      </c>
      <c r="H179" s="12">
        <f t="shared" si="45"/>
        <v>23.400000000000002</v>
      </c>
      <c r="I179" s="12">
        <f t="shared" si="46"/>
        <v>23.400000000000002</v>
      </c>
      <c r="J179" s="12">
        <f t="shared" si="47"/>
        <v>2.0249999999999999</v>
      </c>
      <c r="K179" s="12">
        <f t="shared" si="56"/>
        <v>2.0249999999999999</v>
      </c>
      <c r="L179" s="12">
        <f t="shared" si="48"/>
        <v>0</v>
      </c>
      <c r="M179" s="81">
        <f t="shared" si="49"/>
        <v>0</v>
      </c>
      <c r="N179" s="81">
        <f t="shared" si="50"/>
        <v>0</v>
      </c>
      <c r="O179" s="81">
        <f t="shared" si="51"/>
        <v>6.5999999999999979</v>
      </c>
      <c r="P179" s="81">
        <f t="shared" si="52"/>
        <v>16.599999999999998</v>
      </c>
      <c r="Q179" s="81">
        <f t="shared" si="53"/>
        <v>26.599999999999998</v>
      </c>
      <c r="R179" s="81">
        <f t="shared" si="54"/>
        <v>36.599999999999994</v>
      </c>
      <c r="S179">
        <f t="shared" si="55"/>
        <v>1.5</v>
      </c>
      <c r="V179" s="54" t="s">
        <v>534</v>
      </c>
      <c r="W179" s="55" t="s">
        <v>535</v>
      </c>
      <c r="X179" s="56">
        <v>5</v>
      </c>
      <c r="Y179" s="57">
        <v>49.8</v>
      </c>
      <c r="Z179" s="57">
        <v>2.6</v>
      </c>
      <c r="AA179" s="57">
        <v>2.0249999999999999</v>
      </c>
      <c r="AB179" s="57">
        <v>0</v>
      </c>
      <c r="AC179" s="57">
        <v>20.8</v>
      </c>
      <c r="AD179" s="57">
        <v>0</v>
      </c>
      <c r="AE179" s="57">
        <v>0</v>
      </c>
      <c r="AF179" s="57">
        <v>0</v>
      </c>
      <c r="AG179" s="58">
        <v>1.5</v>
      </c>
      <c r="AH179" s="58">
        <v>0</v>
      </c>
      <c r="AI179" s="58">
        <v>0</v>
      </c>
      <c r="AJ179" s="58">
        <v>0</v>
      </c>
    </row>
    <row r="180" spans="1:36">
      <c r="A180" s="68" t="str">
        <f t="shared" si="38"/>
        <v>4F32</v>
      </c>
      <c r="B180" s="12">
        <f t="shared" si="39"/>
        <v>2.5150000000000001</v>
      </c>
      <c r="C180" s="12">
        <f t="shared" si="40"/>
        <v>2.5150000000000001</v>
      </c>
      <c r="D180" s="12">
        <f t="shared" si="41"/>
        <v>2.3081312196034234</v>
      </c>
      <c r="E180" s="12">
        <f t="shared" si="42"/>
        <v>2.0462720039115543</v>
      </c>
      <c r="F180" s="12">
        <f t="shared" si="43"/>
        <v>1.7844127882196847</v>
      </c>
      <c r="G180" s="12">
        <f t="shared" si="44"/>
        <v>1.5225535725278154</v>
      </c>
      <c r="H180" s="12">
        <f t="shared" si="45"/>
        <v>22.1</v>
      </c>
      <c r="I180" s="12">
        <f t="shared" si="46"/>
        <v>22.1</v>
      </c>
      <c r="J180" s="12">
        <f t="shared" si="47"/>
        <v>2.5150000000000001</v>
      </c>
      <c r="K180" s="12">
        <f t="shared" si="56"/>
        <v>2.5150000000000001</v>
      </c>
      <c r="L180" s="12">
        <f t="shared" si="48"/>
        <v>0</v>
      </c>
      <c r="M180" s="81">
        <f t="shared" si="49"/>
        <v>0</v>
      </c>
      <c r="N180" s="81">
        <f t="shared" si="50"/>
        <v>0</v>
      </c>
      <c r="O180" s="81">
        <f t="shared" si="51"/>
        <v>7.8999999999999986</v>
      </c>
      <c r="P180" s="81">
        <f t="shared" si="52"/>
        <v>17.899999999999999</v>
      </c>
      <c r="Q180" s="81">
        <f t="shared" si="53"/>
        <v>27.9</v>
      </c>
      <c r="R180" s="81">
        <f t="shared" si="54"/>
        <v>37.9</v>
      </c>
      <c r="S180">
        <f t="shared" si="55"/>
        <v>1.5</v>
      </c>
      <c r="V180" s="54" t="s">
        <v>536</v>
      </c>
      <c r="W180" s="55" t="s">
        <v>537</v>
      </c>
      <c r="X180" s="56">
        <v>5</v>
      </c>
      <c r="Y180" s="57">
        <v>46.7</v>
      </c>
      <c r="Z180" s="57">
        <v>2.6</v>
      </c>
      <c r="AA180" s="57">
        <v>2.5150000000000001</v>
      </c>
      <c r="AB180" s="57">
        <v>0</v>
      </c>
      <c r="AC180" s="57">
        <v>19.5</v>
      </c>
      <c r="AD180" s="57">
        <v>0</v>
      </c>
      <c r="AE180" s="57">
        <v>0</v>
      </c>
      <c r="AF180" s="57">
        <v>0</v>
      </c>
      <c r="AG180" s="58">
        <v>1.5</v>
      </c>
      <c r="AH180" s="58">
        <v>0</v>
      </c>
      <c r="AI180" s="58">
        <v>0</v>
      </c>
      <c r="AJ180" s="58">
        <v>0</v>
      </c>
    </row>
    <row r="181" spans="1:36">
      <c r="A181" s="68" t="str">
        <f t="shared" si="38"/>
        <v>4F43</v>
      </c>
      <c r="B181" s="12">
        <f t="shared" si="39"/>
        <v>2.5150000000000001</v>
      </c>
      <c r="C181" s="12">
        <f t="shared" si="40"/>
        <v>2.5150000000000001</v>
      </c>
      <c r="D181" s="12">
        <f t="shared" si="41"/>
        <v>2.3081312196034234</v>
      </c>
      <c r="E181" s="12">
        <f t="shared" si="42"/>
        <v>2.0462720039115543</v>
      </c>
      <c r="F181" s="12">
        <f t="shared" si="43"/>
        <v>1.784412788219685</v>
      </c>
      <c r="G181" s="12">
        <f t="shared" si="44"/>
        <v>1.5225535725278156</v>
      </c>
      <c r="H181" s="12">
        <f t="shared" si="45"/>
        <v>22.1</v>
      </c>
      <c r="I181" s="12">
        <f t="shared" si="46"/>
        <v>36.9</v>
      </c>
      <c r="J181" s="12">
        <f t="shared" si="47"/>
        <v>2.5150000000000001</v>
      </c>
      <c r="K181" s="12">
        <f t="shared" si="56"/>
        <v>2.1274483607760337</v>
      </c>
      <c r="L181" s="12">
        <f t="shared" si="48"/>
        <v>14.799999999999997</v>
      </c>
      <c r="M181" s="81">
        <f t="shared" si="49"/>
        <v>0</v>
      </c>
      <c r="N181" s="81">
        <f t="shared" si="50"/>
        <v>0</v>
      </c>
      <c r="O181" s="81">
        <f t="shared" si="51"/>
        <v>7.8999999999999986</v>
      </c>
      <c r="P181" s="81">
        <f t="shared" si="52"/>
        <v>3.1000000000000014</v>
      </c>
      <c r="Q181" s="81">
        <f t="shared" si="53"/>
        <v>13.100000000000001</v>
      </c>
      <c r="R181" s="81">
        <f t="shared" si="54"/>
        <v>23.1</v>
      </c>
      <c r="S181">
        <f t="shared" si="55"/>
        <v>1.5</v>
      </c>
      <c r="V181" s="54" t="s">
        <v>538</v>
      </c>
      <c r="W181" s="55" t="s">
        <v>539</v>
      </c>
      <c r="X181" s="56">
        <v>5</v>
      </c>
      <c r="Y181" s="57">
        <v>49.2</v>
      </c>
      <c r="Z181" s="57">
        <v>2.6</v>
      </c>
      <c r="AA181" s="57">
        <v>2.5150000000000001</v>
      </c>
      <c r="AB181" s="57">
        <v>0</v>
      </c>
      <c r="AC181" s="57">
        <v>19.5</v>
      </c>
      <c r="AD181" s="57">
        <v>34.299999999999997</v>
      </c>
      <c r="AE181" s="57">
        <v>0</v>
      </c>
      <c r="AF181" s="57">
        <v>0</v>
      </c>
      <c r="AG181" s="58">
        <v>1.5</v>
      </c>
      <c r="AH181" s="58">
        <v>0</v>
      </c>
      <c r="AI181" s="58">
        <v>0</v>
      </c>
      <c r="AJ181" s="58">
        <v>0</v>
      </c>
    </row>
    <row r="182" spans="1:36">
      <c r="A182" s="68" t="str">
        <f t="shared" si="38"/>
        <v>4F50</v>
      </c>
      <c r="B182" s="12">
        <f t="shared" si="39"/>
        <v>2.5150000000000001</v>
      </c>
      <c r="C182" s="12">
        <f t="shared" si="40"/>
        <v>2.4573909725477887</v>
      </c>
      <c r="D182" s="12">
        <f t="shared" si="41"/>
        <v>2.1955317568559196</v>
      </c>
      <c r="E182" s="12">
        <f t="shared" si="42"/>
        <v>1.9336725411640503</v>
      </c>
      <c r="F182" s="12">
        <f t="shared" si="43"/>
        <v>1.671813325472181</v>
      </c>
      <c r="G182" s="12">
        <f t="shared" si="44"/>
        <v>1.4099541097803117</v>
      </c>
      <c r="H182" s="12">
        <f t="shared" si="45"/>
        <v>17.8</v>
      </c>
      <c r="I182" s="12">
        <f t="shared" si="46"/>
        <v>17.8</v>
      </c>
      <c r="J182" s="12">
        <f t="shared" si="47"/>
        <v>2.5150000000000001</v>
      </c>
      <c r="K182" s="12">
        <f t="shared" si="56"/>
        <v>2.5150000000000001</v>
      </c>
      <c r="L182" s="12">
        <f t="shared" si="48"/>
        <v>0</v>
      </c>
      <c r="M182" s="81">
        <f t="shared" si="49"/>
        <v>0</v>
      </c>
      <c r="N182" s="81">
        <f t="shared" si="50"/>
        <v>2.1999999999999993</v>
      </c>
      <c r="O182" s="81">
        <f t="shared" si="51"/>
        <v>12.2</v>
      </c>
      <c r="P182" s="81">
        <f t="shared" si="52"/>
        <v>22.2</v>
      </c>
      <c r="Q182" s="81">
        <f t="shared" si="53"/>
        <v>32.200000000000003</v>
      </c>
      <c r="R182" s="81">
        <f t="shared" si="54"/>
        <v>42.2</v>
      </c>
      <c r="S182">
        <f t="shared" si="55"/>
        <v>1.5</v>
      </c>
      <c r="V182" s="54" t="s">
        <v>540</v>
      </c>
      <c r="W182" s="55" t="s">
        <v>541</v>
      </c>
      <c r="X182" s="56">
        <v>5</v>
      </c>
      <c r="Y182" s="57">
        <v>44.7</v>
      </c>
      <c r="Z182" s="57">
        <v>2.6</v>
      </c>
      <c r="AA182" s="57">
        <v>2.5150000000000001</v>
      </c>
      <c r="AB182" s="57">
        <v>0</v>
      </c>
      <c r="AC182" s="57">
        <v>15.2</v>
      </c>
      <c r="AD182" s="57">
        <v>0</v>
      </c>
      <c r="AE182" s="57">
        <v>0</v>
      </c>
      <c r="AF182" s="57">
        <v>0</v>
      </c>
      <c r="AG182" s="58">
        <v>1.5</v>
      </c>
      <c r="AH182" s="58">
        <v>0</v>
      </c>
      <c r="AI182" s="58">
        <v>0</v>
      </c>
      <c r="AJ182" s="58">
        <v>0</v>
      </c>
    </row>
    <row r="183" spans="1:36">
      <c r="A183" s="68" t="str">
        <f t="shared" si="38"/>
        <v>4F53</v>
      </c>
      <c r="B183" s="12">
        <f t="shared" si="39"/>
        <v>2.5150000000000001</v>
      </c>
      <c r="C183" s="12">
        <f t="shared" si="40"/>
        <v>2.5150000000000001</v>
      </c>
      <c r="D183" s="12">
        <f t="shared" si="41"/>
        <v>2.3081312196034234</v>
      </c>
      <c r="E183" s="12">
        <f t="shared" si="42"/>
        <v>2.0462720039115543</v>
      </c>
      <c r="F183" s="12">
        <f t="shared" si="43"/>
        <v>1.784412788219685</v>
      </c>
      <c r="G183" s="12">
        <f t="shared" si="44"/>
        <v>1.5225535725278156</v>
      </c>
      <c r="H183" s="12">
        <f t="shared" si="45"/>
        <v>22.1</v>
      </c>
      <c r="I183" s="12">
        <f t="shared" si="46"/>
        <v>36.9</v>
      </c>
      <c r="J183" s="12">
        <f t="shared" si="47"/>
        <v>2.5150000000000001</v>
      </c>
      <c r="K183" s="12">
        <f t="shared" si="56"/>
        <v>2.1274483607760337</v>
      </c>
      <c r="L183" s="12">
        <f t="shared" si="48"/>
        <v>14.799999999999997</v>
      </c>
      <c r="M183" s="81">
        <f t="shared" si="49"/>
        <v>0</v>
      </c>
      <c r="N183" s="81">
        <f t="shared" si="50"/>
        <v>0</v>
      </c>
      <c r="O183" s="81">
        <f t="shared" si="51"/>
        <v>7.8999999999999986</v>
      </c>
      <c r="P183" s="81">
        <f t="shared" si="52"/>
        <v>3.1000000000000014</v>
      </c>
      <c r="Q183" s="81">
        <f t="shared" si="53"/>
        <v>13.100000000000001</v>
      </c>
      <c r="R183" s="81">
        <f t="shared" si="54"/>
        <v>23.1</v>
      </c>
      <c r="S183">
        <f t="shared" si="55"/>
        <v>1.5</v>
      </c>
      <c r="V183" s="54" t="s">
        <v>542</v>
      </c>
      <c r="W183" s="55" t="s">
        <v>543</v>
      </c>
      <c r="X183" s="56">
        <v>5</v>
      </c>
      <c r="Y183" s="57">
        <v>49.2</v>
      </c>
      <c r="Z183" s="57">
        <v>2.6</v>
      </c>
      <c r="AA183" s="57">
        <v>2.5150000000000001</v>
      </c>
      <c r="AB183" s="57">
        <v>0</v>
      </c>
      <c r="AC183" s="57">
        <v>19.5</v>
      </c>
      <c r="AD183" s="57">
        <v>34.299999999999997</v>
      </c>
      <c r="AE183" s="57">
        <v>0</v>
      </c>
      <c r="AF183" s="57">
        <v>0</v>
      </c>
      <c r="AG183" s="58">
        <v>1.5</v>
      </c>
      <c r="AH183" s="58">
        <v>0</v>
      </c>
      <c r="AI183" s="58">
        <v>0</v>
      </c>
      <c r="AJ183" s="58">
        <v>0</v>
      </c>
    </row>
    <row r="184" spans="1:36">
      <c r="A184" s="68" t="str">
        <f t="shared" si="38"/>
        <v>4F6</v>
      </c>
      <c r="B184" s="12">
        <f t="shared" si="39"/>
        <v>2.5150000000000001</v>
      </c>
      <c r="C184" s="12">
        <f t="shared" si="40"/>
        <v>2.5150000000000001</v>
      </c>
      <c r="D184" s="12">
        <f t="shared" si="41"/>
        <v>2.3537018822272948</v>
      </c>
      <c r="E184" s="12">
        <f t="shared" si="42"/>
        <v>2.0803152419345738</v>
      </c>
      <c r="F184" s="12">
        <f t="shared" si="43"/>
        <v>1.8069286016418529</v>
      </c>
      <c r="G184" s="12">
        <f t="shared" si="44"/>
        <v>1.5335419613491321</v>
      </c>
      <c r="H184" s="12">
        <f t="shared" si="45"/>
        <v>24.1</v>
      </c>
      <c r="I184" s="12">
        <f t="shared" si="46"/>
        <v>24.1</v>
      </c>
      <c r="J184" s="12">
        <f t="shared" si="47"/>
        <v>2.5150000000000001</v>
      </c>
      <c r="K184" s="12">
        <f t="shared" si="56"/>
        <v>2.5150000000000001</v>
      </c>
      <c r="L184" s="12">
        <f t="shared" si="48"/>
        <v>0</v>
      </c>
      <c r="M184" s="81">
        <f t="shared" si="49"/>
        <v>0</v>
      </c>
      <c r="N184" s="81">
        <f t="shared" si="50"/>
        <v>0</v>
      </c>
      <c r="O184" s="81">
        <f t="shared" si="51"/>
        <v>5.8999999999999986</v>
      </c>
      <c r="P184" s="81">
        <f t="shared" si="52"/>
        <v>15.899999999999999</v>
      </c>
      <c r="Q184" s="81">
        <f t="shared" si="53"/>
        <v>25.9</v>
      </c>
      <c r="R184" s="81">
        <f t="shared" si="54"/>
        <v>35.9</v>
      </c>
      <c r="S184">
        <f t="shared" si="55"/>
        <v>1.5660000000000001</v>
      </c>
      <c r="V184" s="54" t="s">
        <v>544</v>
      </c>
      <c r="W184" s="55" t="s">
        <v>25</v>
      </c>
      <c r="X184" s="56">
        <v>5</v>
      </c>
      <c r="Y184" s="57">
        <v>49.8</v>
      </c>
      <c r="Z184" s="57">
        <v>2.6</v>
      </c>
      <c r="AA184" s="57">
        <v>2.5150000000000001</v>
      </c>
      <c r="AB184" s="57">
        <v>0</v>
      </c>
      <c r="AC184" s="57">
        <v>21.5</v>
      </c>
      <c r="AD184" s="57">
        <v>0</v>
      </c>
      <c r="AE184" s="57">
        <v>0</v>
      </c>
      <c r="AF184" s="57">
        <v>0</v>
      </c>
      <c r="AG184" s="58">
        <v>1.5660000000000001</v>
      </c>
      <c r="AH184" s="58">
        <v>0</v>
      </c>
      <c r="AI184" s="58">
        <v>0</v>
      </c>
      <c r="AJ184" s="58">
        <v>0</v>
      </c>
    </row>
    <row r="185" spans="1:36">
      <c r="A185" s="68" t="str">
        <f t="shared" si="38"/>
        <v>4FCH1</v>
      </c>
      <c r="B185" s="12">
        <f t="shared" si="39"/>
        <v>2.5150000000000001</v>
      </c>
      <c r="C185" s="12">
        <f t="shared" si="40"/>
        <v>2.5150000000000001</v>
      </c>
      <c r="D185" s="12">
        <f t="shared" si="41"/>
        <v>2.4147178837748267</v>
      </c>
      <c r="E185" s="12">
        <f t="shared" si="42"/>
        <v>2.3361764524849908</v>
      </c>
      <c r="F185" s="12">
        <f t="shared" si="43"/>
        <v>2.2576350211951546</v>
      </c>
      <c r="G185" s="12">
        <f t="shared" si="44"/>
        <v>2.1790935899053188</v>
      </c>
      <c r="H185" s="12">
        <f t="shared" si="45"/>
        <v>21.900000000000002</v>
      </c>
      <c r="I185" s="12">
        <f t="shared" si="46"/>
        <v>23.900000000000002</v>
      </c>
      <c r="J185" s="12">
        <f t="shared" si="47"/>
        <v>2.5150000000000001</v>
      </c>
      <c r="K185" s="12">
        <f t="shared" si="56"/>
        <v>2.4626281568616264</v>
      </c>
      <c r="L185" s="12">
        <f t="shared" si="48"/>
        <v>2</v>
      </c>
      <c r="M185" s="81">
        <f t="shared" si="49"/>
        <v>0</v>
      </c>
      <c r="N185" s="81">
        <f t="shared" si="50"/>
        <v>0</v>
      </c>
      <c r="O185" s="81">
        <f t="shared" si="51"/>
        <v>6.0999999999999979</v>
      </c>
      <c r="P185" s="81">
        <f t="shared" si="52"/>
        <v>16.099999999999998</v>
      </c>
      <c r="Q185" s="81">
        <f t="shared" si="53"/>
        <v>26.099999999999998</v>
      </c>
      <c r="R185" s="81">
        <f t="shared" si="54"/>
        <v>36.099999999999994</v>
      </c>
      <c r="S185">
        <f t="shared" si="55"/>
        <v>0.45</v>
      </c>
      <c r="V185" s="54" t="s">
        <v>545</v>
      </c>
      <c r="W185" s="55" t="s">
        <v>546</v>
      </c>
      <c r="X185" s="56">
        <v>5</v>
      </c>
      <c r="Y185" s="57">
        <v>48.3</v>
      </c>
      <c r="Z185" s="57">
        <v>2.6</v>
      </c>
      <c r="AA185" s="57">
        <v>2.5150000000000001</v>
      </c>
      <c r="AB185" s="57">
        <v>0</v>
      </c>
      <c r="AC185" s="57">
        <v>19.3</v>
      </c>
      <c r="AD185" s="57">
        <v>21.3</v>
      </c>
      <c r="AE185" s="57">
        <v>31.3</v>
      </c>
      <c r="AF185" s="57">
        <v>0</v>
      </c>
      <c r="AG185" s="58">
        <v>1.5</v>
      </c>
      <c r="AH185" s="58">
        <v>0.45</v>
      </c>
      <c r="AI185" s="58">
        <v>2</v>
      </c>
      <c r="AJ185" s="58">
        <v>0</v>
      </c>
    </row>
    <row r="186" spans="1:36">
      <c r="A186" s="68" t="str">
        <f t="shared" si="38"/>
        <v>4FCH51</v>
      </c>
      <c r="B186" s="12">
        <f t="shared" si="39"/>
        <v>2.5150000000000001</v>
      </c>
      <c r="C186" s="12">
        <f t="shared" si="40"/>
        <v>2.5150000000000001</v>
      </c>
      <c r="D186" s="12">
        <f t="shared" si="41"/>
        <v>2.4123616408361315</v>
      </c>
      <c r="E186" s="12">
        <f t="shared" si="42"/>
        <v>2.3338202095462957</v>
      </c>
      <c r="F186" s="12">
        <f t="shared" si="43"/>
        <v>2.2552787782564598</v>
      </c>
      <c r="G186" s="12">
        <f t="shared" si="44"/>
        <v>2.1767373469666236</v>
      </c>
      <c r="H186" s="12">
        <f t="shared" si="45"/>
        <v>21.6</v>
      </c>
      <c r="I186" s="12">
        <f t="shared" si="46"/>
        <v>23.6</v>
      </c>
      <c r="J186" s="12">
        <f t="shared" si="47"/>
        <v>2.5150000000000001</v>
      </c>
      <c r="K186" s="12">
        <f t="shared" si="56"/>
        <v>2.4626281568616264</v>
      </c>
      <c r="L186" s="12">
        <f t="shared" si="48"/>
        <v>2</v>
      </c>
      <c r="M186" s="81">
        <f t="shared" si="49"/>
        <v>0</v>
      </c>
      <c r="N186" s="81">
        <f t="shared" si="50"/>
        <v>0</v>
      </c>
      <c r="O186" s="81">
        <f t="shared" si="51"/>
        <v>6.3999999999999986</v>
      </c>
      <c r="P186" s="81">
        <f t="shared" si="52"/>
        <v>16.399999999999999</v>
      </c>
      <c r="Q186" s="81">
        <f t="shared" si="53"/>
        <v>26.4</v>
      </c>
      <c r="R186" s="81">
        <f t="shared" si="54"/>
        <v>36.4</v>
      </c>
      <c r="S186">
        <f t="shared" si="55"/>
        <v>0.45</v>
      </c>
      <c r="V186" s="54" t="s">
        <v>547</v>
      </c>
      <c r="W186" s="55" t="s">
        <v>548</v>
      </c>
      <c r="X186" s="56">
        <v>5</v>
      </c>
      <c r="Y186" s="57">
        <v>48</v>
      </c>
      <c r="Z186" s="57">
        <v>2.6</v>
      </c>
      <c r="AA186" s="57">
        <v>2.5150000000000001</v>
      </c>
      <c r="AB186" s="57">
        <v>0</v>
      </c>
      <c r="AC186" s="57">
        <v>19</v>
      </c>
      <c r="AD186" s="57">
        <v>21</v>
      </c>
      <c r="AE186" s="57">
        <v>31</v>
      </c>
      <c r="AF186" s="57">
        <v>0</v>
      </c>
      <c r="AG186" s="58">
        <v>1.5</v>
      </c>
      <c r="AH186" s="58">
        <v>0.45</v>
      </c>
      <c r="AI186" s="58">
        <v>2</v>
      </c>
      <c r="AJ186" s="58">
        <v>0</v>
      </c>
    </row>
    <row r="187" spans="1:36">
      <c r="A187" s="68" t="str">
        <f t="shared" si="38"/>
        <v>4FD1</v>
      </c>
      <c r="B187" s="12">
        <f t="shared" si="39"/>
        <v>2.5150000000000001</v>
      </c>
      <c r="C187" s="12">
        <f t="shared" si="40"/>
        <v>2.5150000000000001</v>
      </c>
      <c r="D187" s="12">
        <f t="shared" si="41"/>
        <v>2.3509031094489634</v>
      </c>
      <c r="E187" s="12">
        <f t="shared" si="42"/>
        <v>2.1763524601667874</v>
      </c>
      <c r="F187" s="12">
        <f t="shared" si="43"/>
        <v>2.0018018108846118</v>
      </c>
      <c r="G187" s="12">
        <f t="shared" si="44"/>
        <v>1.8272511616024358</v>
      </c>
      <c r="H187" s="12">
        <f t="shared" si="45"/>
        <v>23.5</v>
      </c>
      <c r="I187" s="12">
        <f t="shared" si="46"/>
        <v>29.3</v>
      </c>
      <c r="J187" s="12">
        <f t="shared" si="47"/>
        <v>2.5150000000000001</v>
      </c>
      <c r="K187" s="12">
        <f t="shared" si="56"/>
        <v>2.3631216548987157</v>
      </c>
      <c r="L187" s="12">
        <f t="shared" si="48"/>
        <v>5.8000000000000007</v>
      </c>
      <c r="M187" s="81">
        <f t="shared" si="49"/>
        <v>0</v>
      </c>
      <c r="N187" s="81">
        <f t="shared" si="50"/>
        <v>0</v>
      </c>
      <c r="O187" s="81">
        <f t="shared" si="51"/>
        <v>0.69999999999999929</v>
      </c>
      <c r="P187" s="81">
        <f t="shared" si="52"/>
        <v>10.7</v>
      </c>
      <c r="Q187" s="81">
        <f t="shared" si="53"/>
        <v>20.7</v>
      </c>
      <c r="R187" s="81">
        <f t="shared" si="54"/>
        <v>30.7</v>
      </c>
      <c r="S187">
        <f t="shared" si="55"/>
        <v>1</v>
      </c>
      <c r="V187" s="54" t="s">
        <v>549</v>
      </c>
      <c r="W187" s="55" t="s">
        <v>550</v>
      </c>
      <c r="X187" s="56">
        <v>5</v>
      </c>
      <c r="Y187" s="57">
        <v>49.2</v>
      </c>
      <c r="Z187" s="57">
        <v>2.6</v>
      </c>
      <c r="AA187" s="57">
        <v>2.5150000000000001</v>
      </c>
      <c r="AB187" s="57">
        <v>0</v>
      </c>
      <c r="AC187" s="57">
        <v>20.9</v>
      </c>
      <c r="AD187" s="57">
        <v>26.7</v>
      </c>
      <c r="AE187" s="57">
        <v>0</v>
      </c>
      <c r="AF187" s="57">
        <v>0</v>
      </c>
      <c r="AG187" s="58">
        <v>1.5</v>
      </c>
      <c r="AH187" s="58">
        <v>1</v>
      </c>
      <c r="AI187" s="58">
        <v>0</v>
      </c>
      <c r="AJ187" s="58">
        <v>0</v>
      </c>
    </row>
    <row r="188" spans="1:36">
      <c r="A188" s="68" t="str">
        <f t="shared" si="38"/>
        <v>4FD2</v>
      </c>
      <c r="B188" s="12">
        <f t="shared" si="39"/>
        <v>2.5150000000000001</v>
      </c>
      <c r="C188" s="12">
        <f t="shared" si="40"/>
        <v>2.5150000000000001</v>
      </c>
      <c r="D188" s="12">
        <f t="shared" si="41"/>
        <v>2.3509031094489634</v>
      </c>
      <c r="E188" s="12">
        <f t="shared" si="42"/>
        <v>2.1763524601667874</v>
      </c>
      <c r="F188" s="12">
        <f t="shared" si="43"/>
        <v>2.0018018108846118</v>
      </c>
      <c r="G188" s="12">
        <f t="shared" si="44"/>
        <v>1.8272511616024358</v>
      </c>
      <c r="H188" s="12">
        <f t="shared" si="45"/>
        <v>23.5</v>
      </c>
      <c r="I188" s="12">
        <f t="shared" si="46"/>
        <v>29.3</v>
      </c>
      <c r="J188" s="12">
        <f t="shared" si="47"/>
        <v>2.5150000000000001</v>
      </c>
      <c r="K188" s="12">
        <f t="shared" si="56"/>
        <v>2.3631216548987157</v>
      </c>
      <c r="L188" s="12">
        <f t="shared" si="48"/>
        <v>5.8000000000000007</v>
      </c>
      <c r="M188" s="81">
        <f t="shared" si="49"/>
        <v>0</v>
      </c>
      <c r="N188" s="81">
        <f t="shared" si="50"/>
        <v>0</v>
      </c>
      <c r="O188" s="81">
        <f t="shared" si="51"/>
        <v>0.69999999999999929</v>
      </c>
      <c r="P188" s="81">
        <f t="shared" si="52"/>
        <v>10.7</v>
      </c>
      <c r="Q188" s="81">
        <f t="shared" si="53"/>
        <v>20.7</v>
      </c>
      <c r="R188" s="81">
        <f t="shared" si="54"/>
        <v>30.7</v>
      </c>
      <c r="S188">
        <f t="shared" si="55"/>
        <v>1</v>
      </c>
      <c r="V188" s="54" t="s">
        <v>551</v>
      </c>
      <c r="W188" s="55" t="s">
        <v>552</v>
      </c>
      <c r="X188" s="56">
        <v>5</v>
      </c>
      <c r="Y188" s="57">
        <v>49.2</v>
      </c>
      <c r="Z188" s="57">
        <v>2.6</v>
      </c>
      <c r="AA188" s="57">
        <v>2.5150000000000001</v>
      </c>
      <c r="AB188" s="57">
        <v>0</v>
      </c>
      <c r="AC188" s="57">
        <v>20.9</v>
      </c>
      <c r="AD188" s="57">
        <v>26.7</v>
      </c>
      <c r="AE188" s="57">
        <v>0</v>
      </c>
      <c r="AF188" s="57">
        <v>0</v>
      </c>
      <c r="AG188" s="58">
        <v>1.5</v>
      </c>
      <c r="AH188" s="58">
        <v>1</v>
      </c>
      <c r="AI188" s="58">
        <v>0</v>
      </c>
      <c r="AJ188" s="58">
        <v>0</v>
      </c>
    </row>
    <row r="189" spans="1:36">
      <c r="A189" s="68" t="str">
        <f t="shared" si="38"/>
        <v>4FEZ2</v>
      </c>
      <c r="B189" s="12">
        <f t="shared" si="39"/>
        <v>2.5150000000000001</v>
      </c>
      <c r="C189" s="12">
        <f t="shared" si="40"/>
        <v>2.5150000000000001</v>
      </c>
      <c r="D189" s="12">
        <f t="shared" si="41"/>
        <v>2.3133684039172606</v>
      </c>
      <c r="E189" s="12">
        <f t="shared" si="42"/>
        <v>2.0851261866175799</v>
      </c>
      <c r="F189" s="12">
        <f t="shared" si="43"/>
        <v>1.8669254103960853</v>
      </c>
      <c r="G189" s="12">
        <f t="shared" si="44"/>
        <v>1.6487246341745905</v>
      </c>
      <c r="H189" s="12">
        <f t="shared" si="45"/>
        <v>22.3</v>
      </c>
      <c r="I189" s="12">
        <f t="shared" si="46"/>
        <v>32.299999999999997</v>
      </c>
      <c r="J189" s="12">
        <f t="shared" si="47"/>
        <v>2.5150000000000001</v>
      </c>
      <c r="K189" s="12">
        <f t="shared" si="56"/>
        <v>2.253140784308131</v>
      </c>
      <c r="L189" s="12">
        <f t="shared" si="48"/>
        <v>9.9999999999999964</v>
      </c>
      <c r="M189" s="81">
        <f t="shared" si="49"/>
        <v>0</v>
      </c>
      <c r="N189" s="81">
        <f t="shared" si="50"/>
        <v>0</v>
      </c>
      <c r="O189" s="81">
        <f t="shared" si="51"/>
        <v>7.6999999999999993</v>
      </c>
      <c r="P189" s="81">
        <f t="shared" si="52"/>
        <v>7.7000000000000028</v>
      </c>
      <c r="Q189" s="81">
        <f t="shared" si="53"/>
        <v>17.700000000000003</v>
      </c>
      <c r="R189" s="81">
        <f t="shared" si="54"/>
        <v>27.700000000000003</v>
      </c>
      <c r="S189">
        <f t="shared" si="55"/>
        <v>1.25</v>
      </c>
      <c r="V189" s="54" t="s">
        <v>553</v>
      </c>
      <c r="W189" s="55" t="s">
        <v>554</v>
      </c>
      <c r="X189" s="56">
        <v>5</v>
      </c>
      <c r="Y189" s="57">
        <v>44.7</v>
      </c>
      <c r="Z189" s="57">
        <v>2.6</v>
      </c>
      <c r="AA189" s="57">
        <v>2.5150000000000001</v>
      </c>
      <c r="AB189" s="57">
        <v>0</v>
      </c>
      <c r="AC189" s="57">
        <v>19.7</v>
      </c>
      <c r="AD189" s="57">
        <v>29.7</v>
      </c>
      <c r="AE189" s="57">
        <v>33.700000000000003</v>
      </c>
      <c r="AF189" s="57">
        <v>0</v>
      </c>
      <c r="AG189" s="58">
        <v>1.5</v>
      </c>
      <c r="AH189" s="58">
        <v>1.25</v>
      </c>
      <c r="AI189" s="58">
        <v>7.5</v>
      </c>
      <c r="AJ189" s="58">
        <v>0</v>
      </c>
    </row>
    <row r="190" spans="1:36">
      <c r="A190" s="68" t="str">
        <f t="shared" si="38"/>
        <v>4FEZ3</v>
      </c>
      <c r="B190" s="12">
        <f t="shared" si="39"/>
        <v>2.5150000000000001</v>
      </c>
      <c r="C190" s="12">
        <f t="shared" si="40"/>
        <v>2.5150000000000001</v>
      </c>
      <c r="D190" s="12">
        <f t="shared" si="41"/>
        <v>2.3343244548630406</v>
      </c>
      <c r="E190" s="12">
        <f t="shared" si="42"/>
        <v>2.1161236786415456</v>
      </c>
      <c r="F190" s="12">
        <f t="shared" si="43"/>
        <v>1.897922902420051</v>
      </c>
      <c r="G190" s="12">
        <f t="shared" si="44"/>
        <v>1.6797221261985564</v>
      </c>
      <c r="H190" s="12">
        <f t="shared" si="45"/>
        <v>22.3</v>
      </c>
      <c r="I190" s="12">
        <f t="shared" si="46"/>
        <v>25.200000000000003</v>
      </c>
      <c r="J190" s="12">
        <f t="shared" si="47"/>
        <v>2.5150000000000001</v>
      </c>
      <c r="K190" s="12">
        <f t="shared" si="56"/>
        <v>2.4390608274493579</v>
      </c>
      <c r="L190" s="12">
        <f t="shared" si="48"/>
        <v>2.9000000000000021</v>
      </c>
      <c r="M190" s="81">
        <f t="shared" si="49"/>
        <v>0</v>
      </c>
      <c r="N190" s="81">
        <f t="shared" si="50"/>
        <v>0</v>
      </c>
      <c r="O190" s="81">
        <f t="shared" si="51"/>
        <v>4.7999999999999972</v>
      </c>
      <c r="P190" s="81">
        <f t="shared" si="52"/>
        <v>14.799999999999997</v>
      </c>
      <c r="Q190" s="81">
        <f t="shared" si="53"/>
        <v>24.799999999999997</v>
      </c>
      <c r="R190" s="81">
        <f t="shared" si="54"/>
        <v>34.799999999999997</v>
      </c>
      <c r="S190">
        <f t="shared" si="55"/>
        <v>1.25</v>
      </c>
      <c r="V190" s="54" t="s">
        <v>555</v>
      </c>
      <c r="W190" s="55" t="s">
        <v>556</v>
      </c>
      <c r="X190" s="56">
        <v>5</v>
      </c>
      <c r="Y190" s="57">
        <v>44.7</v>
      </c>
      <c r="Z190" s="57">
        <v>2.6</v>
      </c>
      <c r="AA190" s="57">
        <v>2.5150000000000001</v>
      </c>
      <c r="AB190" s="57">
        <v>0</v>
      </c>
      <c r="AC190" s="57">
        <v>19.7</v>
      </c>
      <c r="AD190" s="57">
        <v>22.6</v>
      </c>
      <c r="AE190" s="57">
        <v>33.700000000000003</v>
      </c>
      <c r="AF190" s="57">
        <v>0</v>
      </c>
      <c r="AG190" s="58">
        <v>1.5</v>
      </c>
      <c r="AH190" s="58">
        <v>1.25</v>
      </c>
      <c r="AI190" s="58">
        <v>7.5</v>
      </c>
      <c r="AJ190" s="58">
        <v>0</v>
      </c>
    </row>
    <row r="191" spans="1:36">
      <c r="A191" s="68" t="str">
        <f t="shared" si="38"/>
        <v>4FEZ4</v>
      </c>
      <c r="B191" s="12">
        <f t="shared" si="39"/>
        <v>2.5150000000000001</v>
      </c>
      <c r="C191" s="12">
        <f t="shared" si="40"/>
        <v>2.5150000000000001</v>
      </c>
      <c r="D191" s="12">
        <f t="shared" si="41"/>
        <v>2.3125043772408911</v>
      </c>
      <c r="E191" s="12">
        <f t="shared" si="42"/>
        <v>2.0943036010193961</v>
      </c>
      <c r="F191" s="12">
        <f t="shared" si="43"/>
        <v>1.8761028247979015</v>
      </c>
      <c r="G191" s="12">
        <f t="shared" si="44"/>
        <v>1.6579020485764069</v>
      </c>
      <c r="H191" s="12">
        <f t="shared" si="45"/>
        <v>21.3</v>
      </c>
      <c r="I191" s="12">
        <f t="shared" si="46"/>
        <v>24.200000000000003</v>
      </c>
      <c r="J191" s="12">
        <f t="shared" si="47"/>
        <v>2.5150000000000001</v>
      </c>
      <c r="K191" s="12">
        <f t="shared" si="56"/>
        <v>2.4390608274493579</v>
      </c>
      <c r="L191" s="12">
        <f t="shared" si="48"/>
        <v>2.9000000000000021</v>
      </c>
      <c r="M191" s="81">
        <f t="shared" si="49"/>
        <v>0</v>
      </c>
      <c r="N191" s="81">
        <f t="shared" si="50"/>
        <v>0</v>
      </c>
      <c r="O191" s="81">
        <f t="shared" si="51"/>
        <v>5.7999999999999972</v>
      </c>
      <c r="P191" s="81">
        <f t="shared" si="52"/>
        <v>15.799999999999997</v>
      </c>
      <c r="Q191" s="81">
        <f t="shared" si="53"/>
        <v>25.799999999999997</v>
      </c>
      <c r="R191" s="81">
        <f t="shared" si="54"/>
        <v>35.799999999999997</v>
      </c>
      <c r="S191">
        <f t="shared" si="55"/>
        <v>1.25</v>
      </c>
      <c r="V191" s="54" t="s">
        <v>557</v>
      </c>
      <c r="W191" s="55" t="s">
        <v>558</v>
      </c>
      <c r="X191" s="56">
        <v>5</v>
      </c>
      <c r="Y191" s="57">
        <v>43.7</v>
      </c>
      <c r="Z191" s="57">
        <v>2.6</v>
      </c>
      <c r="AA191" s="57">
        <v>2.5150000000000001</v>
      </c>
      <c r="AB191" s="57">
        <v>0</v>
      </c>
      <c r="AC191" s="57">
        <v>18.7</v>
      </c>
      <c r="AD191" s="57">
        <v>21.6</v>
      </c>
      <c r="AE191" s="57">
        <v>32.700000000000003</v>
      </c>
      <c r="AF191" s="57">
        <v>0</v>
      </c>
      <c r="AG191" s="58">
        <v>1.5</v>
      </c>
      <c r="AH191" s="58">
        <v>1.25</v>
      </c>
      <c r="AI191" s="58">
        <v>7.5</v>
      </c>
      <c r="AJ191" s="58">
        <v>0</v>
      </c>
    </row>
    <row r="192" spans="1:36">
      <c r="A192" s="68" t="str">
        <f t="shared" si="38"/>
        <v>4FJZ1</v>
      </c>
      <c r="B192" s="12">
        <f t="shared" si="39"/>
        <v>2.5150000000000001</v>
      </c>
      <c r="C192" s="12">
        <f t="shared" si="40"/>
        <v>2.4573909725477887</v>
      </c>
      <c r="D192" s="12">
        <f t="shared" si="41"/>
        <v>2.0836916202842386</v>
      </c>
      <c r="E192" s="12">
        <f t="shared" si="42"/>
        <v>1.647082191199118</v>
      </c>
      <c r="F192" s="12">
        <f t="shared" si="43"/>
        <v>1.2104727621139975</v>
      </c>
      <c r="G192" s="12">
        <f t="shared" si="44"/>
        <v>0.77386333302887689</v>
      </c>
      <c r="H192" s="12">
        <f t="shared" si="45"/>
        <v>17.8</v>
      </c>
      <c r="I192" s="12">
        <f t="shared" si="46"/>
        <v>23.6</v>
      </c>
      <c r="J192" s="12">
        <f t="shared" si="47"/>
        <v>2.5150000000000001</v>
      </c>
      <c r="K192" s="12">
        <f t="shared" si="56"/>
        <v>2.3631216548987157</v>
      </c>
      <c r="L192" s="12">
        <f t="shared" si="48"/>
        <v>5.8000000000000007</v>
      </c>
      <c r="M192" s="81">
        <f t="shared" si="49"/>
        <v>0</v>
      </c>
      <c r="N192" s="81">
        <f t="shared" si="50"/>
        <v>2.1999999999999993</v>
      </c>
      <c r="O192" s="81">
        <f t="shared" si="51"/>
        <v>6.3999999999999986</v>
      </c>
      <c r="P192" s="81">
        <f t="shared" si="52"/>
        <v>16.399999999999999</v>
      </c>
      <c r="Q192" s="81">
        <f t="shared" si="53"/>
        <v>26.4</v>
      </c>
      <c r="R192" s="81">
        <f t="shared" si="54"/>
        <v>36.4</v>
      </c>
      <c r="S192">
        <f t="shared" si="55"/>
        <v>2.5</v>
      </c>
      <c r="V192" s="54" t="s">
        <v>559</v>
      </c>
      <c r="W192" s="55" t="s">
        <v>560</v>
      </c>
      <c r="X192" s="56">
        <v>5</v>
      </c>
      <c r="Y192" s="57">
        <v>44</v>
      </c>
      <c r="Z192" s="57">
        <v>2.6</v>
      </c>
      <c r="AA192" s="57">
        <v>2.5150000000000001</v>
      </c>
      <c r="AB192" s="57">
        <v>0</v>
      </c>
      <c r="AC192" s="57">
        <v>15.2</v>
      </c>
      <c r="AD192" s="57">
        <v>21</v>
      </c>
      <c r="AE192" s="57">
        <v>30.5</v>
      </c>
      <c r="AF192" s="57">
        <v>0</v>
      </c>
      <c r="AG192" s="58">
        <v>1.5</v>
      </c>
      <c r="AH192" s="58">
        <v>2.5</v>
      </c>
      <c r="AI192" s="58">
        <v>6.5</v>
      </c>
      <c r="AJ192" s="58">
        <v>0</v>
      </c>
    </row>
    <row r="193" spans="1:36">
      <c r="A193" s="68" t="str">
        <f t="shared" si="38"/>
        <v>4FL35</v>
      </c>
      <c r="B193" s="12">
        <f t="shared" si="39"/>
        <v>2.5150000000000001</v>
      </c>
      <c r="C193" s="12">
        <f t="shared" si="40"/>
        <v>2.5150000000000001</v>
      </c>
      <c r="D193" s="12">
        <f t="shared" si="41"/>
        <v>2.1953664505904498</v>
      </c>
      <c r="E193" s="12">
        <f t="shared" si="42"/>
        <v>1.6712886577600377</v>
      </c>
      <c r="F193" s="12">
        <f t="shared" si="43"/>
        <v>1.1472108649296255</v>
      </c>
      <c r="G193" s="12">
        <f t="shared" si="44"/>
        <v>0.62313307209921365</v>
      </c>
      <c r="H193" s="12">
        <f t="shared" si="45"/>
        <v>22.400000000000002</v>
      </c>
      <c r="I193" s="12">
        <f t="shared" si="46"/>
        <v>25.400000000000002</v>
      </c>
      <c r="J193" s="12">
        <f t="shared" si="47"/>
        <v>2.5150000000000001</v>
      </c>
      <c r="K193" s="12">
        <f t="shared" si="56"/>
        <v>2.4364422352924393</v>
      </c>
      <c r="L193" s="12">
        <f t="shared" si="48"/>
        <v>3</v>
      </c>
      <c r="M193" s="81">
        <f t="shared" si="49"/>
        <v>0</v>
      </c>
      <c r="N193" s="81">
        <f t="shared" si="50"/>
        <v>0</v>
      </c>
      <c r="O193" s="81">
        <f t="shared" si="51"/>
        <v>4.5999999999999979</v>
      </c>
      <c r="P193" s="81">
        <f t="shared" si="52"/>
        <v>14.599999999999998</v>
      </c>
      <c r="Q193" s="81">
        <f t="shared" si="53"/>
        <v>24.599999999999998</v>
      </c>
      <c r="R193" s="81">
        <f t="shared" si="54"/>
        <v>34.599999999999994</v>
      </c>
      <c r="S193">
        <f t="shared" si="55"/>
        <v>3</v>
      </c>
      <c r="V193" s="54" t="s">
        <v>561</v>
      </c>
      <c r="W193" s="55" t="s">
        <v>562</v>
      </c>
      <c r="X193" s="56">
        <v>5</v>
      </c>
      <c r="Y193" s="57">
        <v>45.9</v>
      </c>
      <c r="Z193" s="57">
        <v>2.6</v>
      </c>
      <c r="AA193" s="57">
        <v>2.5150000000000001</v>
      </c>
      <c r="AB193" s="57">
        <v>0</v>
      </c>
      <c r="AC193" s="57">
        <v>19.8</v>
      </c>
      <c r="AD193" s="57">
        <v>22.8</v>
      </c>
      <c r="AE193" s="57">
        <v>0</v>
      </c>
      <c r="AF193" s="57">
        <v>0</v>
      </c>
      <c r="AG193" s="58">
        <v>1.5</v>
      </c>
      <c r="AH193" s="58">
        <v>3</v>
      </c>
      <c r="AI193" s="58">
        <v>0</v>
      </c>
      <c r="AJ193" s="58">
        <v>0</v>
      </c>
    </row>
    <row r="194" spans="1:36">
      <c r="A194" s="68" t="str">
        <f t="shared" si="38"/>
        <v>4FL36</v>
      </c>
      <c r="B194" s="12">
        <f t="shared" si="39"/>
        <v>2.5150000000000001</v>
      </c>
      <c r="C194" s="12">
        <f t="shared" si="40"/>
        <v>2.5150000000000001</v>
      </c>
      <c r="D194" s="12">
        <f t="shared" si="41"/>
        <v>2.2609210948750857</v>
      </c>
      <c r="E194" s="12">
        <f t="shared" si="42"/>
        <v>1.7368433020446736</v>
      </c>
      <c r="F194" s="12">
        <f t="shared" si="43"/>
        <v>1.2127655092142613</v>
      </c>
      <c r="G194" s="12">
        <f t="shared" si="44"/>
        <v>0.6886877163838494</v>
      </c>
      <c r="H194" s="12">
        <f t="shared" si="45"/>
        <v>22.400000000000002</v>
      </c>
      <c r="I194" s="12">
        <f t="shared" si="46"/>
        <v>27.900000000000002</v>
      </c>
      <c r="J194" s="12">
        <f t="shared" si="47"/>
        <v>2.5150000000000001</v>
      </c>
      <c r="K194" s="12">
        <f t="shared" si="56"/>
        <v>2.370977431369472</v>
      </c>
      <c r="L194" s="12">
        <f t="shared" si="48"/>
        <v>5.5</v>
      </c>
      <c r="M194" s="81">
        <f t="shared" si="49"/>
        <v>0</v>
      </c>
      <c r="N194" s="81">
        <f t="shared" si="50"/>
        <v>0</v>
      </c>
      <c r="O194" s="81">
        <f t="shared" si="51"/>
        <v>2.0999999999999979</v>
      </c>
      <c r="P194" s="81">
        <f t="shared" si="52"/>
        <v>12.099999999999998</v>
      </c>
      <c r="Q194" s="81">
        <f t="shared" si="53"/>
        <v>22.099999999999998</v>
      </c>
      <c r="R194" s="81">
        <f t="shared" si="54"/>
        <v>32.099999999999994</v>
      </c>
      <c r="S194">
        <f t="shared" si="55"/>
        <v>3</v>
      </c>
      <c r="V194" s="54" t="s">
        <v>563</v>
      </c>
      <c r="W194" s="55" t="s">
        <v>564</v>
      </c>
      <c r="X194" s="56">
        <v>5</v>
      </c>
      <c r="Y194" s="57">
        <v>48</v>
      </c>
      <c r="Z194" s="57">
        <v>2.6</v>
      </c>
      <c r="AA194" s="57">
        <v>2.5150000000000001</v>
      </c>
      <c r="AB194" s="57">
        <v>0</v>
      </c>
      <c r="AC194" s="57">
        <v>19.8</v>
      </c>
      <c r="AD194" s="57">
        <v>25.3</v>
      </c>
      <c r="AE194" s="57">
        <v>0</v>
      </c>
      <c r="AF194" s="57">
        <v>0</v>
      </c>
      <c r="AG194" s="58">
        <v>1.5</v>
      </c>
      <c r="AH194" s="58">
        <v>3</v>
      </c>
      <c r="AI194" s="58">
        <v>0</v>
      </c>
      <c r="AJ194" s="58">
        <v>0</v>
      </c>
    </row>
    <row r="195" spans="1:36">
      <c r="A195" s="68" t="str">
        <f t="shared" si="38"/>
        <v>4FL38</v>
      </c>
      <c r="B195" s="12">
        <f t="shared" si="39"/>
        <v>2.5219999999999998</v>
      </c>
      <c r="C195" s="12">
        <f t="shared" si="40"/>
        <v>2.5089070392154063</v>
      </c>
      <c r="D195" s="12">
        <f t="shared" si="41"/>
        <v>2.2470478235235372</v>
      </c>
      <c r="E195" s="12">
        <f t="shared" si="42"/>
        <v>1.7832803034349896</v>
      </c>
      <c r="F195" s="12">
        <f t="shared" si="43"/>
        <v>1.2592025106045774</v>
      </c>
      <c r="G195" s="12">
        <f t="shared" si="44"/>
        <v>0.73512471777416555</v>
      </c>
      <c r="H195" s="12">
        <f t="shared" si="45"/>
        <v>19.5</v>
      </c>
      <c r="I195" s="12">
        <f t="shared" si="46"/>
        <v>32.299999999999997</v>
      </c>
      <c r="J195" s="12">
        <f t="shared" si="47"/>
        <v>2.5219999999999998</v>
      </c>
      <c r="K195" s="12">
        <f t="shared" si="56"/>
        <v>2.1868202039144071</v>
      </c>
      <c r="L195" s="12">
        <f t="shared" si="48"/>
        <v>12.799999999999997</v>
      </c>
      <c r="M195" s="81">
        <f t="shared" si="49"/>
        <v>0</v>
      </c>
      <c r="N195" s="81">
        <f t="shared" si="50"/>
        <v>0.5</v>
      </c>
      <c r="O195" s="81">
        <f t="shared" si="51"/>
        <v>10.5</v>
      </c>
      <c r="P195" s="81">
        <f t="shared" si="52"/>
        <v>7.7000000000000028</v>
      </c>
      <c r="Q195" s="81">
        <f t="shared" si="53"/>
        <v>17.700000000000003</v>
      </c>
      <c r="R195" s="81">
        <f t="shared" si="54"/>
        <v>27.700000000000003</v>
      </c>
      <c r="S195">
        <f t="shared" si="55"/>
        <v>3</v>
      </c>
      <c r="V195" s="54" t="s">
        <v>565</v>
      </c>
      <c r="W195" s="55" t="s">
        <v>566</v>
      </c>
      <c r="X195" s="56">
        <v>3</v>
      </c>
      <c r="Y195" s="57">
        <v>47</v>
      </c>
      <c r="Z195" s="57">
        <v>1.6</v>
      </c>
      <c r="AA195" s="57">
        <v>2.5219999999999998</v>
      </c>
      <c r="AB195" s="57">
        <v>0</v>
      </c>
      <c r="AC195" s="57">
        <v>17.899999999999999</v>
      </c>
      <c r="AD195" s="57">
        <v>30.7</v>
      </c>
      <c r="AE195" s="57">
        <v>0</v>
      </c>
      <c r="AF195" s="57">
        <v>0</v>
      </c>
      <c r="AG195" s="58">
        <v>1.5</v>
      </c>
      <c r="AH195" s="58">
        <v>3</v>
      </c>
      <c r="AI195" s="58">
        <v>0</v>
      </c>
      <c r="AJ195" s="58">
        <v>0</v>
      </c>
    </row>
    <row r="196" spans="1:36">
      <c r="A196" s="68" t="str">
        <f t="shared" si="38"/>
        <v>4FL41</v>
      </c>
      <c r="B196" s="12">
        <f t="shared" si="39"/>
        <v>2.5219999999999998</v>
      </c>
      <c r="C196" s="12">
        <f t="shared" si="40"/>
        <v>2.5219999999999998</v>
      </c>
      <c r="D196" s="12">
        <f t="shared" si="41"/>
        <v>2.2732337450927238</v>
      </c>
      <c r="E196" s="12">
        <f t="shared" si="42"/>
        <v>1.8356880827180309</v>
      </c>
      <c r="F196" s="12">
        <f t="shared" si="43"/>
        <v>1.3116102898876187</v>
      </c>
      <c r="G196" s="12">
        <f t="shared" si="44"/>
        <v>0.78753249705720663</v>
      </c>
      <c r="H196" s="12">
        <f t="shared" si="45"/>
        <v>20.5</v>
      </c>
      <c r="I196" s="12">
        <f t="shared" si="46"/>
        <v>33.299999999999997</v>
      </c>
      <c r="J196" s="12">
        <f t="shared" si="47"/>
        <v>2.5219999999999998</v>
      </c>
      <c r="K196" s="12">
        <f t="shared" si="56"/>
        <v>2.1868202039144071</v>
      </c>
      <c r="L196" s="12">
        <f t="shared" si="48"/>
        <v>12.799999999999997</v>
      </c>
      <c r="M196" s="81">
        <f t="shared" si="49"/>
        <v>0</v>
      </c>
      <c r="N196" s="81">
        <f t="shared" si="50"/>
        <v>0</v>
      </c>
      <c r="O196" s="81">
        <f t="shared" si="51"/>
        <v>9.5</v>
      </c>
      <c r="P196" s="81">
        <f t="shared" si="52"/>
        <v>6.7000000000000028</v>
      </c>
      <c r="Q196" s="81">
        <f t="shared" si="53"/>
        <v>16.700000000000003</v>
      </c>
      <c r="R196" s="81">
        <f t="shared" si="54"/>
        <v>26.700000000000003</v>
      </c>
      <c r="S196">
        <f t="shared" si="55"/>
        <v>3</v>
      </c>
      <c r="V196" s="54" t="s">
        <v>567</v>
      </c>
      <c r="W196" s="55" t="s">
        <v>568</v>
      </c>
      <c r="X196" s="56">
        <v>3</v>
      </c>
      <c r="Y196" s="57">
        <v>48</v>
      </c>
      <c r="Z196" s="57">
        <v>1.6</v>
      </c>
      <c r="AA196" s="57">
        <v>2.5219999999999998</v>
      </c>
      <c r="AB196" s="57">
        <v>0</v>
      </c>
      <c r="AC196" s="57">
        <v>18.899999999999999</v>
      </c>
      <c r="AD196" s="57">
        <v>31.7</v>
      </c>
      <c r="AE196" s="57">
        <v>0</v>
      </c>
      <c r="AF196" s="57">
        <v>0</v>
      </c>
      <c r="AG196" s="58">
        <v>1.5</v>
      </c>
      <c r="AH196" s="58">
        <v>3</v>
      </c>
      <c r="AI196" s="58">
        <v>0</v>
      </c>
      <c r="AJ196" s="58">
        <v>0</v>
      </c>
    </row>
    <row r="197" spans="1:36">
      <c r="A197" s="68" t="str">
        <f t="shared" si="38"/>
        <v>4FL44</v>
      </c>
      <c r="B197" s="12">
        <f t="shared" si="39"/>
        <v>2.5219999999999998</v>
      </c>
      <c r="C197" s="12">
        <f t="shared" si="40"/>
        <v>2.5219999999999998</v>
      </c>
      <c r="D197" s="12">
        <f t="shared" si="41"/>
        <v>2.2941824823480736</v>
      </c>
      <c r="E197" s="12">
        <f t="shared" si="42"/>
        <v>1.830414962259526</v>
      </c>
      <c r="F197" s="12">
        <f t="shared" si="43"/>
        <v>1.3063371694291139</v>
      </c>
      <c r="G197" s="12">
        <f t="shared" si="44"/>
        <v>0.78225937659870204</v>
      </c>
      <c r="H197" s="12">
        <f t="shared" si="45"/>
        <v>21.3</v>
      </c>
      <c r="I197" s="12">
        <f t="shared" si="46"/>
        <v>32.299999999999997</v>
      </c>
      <c r="J197" s="12">
        <f t="shared" si="47"/>
        <v>2.5219999999999998</v>
      </c>
      <c r="K197" s="12">
        <f t="shared" si="56"/>
        <v>2.2339548627389436</v>
      </c>
      <c r="L197" s="12">
        <f t="shared" si="48"/>
        <v>10.999999999999996</v>
      </c>
      <c r="M197" s="81">
        <f t="shared" si="49"/>
        <v>0</v>
      </c>
      <c r="N197" s="81">
        <f t="shared" si="50"/>
        <v>0</v>
      </c>
      <c r="O197" s="81">
        <f t="shared" si="51"/>
        <v>8.6999999999999993</v>
      </c>
      <c r="P197" s="81">
        <f t="shared" si="52"/>
        <v>7.7000000000000028</v>
      </c>
      <c r="Q197" s="81">
        <f t="shared" si="53"/>
        <v>17.700000000000003</v>
      </c>
      <c r="R197" s="81">
        <f t="shared" si="54"/>
        <v>27.700000000000003</v>
      </c>
      <c r="S197">
        <f t="shared" si="55"/>
        <v>3</v>
      </c>
      <c r="V197" s="54" t="s">
        <v>569</v>
      </c>
      <c r="W197" s="55" t="s">
        <v>570</v>
      </c>
      <c r="X197" s="56">
        <v>3</v>
      </c>
      <c r="Y197" s="57">
        <v>48</v>
      </c>
      <c r="Z197" s="57">
        <v>2.6</v>
      </c>
      <c r="AA197" s="57">
        <v>2.5219999999999998</v>
      </c>
      <c r="AB197" s="57">
        <v>0</v>
      </c>
      <c r="AC197" s="57">
        <v>18.7</v>
      </c>
      <c r="AD197" s="57">
        <v>29.7</v>
      </c>
      <c r="AE197" s="57">
        <v>0</v>
      </c>
      <c r="AF197" s="57">
        <v>0</v>
      </c>
      <c r="AG197" s="58">
        <v>1.5</v>
      </c>
      <c r="AH197" s="58">
        <v>3</v>
      </c>
      <c r="AI197" s="58">
        <v>0</v>
      </c>
      <c r="AJ197" s="58">
        <v>0</v>
      </c>
    </row>
    <row r="198" spans="1:36">
      <c r="A198" s="68" t="str">
        <f t="shared" si="38"/>
        <v>4FL46</v>
      </c>
      <c r="B198" s="12">
        <f t="shared" si="39"/>
        <v>2.5219999999999998</v>
      </c>
      <c r="C198" s="12">
        <f t="shared" si="40"/>
        <v>2.5219999999999998</v>
      </c>
      <c r="D198" s="12">
        <f t="shared" si="41"/>
        <v>2.3072754431326672</v>
      </c>
      <c r="E198" s="12">
        <f t="shared" si="42"/>
        <v>1.8566188519010467</v>
      </c>
      <c r="F198" s="12">
        <f t="shared" si="43"/>
        <v>1.3325410590706346</v>
      </c>
      <c r="G198" s="12">
        <f t="shared" si="44"/>
        <v>0.80846326624022247</v>
      </c>
      <c r="H198" s="12">
        <f t="shared" si="45"/>
        <v>21.8</v>
      </c>
      <c r="I198" s="12">
        <f t="shared" si="46"/>
        <v>32.799999999999997</v>
      </c>
      <c r="J198" s="12">
        <f t="shared" si="47"/>
        <v>2.5219999999999998</v>
      </c>
      <c r="K198" s="12">
        <f t="shared" si="56"/>
        <v>2.2339548627389436</v>
      </c>
      <c r="L198" s="12">
        <f t="shared" si="48"/>
        <v>10.999999999999996</v>
      </c>
      <c r="M198" s="81">
        <f t="shared" si="49"/>
        <v>0</v>
      </c>
      <c r="N198" s="81">
        <f t="shared" si="50"/>
        <v>0</v>
      </c>
      <c r="O198" s="81">
        <f t="shared" si="51"/>
        <v>8.1999999999999993</v>
      </c>
      <c r="P198" s="81">
        <f t="shared" si="52"/>
        <v>7.2000000000000028</v>
      </c>
      <c r="Q198" s="81">
        <f t="shared" si="53"/>
        <v>17.200000000000003</v>
      </c>
      <c r="R198" s="81">
        <f t="shared" si="54"/>
        <v>27.200000000000003</v>
      </c>
      <c r="S198">
        <f t="shared" si="55"/>
        <v>3</v>
      </c>
      <c r="V198" s="54" t="s">
        <v>571</v>
      </c>
      <c r="W198" s="55" t="s">
        <v>572</v>
      </c>
      <c r="X198" s="56">
        <v>3</v>
      </c>
      <c r="Y198" s="57">
        <v>48</v>
      </c>
      <c r="Z198" s="57">
        <v>2.6</v>
      </c>
      <c r="AA198" s="57">
        <v>2.5219999999999998</v>
      </c>
      <c r="AB198" s="57">
        <v>0</v>
      </c>
      <c r="AC198" s="57">
        <v>19.2</v>
      </c>
      <c r="AD198" s="57">
        <v>30.2</v>
      </c>
      <c r="AE198" s="57">
        <v>0</v>
      </c>
      <c r="AF198" s="57">
        <v>0</v>
      </c>
      <c r="AG198" s="58">
        <v>1.5</v>
      </c>
      <c r="AH198" s="58">
        <v>3</v>
      </c>
      <c r="AI198" s="58">
        <v>0</v>
      </c>
      <c r="AJ198" s="58">
        <v>0</v>
      </c>
    </row>
    <row r="199" spans="1:36">
      <c r="A199" s="68" t="str">
        <f t="shared" si="38"/>
        <v>4FL47</v>
      </c>
      <c r="B199" s="12">
        <f t="shared" si="39"/>
        <v>2.5150000000000001</v>
      </c>
      <c r="C199" s="12">
        <f t="shared" si="40"/>
        <v>2.5150000000000001</v>
      </c>
      <c r="D199" s="12">
        <f t="shared" si="41"/>
        <v>2.1691625609489291</v>
      </c>
      <c r="E199" s="12">
        <f t="shared" si="42"/>
        <v>1.645084768118517</v>
      </c>
      <c r="F199" s="12">
        <f t="shared" si="43"/>
        <v>1.1210069752881051</v>
      </c>
      <c r="G199" s="12">
        <f t="shared" si="44"/>
        <v>0.59692918245769322</v>
      </c>
      <c r="H199" s="12">
        <f t="shared" si="45"/>
        <v>21.900000000000002</v>
      </c>
      <c r="I199" s="12">
        <f t="shared" si="46"/>
        <v>24.900000000000002</v>
      </c>
      <c r="J199" s="12">
        <f t="shared" si="47"/>
        <v>2.5150000000000001</v>
      </c>
      <c r="K199" s="12">
        <f t="shared" si="56"/>
        <v>2.4364422352924393</v>
      </c>
      <c r="L199" s="12">
        <f t="shared" si="48"/>
        <v>3</v>
      </c>
      <c r="M199" s="81">
        <f t="shared" si="49"/>
        <v>0</v>
      </c>
      <c r="N199" s="81">
        <f t="shared" si="50"/>
        <v>0</v>
      </c>
      <c r="O199" s="81">
        <f t="shared" si="51"/>
        <v>5.0999999999999979</v>
      </c>
      <c r="P199" s="81">
        <f t="shared" si="52"/>
        <v>15.099999999999998</v>
      </c>
      <c r="Q199" s="81">
        <f t="shared" si="53"/>
        <v>25.099999999999998</v>
      </c>
      <c r="R199" s="81">
        <f t="shared" si="54"/>
        <v>35.099999999999994</v>
      </c>
      <c r="S199">
        <f t="shared" si="55"/>
        <v>3</v>
      </c>
      <c r="V199" s="54" t="s">
        <v>573</v>
      </c>
      <c r="W199" s="55" t="s">
        <v>574</v>
      </c>
      <c r="X199" s="56">
        <v>5</v>
      </c>
      <c r="Y199" s="57">
        <v>45.9</v>
      </c>
      <c r="Z199" s="57">
        <v>2.6</v>
      </c>
      <c r="AA199" s="57">
        <v>2.5150000000000001</v>
      </c>
      <c r="AB199" s="57">
        <v>0</v>
      </c>
      <c r="AC199" s="57">
        <v>19.3</v>
      </c>
      <c r="AD199" s="57">
        <v>22.3</v>
      </c>
      <c r="AE199" s="57">
        <v>0</v>
      </c>
      <c r="AF199" s="57">
        <v>0</v>
      </c>
      <c r="AG199" s="58">
        <v>1.5</v>
      </c>
      <c r="AH199" s="58">
        <v>3</v>
      </c>
      <c r="AI199" s="58">
        <v>0</v>
      </c>
      <c r="AJ199" s="58">
        <v>0</v>
      </c>
    </row>
    <row r="200" spans="1:36">
      <c r="A200" s="68" t="str">
        <f t="shared" si="38"/>
        <v>4FL49</v>
      </c>
      <c r="B200" s="12">
        <f t="shared" si="39"/>
        <v>2.5150000000000001</v>
      </c>
      <c r="C200" s="12">
        <f t="shared" si="40"/>
        <v>2.5150000000000001</v>
      </c>
      <c r="D200" s="12">
        <f t="shared" si="41"/>
        <v>2.3945160118660063</v>
      </c>
      <c r="E200" s="12">
        <f t="shared" si="42"/>
        <v>1.8704382190355944</v>
      </c>
      <c r="F200" s="12">
        <f t="shared" si="43"/>
        <v>1.3463604262051823</v>
      </c>
      <c r="G200" s="12">
        <f t="shared" si="44"/>
        <v>0.82228263337477014</v>
      </c>
      <c r="H200" s="12">
        <f t="shared" si="45"/>
        <v>26.200000000000003</v>
      </c>
      <c r="I200" s="12">
        <f t="shared" si="46"/>
        <v>29.200000000000003</v>
      </c>
      <c r="J200" s="12">
        <f t="shared" si="47"/>
        <v>2.5150000000000001</v>
      </c>
      <c r="K200" s="12">
        <f t="shared" si="56"/>
        <v>2.4364422352924393</v>
      </c>
      <c r="L200" s="12">
        <f t="shared" si="48"/>
        <v>3</v>
      </c>
      <c r="M200" s="81">
        <f t="shared" si="49"/>
        <v>0</v>
      </c>
      <c r="N200" s="81">
        <f t="shared" si="50"/>
        <v>0</v>
      </c>
      <c r="O200" s="81">
        <f t="shared" si="51"/>
        <v>0.79999999999999716</v>
      </c>
      <c r="P200" s="81">
        <f t="shared" si="52"/>
        <v>10.799999999999997</v>
      </c>
      <c r="Q200" s="81">
        <f t="shared" si="53"/>
        <v>20.799999999999997</v>
      </c>
      <c r="R200" s="81">
        <f t="shared" si="54"/>
        <v>30.799999999999997</v>
      </c>
      <c r="S200">
        <f t="shared" si="55"/>
        <v>3</v>
      </c>
      <c r="V200" s="54" t="s">
        <v>575</v>
      </c>
      <c r="W200" s="55" t="s">
        <v>576</v>
      </c>
      <c r="X200" s="56">
        <v>5</v>
      </c>
      <c r="Y200" s="57">
        <v>49.2</v>
      </c>
      <c r="Z200" s="57">
        <v>2.6</v>
      </c>
      <c r="AA200" s="57">
        <v>2.5150000000000001</v>
      </c>
      <c r="AB200" s="57">
        <v>0</v>
      </c>
      <c r="AC200" s="57">
        <v>23.6</v>
      </c>
      <c r="AD200" s="57">
        <v>26.6</v>
      </c>
      <c r="AE200" s="57">
        <v>0</v>
      </c>
      <c r="AF200" s="57">
        <v>0</v>
      </c>
      <c r="AG200" s="58">
        <v>1.5</v>
      </c>
      <c r="AH200" s="58">
        <v>3</v>
      </c>
      <c r="AI200" s="58">
        <v>0</v>
      </c>
      <c r="AJ200" s="58">
        <v>0</v>
      </c>
    </row>
    <row r="201" spans="1:36">
      <c r="A201" s="68" t="str">
        <f t="shared" si="38"/>
        <v>4FL52</v>
      </c>
      <c r="B201" s="12">
        <f t="shared" si="39"/>
        <v>2.5219999999999998</v>
      </c>
      <c r="C201" s="12">
        <f t="shared" si="40"/>
        <v>2.5089070392154063</v>
      </c>
      <c r="D201" s="12">
        <f t="shared" si="41"/>
        <v>2.2470478235235372</v>
      </c>
      <c r="E201" s="12">
        <f t="shared" si="42"/>
        <v>1.7832803034349896</v>
      </c>
      <c r="F201" s="12">
        <f t="shared" si="43"/>
        <v>1.2592025106045774</v>
      </c>
      <c r="G201" s="12">
        <f t="shared" si="44"/>
        <v>0.73512471777416555</v>
      </c>
      <c r="H201" s="12">
        <f t="shared" si="45"/>
        <v>19.5</v>
      </c>
      <c r="I201" s="12">
        <f t="shared" si="46"/>
        <v>32.299999999999997</v>
      </c>
      <c r="J201" s="12">
        <f t="shared" si="47"/>
        <v>2.5219999999999998</v>
      </c>
      <c r="K201" s="12">
        <f t="shared" si="56"/>
        <v>2.1868202039144071</v>
      </c>
      <c r="L201" s="12">
        <f t="shared" si="48"/>
        <v>12.799999999999997</v>
      </c>
      <c r="M201" s="81">
        <f t="shared" si="49"/>
        <v>0</v>
      </c>
      <c r="N201" s="81">
        <f t="shared" si="50"/>
        <v>0.5</v>
      </c>
      <c r="O201" s="81">
        <f t="shared" si="51"/>
        <v>10.5</v>
      </c>
      <c r="P201" s="81">
        <f t="shared" si="52"/>
        <v>7.7000000000000028</v>
      </c>
      <c r="Q201" s="81">
        <f t="shared" si="53"/>
        <v>17.700000000000003</v>
      </c>
      <c r="R201" s="81">
        <f t="shared" si="54"/>
        <v>27.700000000000003</v>
      </c>
      <c r="S201">
        <f t="shared" si="55"/>
        <v>3</v>
      </c>
      <c r="V201" s="54" t="s">
        <v>577</v>
      </c>
      <c r="W201" s="55" t="s">
        <v>578</v>
      </c>
      <c r="X201" s="56">
        <v>5</v>
      </c>
      <c r="Y201" s="57">
        <v>48</v>
      </c>
      <c r="Z201" s="57">
        <v>1.6</v>
      </c>
      <c r="AA201" s="57">
        <v>2.5219999999999998</v>
      </c>
      <c r="AB201" s="57">
        <v>0</v>
      </c>
      <c r="AC201" s="57">
        <v>17.899999999999999</v>
      </c>
      <c r="AD201" s="57">
        <v>30.7</v>
      </c>
      <c r="AE201" s="57">
        <v>0</v>
      </c>
      <c r="AF201" s="57">
        <v>0</v>
      </c>
      <c r="AG201" s="58">
        <v>1.5</v>
      </c>
      <c r="AH201" s="58">
        <v>3</v>
      </c>
      <c r="AI201" s="58">
        <v>0</v>
      </c>
      <c r="AJ201" s="58">
        <v>0</v>
      </c>
    </row>
    <row r="202" spans="1:36">
      <c r="A202" s="68" t="str">
        <f t="shared" si="38"/>
        <v>4FL53</v>
      </c>
      <c r="B202" s="12">
        <f t="shared" si="39"/>
        <v>2.5219999999999998</v>
      </c>
      <c r="C202" s="12">
        <f t="shared" si="40"/>
        <v>2.5167628156861626</v>
      </c>
      <c r="D202" s="12">
        <f t="shared" si="41"/>
        <v>2.254903599994293</v>
      </c>
      <c r="E202" s="12">
        <f t="shared" si="42"/>
        <v>1.8593129099617669</v>
      </c>
      <c r="F202" s="12">
        <f t="shared" si="43"/>
        <v>1.3352351171313548</v>
      </c>
      <c r="G202" s="12">
        <f t="shared" si="44"/>
        <v>0.81115732430094267</v>
      </c>
      <c r="H202" s="12">
        <f t="shared" si="45"/>
        <v>19.8</v>
      </c>
      <c r="I202" s="12">
        <f t="shared" si="46"/>
        <v>34.9</v>
      </c>
      <c r="J202" s="12">
        <f t="shared" si="47"/>
        <v>2.5219999999999998</v>
      </c>
      <c r="K202" s="12">
        <f t="shared" si="56"/>
        <v>2.1265925843052771</v>
      </c>
      <c r="L202" s="12">
        <f t="shared" si="48"/>
        <v>15.099999999999998</v>
      </c>
      <c r="M202" s="81">
        <f t="shared" si="49"/>
        <v>0</v>
      </c>
      <c r="N202" s="81">
        <f t="shared" si="50"/>
        <v>0.19999999999999929</v>
      </c>
      <c r="O202" s="81">
        <f t="shared" si="51"/>
        <v>10.199999999999999</v>
      </c>
      <c r="P202" s="81">
        <f t="shared" si="52"/>
        <v>5.1000000000000014</v>
      </c>
      <c r="Q202" s="81">
        <f t="shared" si="53"/>
        <v>15.100000000000001</v>
      </c>
      <c r="R202" s="81">
        <f t="shared" si="54"/>
        <v>25.1</v>
      </c>
      <c r="S202">
        <f t="shared" si="55"/>
        <v>3</v>
      </c>
      <c r="V202" s="54" t="s">
        <v>579</v>
      </c>
      <c r="W202" s="55" t="s">
        <v>580</v>
      </c>
      <c r="X202" s="56">
        <v>3</v>
      </c>
      <c r="Y202" s="57">
        <v>48</v>
      </c>
      <c r="Z202" s="57">
        <v>1.6</v>
      </c>
      <c r="AA202" s="57">
        <v>2.5219999999999998</v>
      </c>
      <c r="AB202" s="57">
        <v>0</v>
      </c>
      <c r="AC202" s="57">
        <v>18.2</v>
      </c>
      <c r="AD202" s="57">
        <v>33.299999999999997</v>
      </c>
      <c r="AE202" s="57">
        <v>0</v>
      </c>
      <c r="AF202" s="57">
        <v>0</v>
      </c>
      <c r="AG202" s="58">
        <v>1.5</v>
      </c>
      <c r="AH202" s="58">
        <v>3</v>
      </c>
      <c r="AI202" s="58">
        <v>0</v>
      </c>
      <c r="AJ202" s="58">
        <v>0</v>
      </c>
    </row>
    <row r="203" spans="1:36">
      <c r="A203" s="68" t="str">
        <f t="shared" si="38"/>
        <v>4FM37</v>
      </c>
      <c r="B203" s="12">
        <f t="shared" si="39"/>
        <v>2.5150000000000001</v>
      </c>
      <c r="C203" s="12">
        <f t="shared" si="40"/>
        <v>2.5150000000000001</v>
      </c>
      <c r="D203" s="12">
        <f t="shared" si="41"/>
        <v>2.2320194208330357</v>
      </c>
      <c r="E203" s="12">
        <f t="shared" si="42"/>
        <v>1.6641782695569143</v>
      </c>
      <c r="F203" s="12">
        <f t="shared" si="43"/>
        <v>1.0963371182807928</v>
      </c>
      <c r="G203" s="12">
        <f t="shared" si="44"/>
        <v>0.52849596700467161</v>
      </c>
      <c r="H203" s="12">
        <f t="shared" si="45"/>
        <v>23.400000000000002</v>
      </c>
      <c r="I203" s="12">
        <f t="shared" si="46"/>
        <v>26.400000000000002</v>
      </c>
      <c r="J203" s="12">
        <f t="shared" si="47"/>
        <v>2.5150000000000001</v>
      </c>
      <c r="K203" s="12">
        <f t="shared" si="56"/>
        <v>2.4364422352924393</v>
      </c>
      <c r="L203" s="12">
        <f t="shared" si="48"/>
        <v>3</v>
      </c>
      <c r="M203" s="81">
        <f t="shared" si="49"/>
        <v>0</v>
      </c>
      <c r="N203" s="81">
        <f t="shared" si="50"/>
        <v>0</v>
      </c>
      <c r="O203" s="81">
        <f t="shared" si="51"/>
        <v>3.5999999999999979</v>
      </c>
      <c r="P203" s="81">
        <f t="shared" si="52"/>
        <v>13.599999999999998</v>
      </c>
      <c r="Q203" s="81">
        <f t="shared" si="53"/>
        <v>23.599999999999998</v>
      </c>
      <c r="R203" s="81">
        <f t="shared" si="54"/>
        <v>33.599999999999994</v>
      </c>
      <c r="S203">
        <f t="shared" si="55"/>
        <v>3.25</v>
      </c>
      <c r="V203" s="54" t="s">
        <v>581</v>
      </c>
      <c r="W203" s="55" t="s">
        <v>582</v>
      </c>
      <c r="X203" s="56">
        <v>5</v>
      </c>
      <c r="Y203" s="57">
        <v>46.9</v>
      </c>
      <c r="Z203" s="57">
        <v>2.6</v>
      </c>
      <c r="AA203" s="57">
        <v>2.5150000000000001</v>
      </c>
      <c r="AB203" s="57">
        <v>0</v>
      </c>
      <c r="AC203" s="57">
        <v>20.8</v>
      </c>
      <c r="AD203" s="57">
        <v>23.8</v>
      </c>
      <c r="AE203" s="57">
        <v>0</v>
      </c>
      <c r="AF203" s="57">
        <v>0</v>
      </c>
      <c r="AG203" s="58">
        <v>1.5</v>
      </c>
      <c r="AH203" s="58">
        <v>3.25</v>
      </c>
      <c r="AI203" s="58">
        <v>0</v>
      </c>
      <c r="AJ203" s="58">
        <v>0</v>
      </c>
    </row>
    <row r="204" spans="1:36">
      <c r="A204" s="68" t="str">
        <f t="shared" si="38"/>
        <v>4FN42</v>
      </c>
      <c r="B204" s="12">
        <f t="shared" si="39"/>
        <v>2.5150000000000001</v>
      </c>
      <c r="C204" s="12">
        <f t="shared" si="40"/>
        <v>2.4966698549015693</v>
      </c>
      <c r="D204" s="12">
        <f t="shared" si="41"/>
        <v>2.2348106392096998</v>
      </c>
      <c r="E204" s="12">
        <f t="shared" si="42"/>
        <v>1.8715189976320685</v>
      </c>
      <c r="F204" s="12">
        <f t="shared" si="43"/>
        <v>1.2598927961272255</v>
      </c>
      <c r="G204" s="12">
        <f t="shared" si="44"/>
        <v>0.64826659462238245</v>
      </c>
      <c r="H204" s="12">
        <f t="shared" si="45"/>
        <v>19.3</v>
      </c>
      <c r="I204" s="12">
        <f t="shared" si="46"/>
        <v>37.1</v>
      </c>
      <c r="J204" s="12">
        <f t="shared" si="47"/>
        <v>2.5150000000000001</v>
      </c>
      <c r="K204" s="12">
        <f t="shared" si="56"/>
        <v>2.0488905960684729</v>
      </c>
      <c r="L204" s="12">
        <f t="shared" si="48"/>
        <v>17.8</v>
      </c>
      <c r="M204" s="81">
        <f t="shared" si="49"/>
        <v>0</v>
      </c>
      <c r="N204" s="81">
        <f t="shared" si="50"/>
        <v>0.69999999999999929</v>
      </c>
      <c r="O204" s="81">
        <f t="shared" si="51"/>
        <v>10.7</v>
      </c>
      <c r="P204" s="81">
        <f t="shared" si="52"/>
        <v>2.8999999999999986</v>
      </c>
      <c r="Q204" s="81">
        <f t="shared" si="53"/>
        <v>12.899999999999999</v>
      </c>
      <c r="R204" s="81">
        <f t="shared" si="54"/>
        <v>22.9</v>
      </c>
      <c r="S204">
        <f t="shared" si="55"/>
        <v>3.5</v>
      </c>
      <c r="V204" s="54" t="s">
        <v>583</v>
      </c>
      <c r="W204" s="55" t="s">
        <v>584</v>
      </c>
      <c r="X204" s="56">
        <v>5</v>
      </c>
      <c r="Y204" s="57">
        <v>46.7</v>
      </c>
      <c r="Z204" s="57">
        <v>2.6</v>
      </c>
      <c r="AA204" s="57">
        <v>2.5150000000000001</v>
      </c>
      <c r="AB204" s="57">
        <v>0</v>
      </c>
      <c r="AC204" s="57">
        <v>16.7</v>
      </c>
      <c r="AD204" s="57">
        <v>34.5</v>
      </c>
      <c r="AE204" s="57">
        <v>0</v>
      </c>
      <c r="AF204" s="57">
        <v>0</v>
      </c>
      <c r="AG204" s="58">
        <v>1.5</v>
      </c>
      <c r="AH204" s="58">
        <v>3.5</v>
      </c>
      <c r="AI204" s="58">
        <v>0</v>
      </c>
      <c r="AJ204" s="58">
        <v>0</v>
      </c>
    </row>
    <row r="205" spans="1:36">
      <c r="A205" s="68" t="str">
        <f t="shared" si="38"/>
        <v>4FP21</v>
      </c>
      <c r="B205" s="12">
        <f t="shared" si="39"/>
        <v>3</v>
      </c>
      <c r="C205" s="12">
        <f t="shared" si="40"/>
        <v>2.9738140784308129</v>
      </c>
      <c r="D205" s="12">
        <f t="shared" si="41"/>
        <v>2.7119548627389438</v>
      </c>
      <c r="E205" s="12">
        <f t="shared" si="42"/>
        <v>2.2751320855497807</v>
      </c>
      <c r="F205" s="12">
        <f t="shared" si="43"/>
        <v>1.5758639661146763</v>
      </c>
      <c r="G205" s="12">
        <f t="shared" si="44"/>
        <v>0.87659584667957224</v>
      </c>
      <c r="H205" s="12">
        <f t="shared" si="45"/>
        <v>19</v>
      </c>
      <c r="I205" s="12">
        <f t="shared" si="46"/>
        <v>36</v>
      </c>
      <c r="J205" s="12">
        <f t="shared" si="47"/>
        <v>3</v>
      </c>
      <c r="K205" s="12">
        <f t="shared" si="56"/>
        <v>2.5548393333238222</v>
      </c>
      <c r="L205" s="12">
        <f t="shared" si="48"/>
        <v>17</v>
      </c>
      <c r="M205" s="81">
        <f t="shared" si="49"/>
        <v>0</v>
      </c>
      <c r="N205" s="81">
        <f t="shared" si="50"/>
        <v>1</v>
      </c>
      <c r="O205" s="81">
        <f t="shared" si="51"/>
        <v>11</v>
      </c>
      <c r="P205" s="81">
        <f t="shared" si="52"/>
        <v>4</v>
      </c>
      <c r="Q205" s="81">
        <f t="shared" si="53"/>
        <v>14</v>
      </c>
      <c r="R205" s="81">
        <f t="shared" si="54"/>
        <v>24</v>
      </c>
      <c r="S205">
        <f t="shared" si="55"/>
        <v>4</v>
      </c>
      <c r="V205" s="54" t="s">
        <v>585</v>
      </c>
      <c r="W205" s="55" t="s">
        <v>586</v>
      </c>
      <c r="X205" s="56">
        <v>5</v>
      </c>
      <c r="Y205" s="57">
        <v>45</v>
      </c>
      <c r="Z205" s="57">
        <v>3</v>
      </c>
      <c r="AA205" s="57">
        <v>3</v>
      </c>
      <c r="AB205" s="57">
        <v>0</v>
      </c>
      <c r="AC205" s="57">
        <v>16</v>
      </c>
      <c r="AD205" s="57">
        <v>33</v>
      </c>
      <c r="AE205" s="57">
        <v>0</v>
      </c>
      <c r="AF205" s="57">
        <v>0</v>
      </c>
      <c r="AG205" s="58">
        <v>1.5</v>
      </c>
      <c r="AH205" s="58">
        <v>4</v>
      </c>
      <c r="AI205" s="58">
        <v>0</v>
      </c>
      <c r="AJ205" s="58">
        <v>0</v>
      </c>
    </row>
    <row r="206" spans="1:36">
      <c r="A206" s="68" t="str">
        <f t="shared" si="38"/>
        <v>4FP40</v>
      </c>
      <c r="B206" s="12">
        <f t="shared" si="39"/>
        <v>2.5150000000000001</v>
      </c>
      <c r="C206" s="12">
        <f t="shared" si="40"/>
        <v>2.4914326705877321</v>
      </c>
      <c r="D206" s="12">
        <f t="shared" si="41"/>
        <v>2.2295734548958626</v>
      </c>
      <c r="E206" s="12">
        <f t="shared" si="42"/>
        <v>1.6440316504339996</v>
      </c>
      <c r="F206" s="12">
        <f t="shared" si="43"/>
        <v>0.94476353099889554</v>
      </c>
      <c r="G206" s="12">
        <f t="shared" si="44"/>
        <v>0.24549541156379151</v>
      </c>
      <c r="H206" s="12">
        <f t="shared" si="45"/>
        <v>19.100000000000001</v>
      </c>
      <c r="I206" s="12">
        <f t="shared" si="46"/>
        <v>32.6</v>
      </c>
      <c r="J206" s="12">
        <f t="shared" si="47"/>
        <v>2.5150000000000001</v>
      </c>
      <c r="K206" s="12">
        <f t="shared" si="56"/>
        <v>2.1614900588159767</v>
      </c>
      <c r="L206" s="12">
        <f t="shared" si="48"/>
        <v>13.5</v>
      </c>
      <c r="M206" s="81">
        <f t="shared" si="49"/>
        <v>0</v>
      </c>
      <c r="N206" s="81">
        <f t="shared" si="50"/>
        <v>0.89999999999999858</v>
      </c>
      <c r="O206" s="81">
        <f t="shared" si="51"/>
        <v>10.899999999999999</v>
      </c>
      <c r="P206" s="81">
        <f t="shared" si="52"/>
        <v>7.3999999999999986</v>
      </c>
      <c r="Q206" s="81">
        <f t="shared" si="53"/>
        <v>17.399999999999999</v>
      </c>
      <c r="R206" s="81">
        <f t="shared" si="54"/>
        <v>27.4</v>
      </c>
      <c r="S206">
        <f t="shared" si="55"/>
        <v>4</v>
      </c>
      <c r="V206" s="54" t="s">
        <v>587</v>
      </c>
      <c r="W206" s="55" t="s">
        <v>588</v>
      </c>
      <c r="X206" s="56">
        <v>5</v>
      </c>
      <c r="Y206" s="57">
        <v>43.5</v>
      </c>
      <c r="Z206" s="57">
        <v>2.6</v>
      </c>
      <c r="AA206" s="57">
        <v>2.5150000000000001</v>
      </c>
      <c r="AB206" s="57">
        <v>0</v>
      </c>
      <c r="AC206" s="57">
        <v>16.5</v>
      </c>
      <c r="AD206" s="57">
        <v>30</v>
      </c>
      <c r="AE206" s="57">
        <v>0</v>
      </c>
      <c r="AF206" s="57">
        <v>0</v>
      </c>
      <c r="AG206" s="58">
        <v>1.5</v>
      </c>
      <c r="AH206" s="58">
        <v>4</v>
      </c>
      <c r="AI206" s="58">
        <v>0</v>
      </c>
      <c r="AJ206" s="58">
        <v>0</v>
      </c>
    </row>
    <row r="207" spans="1:36">
      <c r="A207" s="68" t="str">
        <f t="shared" si="38"/>
        <v>4G2</v>
      </c>
      <c r="B207" s="12">
        <f t="shared" si="39"/>
        <v>2.5150000000000001</v>
      </c>
      <c r="C207" s="12">
        <f t="shared" si="40"/>
        <v>2.5150000000000001</v>
      </c>
      <c r="D207" s="12">
        <f t="shared" si="41"/>
        <v>2.2705778936112893</v>
      </c>
      <c r="E207" s="12">
        <f t="shared" si="42"/>
        <v>1.9650502606254006</v>
      </c>
      <c r="F207" s="12">
        <f t="shared" si="43"/>
        <v>1.6595226276395119</v>
      </c>
      <c r="G207" s="12">
        <f t="shared" si="44"/>
        <v>1.3539949946536234</v>
      </c>
      <c r="H207" s="12">
        <f t="shared" si="45"/>
        <v>22</v>
      </c>
      <c r="I207" s="12">
        <f t="shared" si="46"/>
        <v>22</v>
      </c>
      <c r="J207" s="12">
        <f t="shared" si="47"/>
        <v>2.5150000000000001</v>
      </c>
      <c r="K207" s="12">
        <f t="shared" si="56"/>
        <v>2.5150000000000001</v>
      </c>
      <c r="L207" s="12">
        <f t="shared" si="48"/>
        <v>0</v>
      </c>
      <c r="M207" s="81">
        <f t="shared" si="49"/>
        <v>0</v>
      </c>
      <c r="N207" s="81">
        <f t="shared" si="50"/>
        <v>0</v>
      </c>
      <c r="O207" s="81">
        <f t="shared" si="51"/>
        <v>8</v>
      </c>
      <c r="P207" s="81">
        <f t="shared" si="52"/>
        <v>18</v>
      </c>
      <c r="Q207" s="81">
        <f t="shared" si="53"/>
        <v>28</v>
      </c>
      <c r="R207" s="81">
        <f t="shared" si="54"/>
        <v>38</v>
      </c>
      <c r="S207">
        <f t="shared" si="55"/>
        <v>1.75</v>
      </c>
      <c r="V207" s="54" t="s">
        <v>589</v>
      </c>
      <c r="W207" s="55" t="s">
        <v>590</v>
      </c>
      <c r="X207" s="56">
        <v>5</v>
      </c>
      <c r="Y207" s="57">
        <v>49.8</v>
      </c>
      <c r="Z207" s="57">
        <v>2.6</v>
      </c>
      <c r="AA207" s="57">
        <v>2.5150000000000001</v>
      </c>
      <c r="AB207" s="57">
        <v>0</v>
      </c>
      <c r="AC207" s="57">
        <v>19.399999999999999</v>
      </c>
      <c r="AD207" s="57">
        <v>0</v>
      </c>
      <c r="AE207" s="57">
        <v>0</v>
      </c>
      <c r="AF207" s="57">
        <v>0</v>
      </c>
      <c r="AG207" s="58">
        <v>1.75</v>
      </c>
      <c r="AH207" s="58">
        <v>0</v>
      </c>
      <c r="AI207" s="58">
        <v>0</v>
      </c>
      <c r="AJ207" s="58">
        <v>0</v>
      </c>
    </row>
    <row r="208" spans="1:36">
      <c r="A208" s="68" t="str">
        <f t="shared" si="38"/>
        <v>4G6</v>
      </c>
      <c r="B208" s="12">
        <f t="shared" si="39"/>
        <v>2.5150000000000001</v>
      </c>
      <c r="C208" s="12">
        <f t="shared" si="40"/>
        <v>2.5150000000000001</v>
      </c>
      <c r="D208" s="12">
        <f t="shared" si="41"/>
        <v>2.3194623148890314</v>
      </c>
      <c r="E208" s="12">
        <f t="shared" si="42"/>
        <v>2.0139346819031427</v>
      </c>
      <c r="F208" s="12">
        <f t="shared" si="43"/>
        <v>1.7084070489172543</v>
      </c>
      <c r="G208" s="12">
        <f t="shared" si="44"/>
        <v>1.4028794159313656</v>
      </c>
      <c r="H208" s="12">
        <f t="shared" si="45"/>
        <v>23.6</v>
      </c>
      <c r="I208" s="12">
        <f t="shared" si="46"/>
        <v>23.6</v>
      </c>
      <c r="J208" s="12">
        <f t="shared" si="47"/>
        <v>2.5150000000000001</v>
      </c>
      <c r="K208" s="12">
        <f t="shared" si="56"/>
        <v>2.5150000000000001</v>
      </c>
      <c r="L208" s="12">
        <f t="shared" si="48"/>
        <v>0</v>
      </c>
      <c r="M208" s="81">
        <f t="shared" si="49"/>
        <v>0</v>
      </c>
      <c r="N208" s="81">
        <f t="shared" si="50"/>
        <v>0</v>
      </c>
      <c r="O208" s="81">
        <f t="shared" si="51"/>
        <v>6.3999999999999986</v>
      </c>
      <c r="P208" s="81">
        <f t="shared" si="52"/>
        <v>16.399999999999999</v>
      </c>
      <c r="Q208" s="81">
        <f t="shared" si="53"/>
        <v>26.4</v>
      </c>
      <c r="R208" s="81">
        <f t="shared" si="54"/>
        <v>36.4</v>
      </c>
      <c r="S208">
        <f t="shared" si="55"/>
        <v>1.75</v>
      </c>
      <c r="V208" s="54" t="s">
        <v>591</v>
      </c>
      <c r="W208" s="55" t="s">
        <v>592</v>
      </c>
      <c r="X208" s="56">
        <v>5</v>
      </c>
      <c r="Y208" s="57">
        <v>49.7</v>
      </c>
      <c r="Z208" s="57">
        <v>2.6</v>
      </c>
      <c r="AA208" s="57">
        <v>2.5150000000000001</v>
      </c>
      <c r="AB208" s="57">
        <v>0</v>
      </c>
      <c r="AC208" s="57">
        <v>21</v>
      </c>
      <c r="AD208" s="57">
        <v>0</v>
      </c>
      <c r="AE208" s="57">
        <v>0</v>
      </c>
      <c r="AF208" s="57">
        <v>0</v>
      </c>
      <c r="AG208" s="58">
        <v>1.75</v>
      </c>
      <c r="AH208" s="58">
        <v>0</v>
      </c>
      <c r="AI208" s="58">
        <v>0</v>
      </c>
      <c r="AJ208" s="58">
        <v>0</v>
      </c>
    </row>
    <row r="209" spans="1:36">
      <c r="A209" s="68" t="str">
        <f t="shared" si="38"/>
        <v>4G12</v>
      </c>
      <c r="B209" s="12">
        <f t="shared" si="39"/>
        <v>2.5150000000000001</v>
      </c>
      <c r="C209" s="12">
        <f t="shared" si="40"/>
        <v>2.5150000000000001</v>
      </c>
      <c r="D209" s="12">
        <f t="shared" si="41"/>
        <v>2.2889095515904425</v>
      </c>
      <c r="E209" s="12">
        <f t="shared" si="42"/>
        <v>1.9833819186045538</v>
      </c>
      <c r="F209" s="12">
        <f t="shared" si="43"/>
        <v>1.6778542856186653</v>
      </c>
      <c r="G209" s="12">
        <f t="shared" si="44"/>
        <v>1.3723266526327766</v>
      </c>
      <c r="H209" s="12">
        <f t="shared" si="45"/>
        <v>22.6</v>
      </c>
      <c r="I209" s="12">
        <f t="shared" si="46"/>
        <v>22.6</v>
      </c>
      <c r="J209" s="12">
        <f t="shared" si="47"/>
        <v>2.5150000000000001</v>
      </c>
      <c r="K209" s="12">
        <f t="shared" si="56"/>
        <v>2.5150000000000001</v>
      </c>
      <c r="L209" s="12">
        <f t="shared" si="48"/>
        <v>0</v>
      </c>
      <c r="M209" s="81">
        <f t="shared" si="49"/>
        <v>0</v>
      </c>
      <c r="N209" s="81">
        <f t="shared" si="50"/>
        <v>0</v>
      </c>
      <c r="O209" s="81">
        <f t="shared" si="51"/>
        <v>7.3999999999999986</v>
      </c>
      <c r="P209" s="81">
        <f t="shared" si="52"/>
        <v>17.399999999999999</v>
      </c>
      <c r="Q209" s="81">
        <f t="shared" si="53"/>
        <v>27.4</v>
      </c>
      <c r="R209" s="81">
        <f t="shared" si="54"/>
        <v>37.4</v>
      </c>
      <c r="S209">
        <f t="shared" si="55"/>
        <v>1.75</v>
      </c>
      <c r="V209" s="54" t="s">
        <v>593</v>
      </c>
      <c r="W209" s="55" t="s">
        <v>594</v>
      </c>
      <c r="X209" s="56">
        <v>5</v>
      </c>
      <c r="Y209" s="57">
        <v>46.7</v>
      </c>
      <c r="Z209" s="57">
        <v>2.6</v>
      </c>
      <c r="AA209" s="57">
        <v>2.5150000000000001</v>
      </c>
      <c r="AB209" s="57">
        <v>0</v>
      </c>
      <c r="AC209" s="57">
        <v>20</v>
      </c>
      <c r="AD209" s="57">
        <v>0</v>
      </c>
      <c r="AE209" s="57">
        <v>0</v>
      </c>
      <c r="AF209" s="57">
        <v>0</v>
      </c>
      <c r="AG209" s="58">
        <v>1.75</v>
      </c>
      <c r="AH209" s="58">
        <v>0</v>
      </c>
      <c r="AI209" s="58">
        <v>0</v>
      </c>
      <c r="AJ209" s="58">
        <v>0</v>
      </c>
    </row>
    <row r="210" spans="1:36">
      <c r="A210" s="68" t="str">
        <f t="shared" si="38"/>
        <v>4GD28</v>
      </c>
      <c r="B210" s="12">
        <f t="shared" si="39"/>
        <v>2.5150000000000001</v>
      </c>
      <c r="C210" s="12">
        <f t="shared" si="40"/>
        <v>2.4538944734028223</v>
      </c>
      <c r="D210" s="12">
        <f t="shared" si="41"/>
        <v>2.2374311893354584</v>
      </c>
      <c r="E210" s="12">
        <f t="shared" si="42"/>
        <v>2.0628805400532828</v>
      </c>
      <c r="F210" s="12">
        <f t="shared" si="43"/>
        <v>1.8883298907711068</v>
      </c>
      <c r="G210" s="12">
        <f t="shared" si="44"/>
        <v>1.7137792414889308</v>
      </c>
      <c r="H210" s="12">
        <f t="shared" si="45"/>
        <v>18</v>
      </c>
      <c r="I210" s="12">
        <f t="shared" si="46"/>
        <v>23.200000000000003</v>
      </c>
      <c r="J210" s="12">
        <f t="shared" si="47"/>
        <v>2.5150000000000001</v>
      </c>
      <c r="K210" s="12">
        <f t="shared" si="56"/>
        <v>2.3561256308473379</v>
      </c>
      <c r="L210" s="12">
        <f t="shared" si="48"/>
        <v>5.2000000000000028</v>
      </c>
      <c r="M210" s="81">
        <f t="shared" si="49"/>
        <v>0</v>
      </c>
      <c r="N210" s="81">
        <f t="shared" si="50"/>
        <v>2</v>
      </c>
      <c r="O210" s="81">
        <f t="shared" si="51"/>
        <v>6.7999999999999972</v>
      </c>
      <c r="P210" s="81">
        <f t="shared" si="52"/>
        <v>16.799999999999997</v>
      </c>
      <c r="Q210" s="81">
        <f t="shared" si="53"/>
        <v>26.799999999999997</v>
      </c>
      <c r="R210" s="81">
        <f t="shared" si="54"/>
        <v>36.799999999999997</v>
      </c>
      <c r="S210">
        <f t="shared" si="55"/>
        <v>1</v>
      </c>
      <c r="V210" s="54" t="s">
        <v>595</v>
      </c>
      <c r="W210" s="55" t="s">
        <v>596</v>
      </c>
      <c r="X210" s="56">
        <v>5</v>
      </c>
      <c r="Y210" s="57">
        <v>43.7</v>
      </c>
      <c r="Z210" s="57">
        <v>2.6</v>
      </c>
      <c r="AA210" s="57">
        <v>2.5150000000000001</v>
      </c>
      <c r="AB210" s="57">
        <v>0</v>
      </c>
      <c r="AC210" s="57">
        <v>15.4</v>
      </c>
      <c r="AD210" s="57">
        <v>20.6</v>
      </c>
      <c r="AE210" s="57">
        <v>0</v>
      </c>
      <c r="AF210" s="57">
        <v>0</v>
      </c>
      <c r="AG210" s="58">
        <v>1.75</v>
      </c>
      <c r="AH210" s="58">
        <v>1</v>
      </c>
      <c r="AI210" s="58">
        <v>0</v>
      </c>
      <c r="AJ210" s="58">
        <v>0</v>
      </c>
    </row>
    <row r="211" spans="1:36">
      <c r="A211" s="68" t="str">
        <f t="shared" si="38"/>
        <v>4GD29</v>
      </c>
      <c r="B211" s="12">
        <f t="shared" si="39"/>
        <v>2.5150000000000001</v>
      </c>
      <c r="C211" s="12">
        <f t="shared" si="40"/>
        <v>2.5150000000000001</v>
      </c>
      <c r="D211" s="12">
        <f t="shared" si="41"/>
        <v>2.3334340464406553</v>
      </c>
      <c r="E211" s="12">
        <f t="shared" si="42"/>
        <v>2.1588833971584793</v>
      </c>
      <c r="F211" s="12">
        <f t="shared" si="43"/>
        <v>1.9843327478763033</v>
      </c>
      <c r="G211" s="12">
        <f t="shared" si="44"/>
        <v>1.8097820985941275</v>
      </c>
      <c r="H211" s="12">
        <f t="shared" si="45"/>
        <v>23.5</v>
      </c>
      <c r="I211" s="12">
        <f t="shared" si="46"/>
        <v>28.700000000000003</v>
      </c>
      <c r="J211" s="12">
        <f t="shared" si="47"/>
        <v>2.5150000000000001</v>
      </c>
      <c r="K211" s="12">
        <f t="shared" si="56"/>
        <v>2.3561256308473379</v>
      </c>
      <c r="L211" s="12">
        <f t="shared" si="48"/>
        <v>5.2000000000000028</v>
      </c>
      <c r="M211" s="81">
        <f t="shared" si="49"/>
        <v>0</v>
      </c>
      <c r="N211" s="81">
        <f t="shared" si="50"/>
        <v>0</v>
      </c>
      <c r="O211" s="81">
        <f t="shared" si="51"/>
        <v>1.2999999999999972</v>
      </c>
      <c r="P211" s="81">
        <f t="shared" si="52"/>
        <v>11.299999999999997</v>
      </c>
      <c r="Q211" s="81">
        <f t="shared" si="53"/>
        <v>21.299999999999997</v>
      </c>
      <c r="R211" s="81">
        <f t="shared" si="54"/>
        <v>31.299999999999997</v>
      </c>
      <c r="S211">
        <f t="shared" si="55"/>
        <v>1</v>
      </c>
      <c r="V211" s="54" t="s">
        <v>597</v>
      </c>
      <c r="W211" s="55" t="s">
        <v>598</v>
      </c>
      <c r="X211" s="56">
        <v>5</v>
      </c>
      <c r="Y211" s="57">
        <v>49.2</v>
      </c>
      <c r="Z211" s="57">
        <v>2.6</v>
      </c>
      <c r="AA211" s="57">
        <v>2.5150000000000001</v>
      </c>
      <c r="AB211" s="57">
        <v>0</v>
      </c>
      <c r="AC211" s="57">
        <v>20.9</v>
      </c>
      <c r="AD211" s="57">
        <v>26.1</v>
      </c>
      <c r="AE211" s="57">
        <v>0</v>
      </c>
      <c r="AF211" s="57">
        <v>0</v>
      </c>
      <c r="AG211" s="58">
        <v>1.75</v>
      </c>
      <c r="AH211" s="58">
        <v>1</v>
      </c>
      <c r="AI211" s="58">
        <v>0</v>
      </c>
      <c r="AJ211" s="58">
        <v>0</v>
      </c>
    </row>
    <row r="212" spans="1:36">
      <c r="A212" s="68" t="str">
        <f t="shared" ref="A212:A275" si="57">+W212</f>
        <v>4GJ24</v>
      </c>
      <c r="B212" s="12">
        <f t="shared" ref="B212:B275" si="58">IF($I212&lt;10,$K212-2*(M212*TAN(RADIANS(S212))/2),$J212-2*(M212*TAN(RADIANS($AG212))/2))</f>
        <v>2.5219999999999998</v>
      </c>
      <c r="C212" s="12">
        <f t="shared" ref="C212:C275" si="59">IF($I212&lt;20,$K212-2*(N212*TAN(RADIANS(S212))/2),$J212-2*(N212*TAN(RADIANS($AG212))/2))</f>
        <v>2.5219999999999998</v>
      </c>
      <c r="D212" s="12">
        <f t="shared" ref="D212:D275" si="60">IF($I212&lt;30,$K212-2*(O212*TAN(RADIANS(S212))/2),$J212-2*(O212*TAN(RADIANS($AG212))/2))</f>
        <v>2.2928542752605834</v>
      </c>
      <c r="E212" s="12">
        <f t="shared" ref="E212:E275" si="61">IF($I212&lt;40,$K212-2*(P212*TAN(RADIANS(S212))/2),$J212-2*(P212*TAN(RADIANS($AG212))/2))</f>
        <v>1.8863936592782862</v>
      </c>
      <c r="F212" s="12">
        <f t="shared" ref="F212:F275" si="62">IF($I212&lt;50,$K212-2*(Q212*TAN(RADIANS(S212))/2),$J212-2*(Q212*TAN(RADIANS($AG212))/2))</f>
        <v>1.4497842301931656</v>
      </c>
      <c r="G212" s="12">
        <f t="shared" ref="G212:G275" si="63">IF($I212&lt;60,$K212-2*(R212*TAN(RADIANS(S212))/2),$J212-2*(R212*TAN(RADIANS($AG212))/2))</f>
        <v>1.013174801108045</v>
      </c>
      <c r="H212" s="12">
        <f t="shared" ref="H212:H275" si="64">+Z212+AC212</f>
        <v>22.5</v>
      </c>
      <c r="I212" s="12">
        <f t="shared" ref="I212:I275" si="65">IF(AD212=0,H212,Z212+AD212)</f>
        <v>32.299999999999997</v>
      </c>
      <c r="J212" s="12">
        <f t="shared" ref="J212:J275" si="66">+AA212</f>
        <v>2.5219999999999998</v>
      </c>
      <c r="K212" s="12">
        <f t="shared" si="56"/>
        <v>2.2225829196738291</v>
      </c>
      <c r="L212" s="12">
        <f t="shared" ref="L212:L275" si="67">+I212-H212</f>
        <v>9.7999999999999972</v>
      </c>
      <c r="M212" s="81">
        <f t="shared" ref="M212:M275" si="68">IF(I212&lt;10,10-I212,IF(H212&gt;10,0,10-H212))</f>
        <v>0</v>
      </c>
      <c r="N212" s="81">
        <f t="shared" ref="N212:N275" si="69">IF(I212&lt;20,20-I212,IF(H212&gt;20,0,20-H212))</f>
        <v>0</v>
      </c>
      <c r="O212" s="81">
        <f t="shared" ref="O212:O275" si="70">IF(I212&lt;30,30-I212,IF(H212&gt;30,0,30-H212))</f>
        <v>7.5</v>
      </c>
      <c r="P212" s="81">
        <f t="shared" ref="P212:P275" si="71">IF(I212&lt;40,40-I212,IF(H212&gt;40,0,40-H212))</f>
        <v>7.7000000000000028</v>
      </c>
      <c r="Q212" s="81">
        <f t="shared" ref="Q212:Q275" si="72">IF(I212&lt;50,50-I212,IF(H212&gt;50,0,50-H212))</f>
        <v>17.700000000000003</v>
      </c>
      <c r="R212" s="81">
        <f t="shared" ref="R212:R275" si="73">IF(I212&lt;60,60-I212,IF(H212&gt;60,0,60-H212))</f>
        <v>27.700000000000003</v>
      </c>
      <c r="S212">
        <f t="shared" ref="S212:S275" si="74">IF(AH212=0,AG212,AH212)</f>
        <v>2.5</v>
      </c>
      <c r="V212" s="54" t="s">
        <v>599</v>
      </c>
      <c r="W212" s="55" t="s">
        <v>600</v>
      </c>
      <c r="X212" s="56">
        <v>3</v>
      </c>
      <c r="Y212" s="57">
        <v>48</v>
      </c>
      <c r="Z212" s="57">
        <v>2.6</v>
      </c>
      <c r="AA212" s="57">
        <v>2.5219999999999998</v>
      </c>
      <c r="AB212" s="57">
        <v>0</v>
      </c>
      <c r="AC212" s="57">
        <v>19.899999999999999</v>
      </c>
      <c r="AD212" s="57">
        <v>29.7</v>
      </c>
      <c r="AE212" s="57">
        <v>0</v>
      </c>
      <c r="AF212" s="57">
        <v>0</v>
      </c>
      <c r="AG212" s="58">
        <v>1.75</v>
      </c>
      <c r="AH212" s="58">
        <v>2.5</v>
      </c>
      <c r="AI212" s="58">
        <v>0</v>
      </c>
      <c r="AJ212" s="58">
        <v>0</v>
      </c>
    </row>
    <row r="213" spans="1:36">
      <c r="A213" s="68" t="str">
        <f t="shared" si="57"/>
        <v>4GL26</v>
      </c>
      <c r="B213" s="12">
        <f t="shared" si="58"/>
        <v>2.5150000000000001</v>
      </c>
      <c r="C213" s="12">
        <f t="shared" si="59"/>
        <v>2.5119447236701413</v>
      </c>
      <c r="D213" s="12">
        <f t="shared" si="60"/>
        <v>2.0774724963759836</v>
      </c>
      <c r="E213" s="12">
        <f t="shared" si="61"/>
        <v>1.5533947035455717</v>
      </c>
      <c r="F213" s="12">
        <f t="shared" si="62"/>
        <v>1.0293169107151596</v>
      </c>
      <c r="G213" s="12">
        <f t="shared" si="63"/>
        <v>0.50523911788474751</v>
      </c>
      <c r="H213" s="12">
        <f t="shared" si="64"/>
        <v>19.900000000000002</v>
      </c>
      <c r="I213" s="12">
        <f t="shared" si="65"/>
        <v>24.1</v>
      </c>
      <c r="J213" s="12">
        <f t="shared" si="66"/>
        <v>2.5150000000000001</v>
      </c>
      <c r="K213" s="12">
        <f t="shared" ref="K213:K276" si="75">J213-2*(L213*TAN(RADIANS(AG213))/2)</f>
        <v>2.3866783941459269</v>
      </c>
      <c r="L213" s="12">
        <f t="shared" si="67"/>
        <v>4.1999999999999993</v>
      </c>
      <c r="M213" s="81">
        <f t="shared" si="68"/>
        <v>0</v>
      </c>
      <c r="N213" s="81">
        <f t="shared" si="69"/>
        <v>9.9999999999997868E-2</v>
      </c>
      <c r="O213" s="81">
        <f t="shared" si="70"/>
        <v>5.8999999999999986</v>
      </c>
      <c r="P213" s="81">
        <f t="shared" si="71"/>
        <v>15.899999999999999</v>
      </c>
      <c r="Q213" s="81">
        <f t="shared" si="72"/>
        <v>25.9</v>
      </c>
      <c r="R213" s="81">
        <f t="shared" si="73"/>
        <v>35.9</v>
      </c>
      <c r="S213">
        <f t="shared" si="74"/>
        <v>3</v>
      </c>
      <c r="V213" s="54" t="s">
        <v>601</v>
      </c>
      <c r="W213" s="55" t="s">
        <v>602</v>
      </c>
      <c r="X213" s="56">
        <v>5</v>
      </c>
      <c r="Y213" s="57">
        <v>45.9</v>
      </c>
      <c r="Z213" s="57">
        <v>2.6</v>
      </c>
      <c r="AA213" s="57">
        <v>2.5150000000000001</v>
      </c>
      <c r="AB213" s="57">
        <v>0</v>
      </c>
      <c r="AC213" s="57">
        <v>17.3</v>
      </c>
      <c r="AD213" s="57">
        <v>21.5</v>
      </c>
      <c r="AE213" s="57">
        <v>0</v>
      </c>
      <c r="AF213" s="57">
        <v>0</v>
      </c>
      <c r="AG213" s="58">
        <v>1.75</v>
      </c>
      <c r="AH213" s="58">
        <v>3</v>
      </c>
      <c r="AI213" s="58">
        <v>0</v>
      </c>
      <c r="AJ213" s="58">
        <v>0</v>
      </c>
    </row>
    <row r="214" spans="1:36">
      <c r="A214" s="68" t="str">
        <f t="shared" si="57"/>
        <v>4GL27</v>
      </c>
      <c r="B214" s="12">
        <f t="shared" si="58"/>
        <v>2.5150000000000001</v>
      </c>
      <c r="C214" s="12">
        <f t="shared" si="59"/>
        <v>2.5150000000000001</v>
      </c>
      <c r="D214" s="12">
        <f t="shared" si="60"/>
        <v>2.2504181680100199</v>
      </c>
      <c r="E214" s="12">
        <f t="shared" si="61"/>
        <v>1.7263403751796078</v>
      </c>
      <c r="F214" s="12">
        <f t="shared" si="62"/>
        <v>1.2022625823491957</v>
      </c>
      <c r="G214" s="12">
        <f t="shared" si="63"/>
        <v>0.6781847895187838</v>
      </c>
      <c r="H214" s="12">
        <f t="shared" si="64"/>
        <v>23.200000000000003</v>
      </c>
      <c r="I214" s="12">
        <f t="shared" si="65"/>
        <v>27.400000000000002</v>
      </c>
      <c r="J214" s="12">
        <f t="shared" si="66"/>
        <v>2.5150000000000001</v>
      </c>
      <c r="K214" s="12">
        <f t="shared" si="75"/>
        <v>2.3866783941459269</v>
      </c>
      <c r="L214" s="12">
        <f t="shared" si="67"/>
        <v>4.1999999999999993</v>
      </c>
      <c r="M214" s="81">
        <f t="shared" si="68"/>
        <v>0</v>
      </c>
      <c r="N214" s="81">
        <f t="shared" si="69"/>
        <v>0</v>
      </c>
      <c r="O214" s="81">
        <f t="shared" si="70"/>
        <v>2.5999999999999979</v>
      </c>
      <c r="P214" s="81">
        <f t="shared" si="71"/>
        <v>12.599999999999998</v>
      </c>
      <c r="Q214" s="81">
        <f t="shared" si="72"/>
        <v>22.599999999999998</v>
      </c>
      <c r="R214" s="81">
        <f t="shared" si="73"/>
        <v>32.599999999999994</v>
      </c>
      <c r="S214">
        <f t="shared" si="74"/>
        <v>3</v>
      </c>
      <c r="V214" s="54" t="s">
        <v>603</v>
      </c>
      <c r="W214" s="55" t="s">
        <v>604</v>
      </c>
      <c r="X214" s="56">
        <v>5</v>
      </c>
      <c r="Y214" s="57">
        <v>49.2</v>
      </c>
      <c r="Z214" s="57">
        <v>2.6</v>
      </c>
      <c r="AA214" s="57">
        <v>2.5150000000000001</v>
      </c>
      <c r="AB214" s="57">
        <v>0</v>
      </c>
      <c r="AC214" s="57">
        <v>20.6</v>
      </c>
      <c r="AD214" s="57">
        <v>24.8</v>
      </c>
      <c r="AE214" s="57">
        <v>0</v>
      </c>
      <c r="AF214" s="57">
        <v>0</v>
      </c>
      <c r="AG214" s="58">
        <v>1.75</v>
      </c>
      <c r="AH214" s="58">
        <v>3</v>
      </c>
      <c r="AI214" s="58">
        <v>0</v>
      </c>
      <c r="AJ214" s="58">
        <v>0</v>
      </c>
    </row>
    <row r="215" spans="1:36">
      <c r="A215" s="68" t="str">
        <f t="shared" si="57"/>
        <v>4GN15</v>
      </c>
      <c r="B215" s="12">
        <f t="shared" si="58"/>
        <v>2.5150000000000001</v>
      </c>
      <c r="C215" s="12">
        <f t="shared" si="59"/>
        <v>2.48750251303127</v>
      </c>
      <c r="D215" s="12">
        <f t="shared" si="60"/>
        <v>2.1819748800453818</v>
      </c>
      <c r="E215" s="12">
        <f t="shared" si="61"/>
        <v>1.573409664225728</v>
      </c>
      <c r="F215" s="12">
        <f t="shared" si="62"/>
        <v>0.961783462720885</v>
      </c>
      <c r="G215" s="12">
        <f t="shared" si="63"/>
        <v>0.35015726121604174</v>
      </c>
      <c r="H215" s="12">
        <f t="shared" si="64"/>
        <v>19.100000000000001</v>
      </c>
      <c r="I215" s="12">
        <f t="shared" si="65"/>
        <v>30.1</v>
      </c>
      <c r="J215" s="12">
        <f t="shared" si="66"/>
        <v>2.5150000000000001</v>
      </c>
      <c r="K215" s="12">
        <f t="shared" si="75"/>
        <v>2.1789196037155225</v>
      </c>
      <c r="L215" s="12">
        <f t="shared" si="67"/>
        <v>11</v>
      </c>
      <c r="M215" s="81">
        <f t="shared" si="68"/>
        <v>0</v>
      </c>
      <c r="N215" s="81">
        <f t="shared" si="69"/>
        <v>0.89999999999999858</v>
      </c>
      <c r="O215" s="81">
        <f t="shared" si="70"/>
        <v>10.899999999999999</v>
      </c>
      <c r="P215" s="81">
        <f t="shared" si="71"/>
        <v>9.8999999999999986</v>
      </c>
      <c r="Q215" s="81">
        <f t="shared" si="72"/>
        <v>19.899999999999999</v>
      </c>
      <c r="R215" s="81">
        <f t="shared" si="73"/>
        <v>29.9</v>
      </c>
      <c r="S215">
        <f t="shared" si="74"/>
        <v>3.5</v>
      </c>
      <c r="V215" s="54" t="s">
        <v>605</v>
      </c>
      <c r="W215" s="55" t="s">
        <v>606</v>
      </c>
      <c r="X215" s="56">
        <v>1</v>
      </c>
      <c r="Y215" s="57">
        <v>43.5</v>
      </c>
      <c r="Z215" s="57">
        <v>2.6</v>
      </c>
      <c r="AA215" s="57">
        <v>2.5150000000000001</v>
      </c>
      <c r="AB215" s="57">
        <v>0</v>
      </c>
      <c r="AC215" s="57">
        <v>16.5</v>
      </c>
      <c r="AD215" s="57">
        <v>27.5</v>
      </c>
      <c r="AE215" s="57">
        <v>0</v>
      </c>
      <c r="AF215" s="57">
        <v>0</v>
      </c>
      <c r="AG215" s="58">
        <v>1.75</v>
      </c>
      <c r="AH215" s="58">
        <v>3.5</v>
      </c>
      <c r="AI215" s="58">
        <v>0</v>
      </c>
      <c r="AJ215" s="58">
        <v>0</v>
      </c>
    </row>
    <row r="216" spans="1:36">
      <c r="A216" s="68" t="str">
        <f t="shared" si="57"/>
        <v>4GN17</v>
      </c>
      <c r="B216" s="12">
        <f t="shared" si="58"/>
        <v>2.5150000000000001</v>
      </c>
      <c r="C216" s="12">
        <f t="shared" si="59"/>
        <v>2.4783366840416936</v>
      </c>
      <c r="D216" s="12">
        <f t="shared" si="60"/>
        <v>2.1666870796854258</v>
      </c>
      <c r="E216" s="12">
        <f t="shared" si="61"/>
        <v>1.5550608781805826</v>
      </c>
      <c r="F216" s="12">
        <f t="shared" si="62"/>
        <v>0.94343467667573955</v>
      </c>
      <c r="G216" s="12">
        <f t="shared" si="63"/>
        <v>0.33180847517089651</v>
      </c>
      <c r="H216" s="12">
        <f t="shared" si="64"/>
        <v>18.8</v>
      </c>
      <c r="I216" s="12">
        <f t="shared" si="65"/>
        <v>29.8</v>
      </c>
      <c r="J216" s="12">
        <f t="shared" si="66"/>
        <v>2.5150000000000001</v>
      </c>
      <c r="K216" s="12">
        <f t="shared" si="75"/>
        <v>2.1789196037155225</v>
      </c>
      <c r="L216" s="12">
        <f t="shared" si="67"/>
        <v>11</v>
      </c>
      <c r="M216" s="81">
        <f t="shared" si="68"/>
        <v>0</v>
      </c>
      <c r="N216" s="81">
        <f t="shared" si="69"/>
        <v>1.1999999999999993</v>
      </c>
      <c r="O216" s="81">
        <f t="shared" si="70"/>
        <v>0.19999999999999929</v>
      </c>
      <c r="P216" s="81">
        <f t="shared" si="71"/>
        <v>10.199999999999999</v>
      </c>
      <c r="Q216" s="81">
        <f t="shared" si="72"/>
        <v>20.2</v>
      </c>
      <c r="R216" s="81">
        <f t="shared" si="73"/>
        <v>30.2</v>
      </c>
      <c r="S216">
        <f t="shared" si="74"/>
        <v>3.5</v>
      </c>
      <c r="V216" s="54" t="s">
        <v>607</v>
      </c>
      <c r="W216" s="55" t="s">
        <v>608</v>
      </c>
      <c r="X216" s="56">
        <v>5</v>
      </c>
      <c r="Y216" s="57">
        <v>43.5</v>
      </c>
      <c r="Z216" s="57">
        <v>2.6</v>
      </c>
      <c r="AA216" s="57">
        <v>2.5150000000000001</v>
      </c>
      <c r="AB216" s="57">
        <v>0</v>
      </c>
      <c r="AC216" s="57">
        <v>16.2</v>
      </c>
      <c r="AD216" s="57">
        <v>27.2</v>
      </c>
      <c r="AE216" s="57">
        <v>0</v>
      </c>
      <c r="AF216" s="57">
        <v>0</v>
      </c>
      <c r="AG216" s="58">
        <v>1.75</v>
      </c>
      <c r="AH216" s="58">
        <v>3.5</v>
      </c>
      <c r="AI216" s="58">
        <v>0</v>
      </c>
      <c r="AJ216" s="58">
        <v>0</v>
      </c>
    </row>
    <row r="217" spans="1:36">
      <c r="A217" s="68" t="str">
        <f t="shared" si="57"/>
        <v>4GN18</v>
      </c>
      <c r="B217" s="12">
        <f t="shared" si="58"/>
        <v>2.5150000000000001</v>
      </c>
      <c r="C217" s="12">
        <f t="shared" si="59"/>
        <v>2.4691708550521168</v>
      </c>
      <c r="D217" s="12">
        <f t="shared" si="60"/>
        <v>2.1483382936402804</v>
      </c>
      <c r="E217" s="12">
        <f t="shared" si="61"/>
        <v>1.5367120921354371</v>
      </c>
      <c r="F217" s="12">
        <f t="shared" si="62"/>
        <v>0.92508589063059432</v>
      </c>
      <c r="G217" s="12">
        <f t="shared" si="63"/>
        <v>0.31345968912575106</v>
      </c>
      <c r="H217" s="12">
        <f t="shared" si="64"/>
        <v>18.5</v>
      </c>
      <c r="I217" s="12">
        <f t="shared" si="65"/>
        <v>29.5</v>
      </c>
      <c r="J217" s="12">
        <f t="shared" si="66"/>
        <v>2.5150000000000001</v>
      </c>
      <c r="K217" s="12">
        <f t="shared" si="75"/>
        <v>2.1789196037155225</v>
      </c>
      <c r="L217" s="12">
        <f t="shared" si="67"/>
        <v>11</v>
      </c>
      <c r="M217" s="81">
        <f t="shared" si="68"/>
        <v>0</v>
      </c>
      <c r="N217" s="81">
        <f t="shared" si="69"/>
        <v>1.5</v>
      </c>
      <c r="O217" s="81">
        <f t="shared" si="70"/>
        <v>0.5</v>
      </c>
      <c r="P217" s="81">
        <f t="shared" si="71"/>
        <v>10.5</v>
      </c>
      <c r="Q217" s="81">
        <f t="shared" si="72"/>
        <v>20.5</v>
      </c>
      <c r="R217" s="81">
        <f t="shared" si="73"/>
        <v>30.5</v>
      </c>
      <c r="S217">
        <f t="shared" si="74"/>
        <v>3.5</v>
      </c>
      <c r="V217" s="54" t="s">
        <v>609</v>
      </c>
      <c r="W217" s="55" t="s">
        <v>610</v>
      </c>
      <c r="X217" s="56">
        <v>5</v>
      </c>
      <c r="Y217" s="57">
        <v>43.5</v>
      </c>
      <c r="Z217" s="57">
        <v>2.6</v>
      </c>
      <c r="AA217" s="57">
        <v>2.5150000000000001</v>
      </c>
      <c r="AB217" s="57">
        <v>0</v>
      </c>
      <c r="AC217" s="57">
        <v>15.9</v>
      </c>
      <c r="AD217" s="57">
        <v>26.9</v>
      </c>
      <c r="AE217" s="57">
        <v>0</v>
      </c>
      <c r="AF217" s="57">
        <v>0</v>
      </c>
      <c r="AG217" s="58">
        <v>1.75</v>
      </c>
      <c r="AH217" s="58">
        <v>3.5</v>
      </c>
      <c r="AI217" s="58">
        <v>0</v>
      </c>
      <c r="AJ217" s="58">
        <v>0</v>
      </c>
    </row>
    <row r="218" spans="1:36">
      <c r="A218" s="68" t="str">
        <f t="shared" si="57"/>
        <v>4GN21</v>
      </c>
      <c r="B218" s="12">
        <f t="shared" si="58"/>
        <v>2.5150000000000001</v>
      </c>
      <c r="C218" s="12">
        <f t="shared" si="59"/>
        <v>2.5150000000000001</v>
      </c>
      <c r="D218" s="12">
        <f t="shared" si="60"/>
        <v>2.2950201042501606</v>
      </c>
      <c r="E218" s="12">
        <f t="shared" si="61"/>
        <v>1.7384916450787291</v>
      </c>
      <c r="F218" s="12">
        <f t="shared" si="62"/>
        <v>1.1268654435738861</v>
      </c>
      <c r="G218" s="12">
        <f t="shared" si="63"/>
        <v>0.51523924206904304</v>
      </c>
      <c r="H218" s="12">
        <f t="shared" si="64"/>
        <v>22.8</v>
      </c>
      <c r="I218" s="12">
        <f t="shared" si="65"/>
        <v>31.8</v>
      </c>
      <c r="J218" s="12">
        <f t="shared" si="66"/>
        <v>2.5150000000000001</v>
      </c>
      <c r="K218" s="12">
        <f t="shared" si="75"/>
        <v>2.2400251303127003</v>
      </c>
      <c r="L218" s="12">
        <f t="shared" si="67"/>
        <v>9</v>
      </c>
      <c r="M218" s="81">
        <f t="shared" si="68"/>
        <v>0</v>
      </c>
      <c r="N218" s="81">
        <f t="shared" si="69"/>
        <v>0</v>
      </c>
      <c r="O218" s="81">
        <f t="shared" si="70"/>
        <v>7.1999999999999993</v>
      </c>
      <c r="P218" s="81">
        <f t="shared" si="71"/>
        <v>8.1999999999999993</v>
      </c>
      <c r="Q218" s="81">
        <f t="shared" si="72"/>
        <v>18.2</v>
      </c>
      <c r="R218" s="81">
        <f t="shared" si="73"/>
        <v>28.2</v>
      </c>
      <c r="S218">
        <f t="shared" si="74"/>
        <v>3.5</v>
      </c>
      <c r="V218" s="54" t="s">
        <v>611</v>
      </c>
      <c r="W218" s="55" t="s">
        <v>612</v>
      </c>
      <c r="X218" s="56">
        <v>5</v>
      </c>
      <c r="Y218" s="57">
        <v>45.8</v>
      </c>
      <c r="Z218" s="57">
        <v>2.6</v>
      </c>
      <c r="AA218" s="57">
        <v>2.5150000000000001</v>
      </c>
      <c r="AB218" s="57">
        <v>0</v>
      </c>
      <c r="AC218" s="57">
        <v>20.2</v>
      </c>
      <c r="AD218" s="57">
        <v>29.2</v>
      </c>
      <c r="AE218" s="57">
        <v>0</v>
      </c>
      <c r="AF218" s="57">
        <v>0</v>
      </c>
      <c r="AG218" s="58">
        <v>1.75</v>
      </c>
      <c r="AH218" s="58">
        <v>3.5</v>
      </c>
      <c r="AI218" s="58">
        <v>0</v>
      </c>
      <c r="AJ218" s="58">
        <v>0</v>
      </c>
    </row>
    <row r="219" spans="1:36">
      <c r="A219" s="68" t="str">
        <f t="shared" si="57"/>
        <v>4GZ8</v>
      </c>
      <c r="B219" s="12">
        <f t="shared" si="58"/>
        <v>2.5150000000000001</v>
      </c>
      <c r="C219" s="12">
        <f t="shared" si="59"/>
        <v>2.4722261313819756</v>
      </c>
      <c r="D219" s="12">
        <f t="shared" si="60"/>
        <v>2.1666984983960873</v>
      </c>
      <c r="E219" s="12">
        <f t="shared" si="61"/>
        <v>1.4322173869353687</v>
      </c>
      <c r="F219" s="12">
        <f t="shared" si="62"/>
        <v>2.6809039911454002E-2</v>
      </c>
      <c r="G219" s="12">
        <f t="shared" si="63"/>
        <v>-1.3785993071124607</v>
      </c>
      <c r="H219" s="12">
        <f t="shared" si="64"/>
        <v>18.600000000000001</v>
      </c>
      <c r="I219" s="12">
        <f t="shared" si="65"/>
        <v>36.1</v>
      </c>
      <c r="J219" s="12">
        <f t="shared" si="66"/>
        <v>2.5150000000000001</v>
      </c>
      <c r="K219" s="12">
        <f t="shared" si="75"/>
        <v>1.980326642274695</v>
      </c>
      <c r="L219" s="12">
        <f t="shared" si="67"/>
        <v>17.5</v>
      </c>
      <c r="M219" s="81">
        <f t="shared" si="68"/>
        <v>0</v>
      </c>
      <c r="N219" s="81">
        <f t="shared" si="69"/>
        <v>1.3999999999999986</v>
      </c>
      <c r="O219" s="81">
        <f t="shared" si="70"/>
        <v>11.399999999999999</v>
      </c>
      <c r="P219" s="81">
        <f t="shared" si="71"/>
        <v>3.8999999999999986</v>
      </c>
      <c r="Q219" s="81">
        <f t="shared" si="72"/>
        <v>13.899999999999999</v>
      </c>
      <c r="R219" s="81">
        <f t="shared" si="73"/>
        <v>23.9</v>
      </c>
      <c r="S219">
        <f t="shared" si="74"/>
        <v>8</v>
      </c>
      <c r="V219" s="54" t="s">
        <v>613</v>
      </c>
      <c r="W219" s="55" t="s">
        <v>614</v>
      </c>
      <c r="X219" s="56">
        <v>5</v>
      </c>
      <c r="Y219" s="57">
        <v>43.5</v>
      </c>
      <c r="Z219" s="57">
        <v>2.6</v>
      </c>
      <c r="AA219" s="57">
        <v>2.5150000000000001</v>
      </c>
      <c r="AB219" s="57">
        <v>0</v>
      </c>
      <c r="AC219" s="57">
        <v>16</v>
      </c>
      <c r="AD219" s="57">
        <v>33.5</v>
      </c>
      <c r="AE219" s="57">
        <v>0</v>
      </c>
      <c r="AF219" s="57">
        <v>0</v>
      </c>
      <c r="AG219" s="58">
        <v>1.75</v>
      </c>
      <c r="AH219" s="58">
        <v>8</v>
      </c>
      <c r="AI219" s="58">
        <v>0</v>
      </c>
      <c r="AJ219" s="58">
        <v>0</v>
      </c>
    </row>
    <row r="220" spans="1:36">
      <c r="A220" s="68" t="str">
        <f t="shared" si="57"/>
        <v>4GZ11</v>
      </c>
      <c r="B220" s="12">
        <f t="shared" si="58"/>
        <v>2.5150000000000001</v>
      </c>
      <c r="C220" s="12">
        <f t="shared" si="59"/>
        <v>2.4783366840416936</v>
      </c>
      <c r="D220" s="12">
        <f t="shared" si="60"/>
        <v>2.1728090510558049</v>
      </c>
      <c r="E220" s="12">
        <f t="shared" si="61"/>
        <v>1.4603255538758473</v>
      </c>
      <c r="F220" s="12">
        <f t="shared" si="62"/>
        <v>5.4917206851932798E-2</v>
      </c>
      <c r="G220" s="12">
        <f t="shared" si="63"/>
        <v>-1.3504911401719819</v>
      </c>
      <c r="H220" s="12">
        <f t="shared" si="64"/>
        <v>18.8</v>
      </c>
      <c r="I220" s="12">
        <f t="shared" si="65"/>
        <v>36.300000000000004</v>
      </c>
      <c r="J220" s="12">
        <f t="shared" si="66"/>
        <v>2.5150000000000001</v>
      </c>
      <c r="K220" s="12">
        <f t="shared" si="75"/>
        <v>1.980326642274695</v>
      </c>
      <c r="L220" s="12">
        <f t="shared" si="67"/>
        <v>17.500000000000004</v>
      </c>
      <c r="M220" s="81">
        <f t="shared" si="68"/>
        <v>0</v>
      </c>
      <c r="N220" s="81">
        <f t="shared" si="69"/>
        <v>1.1999999999999993</v>
      </c>
      <c r="O220" s="81">
        <f t="shared" si="70"/>
        <v>11.2</v>
      </c>
      <c r="P220" s="81">
        <f t="shared" si="71"/>
        <v>3.6999999999999957</v>
      </c>
      <c r="Q220" s="81">
        <f t="shared" si="72"/>
        <v>13.699999999999996</v>
      </c>
      <c r="R220" s="81">
        <f t="shared" si="73"/>
        <v>23.699999999999996</v>
      </c>
      <c r="S220">
        <f t="shared" si="74"/>
        <v>8</v>
      </c>
      <c r="V220" s="54" t="s">
        <v>615</v>
      </c>
      <c r="W220" s="55" t="s">
        <v>616</v>
      </c>
      <c r="X220" s="56">
        <v>1</v>
      </c>
      <c r="Y220" s="57">
        <v>43.5</v>
      </c>
      <c r="Z220" s="57">
        <v>2.6</v>
      </c>
      <c r="AA220" s="57">
        <v>2.5150000000000001</v>
      </c>
      <c r="AB220" s="57">
        <v>0</v>
      </c>
      <c r="AC220" s="57">
        <v>16.2</v>
      </c>
      <c r="AD220" s="57">
        <v>33.700000000000003</v>
      </c>
      <c r="AE220" s="57">
        <v>0</v>
      </c>
      <c r="AF220" s="57">
        <v>0</v>
      </c>
      <c r="AG220" s="58">
        <v>1.75</v>
      </c>
      <c r="AH220" s="58">
        <v>8</v>
      </c>
      <c r="AI220" s="58">
        <v>0</v>
      </c>
      <c r="AJ220" s="58">
        <v>0</v>
      </c>
    </row>
    <row r="221" spans="1:36">
      <c r="A221" s="68" t="str">
        <f t="shared" si="57"/>
        <v>4GZ16</v>
      </c>
      <c r="B221" s="12">
        <f t="shared" si="58"/>
        <v>2.5150000000000001</v>
      </c>
      <c r="C221" s="12">
        <f t="shared" si="59"/>
        <v>2.4966683420208469</v>
      </c>
      <c r="D221" s="12">
        <f t="shared" si="60"/>
        <v>2.1911407090349582</v>
      </c>
      <c r="E221" s="12">
        <f t="shared" si="61"/>
        <v>1.7728827314037301</v>
      </c>
      <c r="F221" s="12">
        <f t="shared" si="62"/>
        <v>1.3362733023186095</v>
      </c>
      <c r="G221" s="12">
        <f t="shared" si="63"/>
        <v>0.89966387323348873</v>
      </c>
      <c r="H221" s="12">
        <f t="shared" si="64"/>
        <v>19.400000000000002</v>
      </c>
      <c r="I221" s="12">
        <f t="shared" si="65"/>
        <v>31.400000000000002</v>
      </c>
      <c r="J221" s="12">
        <f t="shared" si="66"/>
        <v>2.5150000000000001</v>
      </c>
      <c r="K221" s="12">
        <f t="shared" si="75"/>
        <v>2.1483668404169336</v>
      </c>
      <c r="L221" s="12">
        <f t="shared" si="67"/>
        <v>12</v>
      </c>
      <c r="M221" s="81">
        <f t="shared" si="68"/>
        <v>0</v>
      </c>
      <c r="N221" s="81">
        <f t="shared" si="69"/>
        <v>0.59999999999999787</v>
      </c>
      <c r="O221" s="81">
        <f t="shared" si="70"/>
        <v>10.599999999999998</v>
      </c>
      <c r="P221" s="81">
        <f t="shared" si="71"/>
        <v>8.5999999999999979</v>
      </c>
      <c r="Q221" s="81">
        <f t="shared" si="72"/>
        <v>18.599999999999998</v>
      </c>
      <c r="R221" s="81">
        <f t="shared" si="73"/>
        <v>28.599999999999998</v>
      </c>
      <c r="S221">
        <f t="shared" si="74"/>
        <v>2.5</v>
      </c>
      <c r="V221" s="54" t="s">
        <v>617</v>
      </c>
      <c r="W221" s="55" t="s">
        <v>618</v>
      </c>
      <c r="X221" s="56">
        <v>5</v>
      </c>
      <c r="Y221" s="57">
        <v>43.8</v>
      </c>
      <c r="Z221" s="57">
        <v>2.6</v>
      </c>
      <c r="AA221" s="57">
        <v>2.5150000000000001</v>
      </c>
      <c r="AB221" s="57">
        <v>0</v>
      </c>
      <c r="AC221" s="57">
        <v>16.8</v>
      </c>
      <c r="AD221" s="57">
        <v>28.8</v>
      </c>
      <c r="AE221" s="57">
        <v>34.299999999999997</v>
      </c>
      <c r="AF221" s="57">
        <v>0</v>
      </c>
      <c r="AG221" s="58">
        <v>1.75</v>
      </c>
      <c r="AH221" s="58">
        <v>2.5</v>
      </c>
      <c r="AI221" s="58">
        <v>8</v>
      </c>
      <c r="AJ221" s="58">
        <v>0</v>
      </c>
    </row>
    <row r="222" spans="1:36">
      <c r="A222" s="68" t="str">
        <f t="shared" si="57"/>
        <v>4H1</v>
      </c>
      <c r="B222" s="12">
        <f t="shared" si="58"/>
        <v>2.5150000000000001</v>
      </c>
      <c r="C222" s="12">
        <f t="shared" si="59"/>
        <v>2.5150000000000001</v>
      </c>
      <c r="D222" s="12">
        <f t="shared" si="60"/>
        <v>2.2179054412864621</v>
      </c>
      <c r="E222" s="12">
        <f t="shared" si="61"/>
        <v>1.8599601898243678</v>
      </c>
      <c r="F222" s="12">
        <f t="shared" si="62"/>
        <v>1.5020149383622736</v>
      </c>
      <c r="G222" s="12">
        <f t="shared" si="63"/>
        <v>1.1440696869001794</v>
      </c>
      <c r="H222" s="12">
        <f t="shared" si="64"/>
        <v>21.700000000000003</v>
      </c>
      <c r="I222" s="12">
        <f t="shared" si="65"/>
        <v>21.700000000000003</v>
      </c>
      <c r="J222" s="12">
        <f t="shared" si="66"/>
        <v>2.5150000000000001</v>
      </c>
      <c r="K222" s="12">
        <f t="shared" si="75"/>
        <v>2.5150000000000001</v>
      </c>
      <c r="L222" s="12">
        <f t="shared" si="67"/>
        <v>0</v>
      </c>
      <c r="M222" s="81">
        <f t="shared" si="68"/>
        <v>0</v>
      </c>
      <c r="N222" s="81">
        <f t="shared" si="69"/>
        <v>0</v>
      </c>
      <c r="O222" s="81">
        <f t="shared" si="70"/>
        <v>8.2999999999999972</v>
      </c>
      <c r="P222" s="81">
        <f t="shared" si="71"/>
        <v>18.299999999999997</v>
      </c>
      <c r="Q222" s="81">
        <f t="shared" si="72"/>
        <v>28.299999999999997</v>
      </c>
      <c r="R222" s="81">
        <f t="shared" si="73"/>
        <v>38.299999999999997</v>
      </c>
      <c r="S222">
        <f t="shared" si="74"/>
        <v>2.0499999999999998</v>
      </c>
      <c r="V222" s="54" t="s">
        <v>619</v>
      </c>
      <c r="W222" s="55" t="s">
        <v>620</v>
      </c>
      <c r="X222" s="56">
        <v>5</v>
      </c>
      <c r="Y222" s="57">
        <v>45.4</v>
      </c>
      <c r="Z222" s="57">
        <v>2.6</v>
      </c>
      <c r="AA222" s="57">
        <v>2.5150000000000001</v>
      </c>
      <c r="AB222" s="57">
        <v>0</v>
      </c>
      <c r="AC222" s="57">
        <v>19.100000000000001</v>
      </c>
      <c r="AD222" s="57">
        <v>0</v>
      </c>
      <c r="AE222" s="57">
        <v>0</v>
      </c>
      <c r="AF222" s="57">
        <v>0</v>
      </c>
      <c r="AG222" s="58">
        <v>2.0499999999999998</v>
      </c>
      <c r="AH222" s="58">
        <v>0</v>
      </c>
      <c r="AI222" s="58">
        <v>0</v>
      </c>
      <c r="AJ222" s="58">
        <v>0</v>
      </c>
    </row>
    <row r="223" spans="1:36">
      <c r="A223" s="68" t="str">
        <f t="shared" si="57"/>
        <v>4H11</v>
      </c>
      <c r="B223" s="12">
        <f t="shared" si="58"/>
        <v>3</v>
      </c>
      <c r="C223" s="12">
        <f t="shared" si="59"/>
        <v>3</v>
      </c>
      <c r="D223" s="12">
        <f t="shared" si="60"/>
        <v>2.6857130745742706</v>
      </c>
      <c r="E223" s="12">
        <f t="shared" si="61"/>
        <v>2.3365053796567929</v>
      </c>
      <c r="F223" s="12">
        <f t="shared" si="62"/>
        <v>1.9872976847393158</v>
      </c>
      <c r="G223" s="12">
        <f t="shared" si="63"/>
        <v>1.6380899898218386</v>
      </c>
      <c r="H223" s="12">
        <f t="shared" si="64"/>
        <v>21</v>
      </c>
      <c r="I223" s="12">
        <f t="shared" si="65"/>
        <v>21</v>
      </c>
      <c r="J223" s="12">
        <f t="shared" si="66"/>
        <v>3</v>
      </c>
      <c r="K223" s="12">
        <f t="shared" si="75"/>
        <v>3</v>
      </c>
      <c r="L223" s="12">
        <f t="shared" si="67"/>
        <v>0</v>
      </c>
      <c r="M223" s="81">
        <f t="shared" si="68"/>
        <v>0</v>
      </c>
      <c r="N223" s="81">
        <f t="shared" si="69"/>
        <v>0</v>
      </c>
      <c r="O223" s="81">
        <f t="shared" si="70"/>
        <v>9</v>
      </c>
      <c r="P223" s="81">
        <f t="shared" si="71"/>
        <v>19</v>
      </c>
      <c r="Q223" s="81">
        <f t="shared" si="72"/>
        <v>29</v>
      </c>
      <c r="R223" s="81">
        <f t="shared" si="73"/>
        <v>39</v>
      </c>
      <c r="S223">
        <f t="shared" si="74"/>
        <v>2</v>
      </c>
      <c r="V223" s="54" t="s">
        <v>621</v>
      </c>
      <c r="W223" s="55" t="s">
        <v>622</v>
      </c>
      <c r="X223" s="56">
        <v>5</v>
      </c>
      <c r="Y223" s="57">
        <v>48.7</v>
      </c>
      <c r="Z223" s="57">
        <v>3</v>
      </c>
      <c r="AA223" s="57">
        <v>3</v>
      </c>
      <c r="AB223" s="57">
        <v>0</v>
      </c>
      <c r="AC223" s="57">
        <v>18</v>
      </c>
      <c r="AD223" s="57">
        <v>0</v>
      </c>
      <c r="AE223" s="57">
        <v>0</v>
      </c>
      <c r="AF223" s="57">
        <v>0</v>
      </c>
      <c r="AG223" s="58">
        <v>2</v>
      </c>
      <c r="AH223" s="58">
        <v>0</v>
      </c>
      <c r="AI223" s="58">
        <v>0</v>
      </c>
      <c r="AJ223" s="58">
        <v>0</v>
      </c>
    </row>
    <row r="224" spans="1:36">
      <c r="A224" s="68" t="str">
        <f t="shared" si="57"/>
        <v>4H13</v>
      </c>
      <c r="B224" s="12">
        <f t="shared" si="58"/>
        <v>2.0249999999999999</v>
      </c>
      <c r="C224" s="12">
        <f t="shared" si="59"/>
        <v>2.0249999999999999</v>
      </c>
      <c r="D224" s="12">
        <f t="shared" si="60"/>
        <v>1.7386496901676685</v>
      </c>
      <c r="E224" s="12">
        <f t="shared" si="61"/>
        <v>1.3894419952501913</v>
      </c>
      <c r="F224" s="12">
        <f t="shared" si="62"/>
        <v>1.0402343003327139</v>
      </c>
      <c r="G224" s="12">
        <f t="shared" si="63"/>
        <v>0.69102660541523653</v>
      </c>
      <c r="H224" s="12">
        <f t="shared" si="64"/>
        <v>21.8</v>
      </c>
      <c r="I224" s="12">
        <f t="shared" si="65"/>
        <v>21.8</v>
      </c>
      <c r="J224" s="12">
        <f t="shared" si="66"/>
        <v>2.0249999999999999</v>
      </c>
      <c r="K224" s="12">
        <f t="shared" si="75"/>
        <v>2.0249999999999999</v>
      </c>
      <c r="L224" s="12">
        <f t="shared" si="67"/>
        <v>0</v>
      </c>
      <c r="M224" s="81">
        <f t="shared" si="68"/>
        <v>0</v>
      </c>
      <c r="N224" s="81">
        <f t="shared" si="69"/>
        <v>0</v>
      </c>
      <c r="O224" s="81">
        <f t="shared" si="70"/>
        <v>8.1999999999999993</v>
      </c>
      <c r="P224" s="81">
        <f t="shared" si="71"/>
        <v>18.2</v>
      </c>
      <c r="Q224" s="81">
        <f t="shared" si="72"/>
        <v>28.2</v>
      </c>
      <c r="R224" s="81">
        <f t="shared" si="73"/>
        <v>38.200000000000003</v>
      </c>
      <c r="S224">
        <f t="shared" si="74"/>
        <v>2</v>
      </c>
      <c r="V224" s="54" t="s">
        <v>623</v>
      </c>
      <c r="W224" s="55" t="s">
        <v>624</v>
      </c>
      <c r="X224" s="56">
        <v>5</v>
      </c>
      <c r="Y224" s="57">
        <v>49.8</v>
      </c>
      <c r="Z224" s="57">
        <v>2.6</v>
      </c>
      <c r="AA224" s="57">
        <v>2.0249999999999999</v>
      </c>
      <c r="AB224" s="57">
        <v>0</v>
      </c>
      <c r="AC224" s="57">
        <v>19.2</v>
      </c>
      <c r="AD224" s="57">
        <v>0</v>
      </c>
      <c r="AE224" s="57">
        <v>0</v>
      </c>
      <c r="AF224" s="57">
        <v>0</v>
      </c>
      <c r="AG224" s="58">
        <v>2</v>
      </c>
      <c r="AH224" s="58">
        <v>0</v>
      </c>
      <c r="AI224" s="58">
        <v>0</v>
      </c>
      <c r="AJ224" s="58">
        <v>0</v>
      </c>
    </row>
    <row r="225" spans="1:36">
      <c r="A225" s="68" t="str">
        <f t="shared" si="57"/>
        <v>4H16</v>
      </c>
      <c r="B225" s="12">
        <f t="shared" si="58"/>
        <v>2.5150000000000001</v>
      </c>
      <c r="C225" s="12">
        <f t="shared" si="59"/>
        <v>2.5150000000000001</v>
      </c>
      <c r="D225" s="12">
        <f t="shared" si="60"/>
        <v>2.2915070752528148</v>
      </c>
      <c r="E225" s="12">
        <f t="shared" si="61"/>
        <v>1.9422993803353374</v>
      </c>
      <c r="F225" s="12">
        <f t="shared" si="62"/>
        <v>1.5930916854178601</v>
      </c>
      <c r="G225" s="12">
        <f t="shared" si="63"/>
        <v>1.2438839905003829</v>
      </c>
      <c r="H225" s="12">
        <f t="shared" si="64"/>
        <v>23.6</v>
      </c>
      <c r="I225" s="12">
        <f t="shared" si="65"/>
        <v>23.6</v>
      </c>
      <c r="J225" s="12">
        <f t="shared" si="66"/>
        <v>2.5150000000000001</v>
      </c>
      <c r="K225" s="12">
        <f t="shared" si="75"/>
        <v>2.5150000000000001</v>
      </c>
      <c r="L225" s="12">
        <f t="shared" si="67"/>
        <v>0</v>
      </c>
      <c r="M225" s="81">
        <f t="shared" si="68"/>
        <v>0</v>
      </c>
      <c r="N225" s="81">
        <f t="shared" si="69"/>
        <v>0</v>
      </c>
      <c r="O225" s="81">
        <f t="shared" si="70"/>
        <v>6.3999999999999986</v>
      </c>
      <c r="P225" s="81">
        <f t="shared" si="71"/>
        <v>16.399999999999999</v>
      </c>
      <c r="Q225" s="81">
        <f t="shared" si="72"/>
        <v>26.4</v>
      </c>
      <c r="R225" s="81">
        <f t="shared" si="73"/>
        <v>36.4</v>
      </c>
      <c r="S225">
        <f t="shared" si="74"/>
        <v>2</v>
      </c>
      <c r="V225" s="54" t="s">
        <v>625</v>
      </c>
      <c r="W225" s="55" t="s">
        <v>626</v>
      </c>
      <c r="X225" s="56">
        <v>5</v>
      </c>
      <c r="Y225" s="57">
        <v>49.7</v>
      </c>
      <c r="Z225" s="57">
        <v>2.6</v>
      </c>
      <c r="AA225" s="57">
        <v>2.5150000000000001</v>
      </c>
      <c r="AB225" s="57">
        <v>0</v>
      </c>
      <c r="AC225" s="57">
        <v>21</v>
      </c>
      <c r="AD225" s="57">
        <v>0</v>
      </c>
      <c r="AE225" s="57">
        <v>0</v>
      </c>
      <c r="AF225" s="57">
        <v>0</v>
      </c>
      <c r="AG225" s="58">
        <v>2</v>
      </c>
      <c r="AH225" s="58">
        <v>0</v>
      </c>
      <c r="AI225" s="58">
        <v>0</v>
      </c>
      <c r="AJ225" s="58">
        <v>0</v>
      </c>
    </row>
    <row r="226" spans="1:36">
      <c r="A226" s="68" t="str">
        <f t="shared" si="57"/>
        <v>4H19</v>
      </c>
      <c r="B226" s="12">
        <f t="shared" si="58"/>
        <v>2.5150000000000001</v>
      </c>
      <c r="C226" s="12">
        <f t="shared" si="59"/>
        <v>2.5150000000000001</v>
      </c>
      <c r="D226" s="12">
        <f t="shared" si="60"/>
        <v>2.2565863057610671</v>
      </c>
      <c r="E226" s="12">
        <f t="shared" si="61"/>
        <v>1.9073786108435895</v>
      </c>
      <c r="F226" s="12">
        <f t="shared" si="62"/>
        <v>1.5581709159261123</v>
      </c>
      <c r="G226" s="12">
        <f t="shared" si="63"/>
        <v>1.208963221008635</v>
      </c>
      <c r="H226" s="12">
        <f t="shared" si="64"/>
        <v>22.6</v>
      </c>
      <c r="I226" s="12">
        <f t="shared" si="65"/>
        <v>22.6</v>
      </c>
      <c r="J226" s="12">
        <f t="shared" si="66"/>
        <v>2.5150000000000001</v>
      </c>
      <c r="K226" s="12">
        <f t="shared" si="75"/>
        <v>2.5150000000000001</v>
      </c>
      <c r="L226" s="12">
        <f t="shared" si="67"/>
        <v>0</v>
      </c>
      <c r="M226" s="81">
        <f t="shared" si="68"/>
        <v>0</v>
      </c>
      <c r="N226" s="81">
        <f t="shared" si="69"/>
        <v>0</v>
      </c>
      <c r="O226" s="81">
        <f t="shared" si="70"/>
        <v>7.3999999999999986</v>
      </c>
      <c r="P226" s="81">
        <f t="shared" si="71"/>
        <v>17.399999999999999</v>
      </c>
      <c r="Q226" s="81">
        <f t="shared" si="72"/>
        <v>27.4</v>
      </c>
      <c r="R226" s="81">
        <f t="shared" si="73"/>
        <v>37.4</v>
      </c>
      <c r="S226">
        <f t="shared" si="74"/>
        <v>2</v>
      </c>
      <c r="V226" s="54" t="s">
        <v>627</v>
      </c>
      <c r="W226" s="55" t="s">
        <v>628</v>
      </c>
      <c r="X226" s="56">
        <v>5</v>
      </c>
      <c r="Y226" s="57">
        <v>46.7</v>
      </c>
      <c r="Z226" s="57">
        <v>2.6</v>
      </c>
      <c r="AA226" s="57">
        <v>2.5150000000000001</v>
      </c>
      <c r="AB226" s="57">
        <v>0</v>
      </c>
      <c r="AC226" s="57">
        <v>20</v>
      </c>
      <c r="AD226" s="57">
        <v>0</v>
      </c>
      <c r="AE226" s="57">
        <v>0</v>
      </c>
      <c r="AF226" s="57">
        <v>0</v>
      </c>
      <c r="AG226" s="58">
        <v>2</v>
      </c>
      <c r="AH226" s="58">
        <v>0</v>
      </c>
      <c r="AI226" s="58">
        <v>0</v>
      </c>
      <c r="AJ226" s="58">
        <v>0</v>
      </c>
    </row>
    <row r="227" spans="1:36">
      <c r="A227" s="68" t="str">
        <f t="shared" si="57"/>
        <v>4H23</v>
      </c>
      <c r="B227" s="12">
        <f t="shared" si="58"/>
        <v>2.5150000000000001</v>
      </c>
      <c r="C227" s="12">
        <f t="shared" si="59"/>
        <v>2.4661109227115534</v>
      </c>
      <c r="D227" s="12">
        <f t="shared" si="60"/>
        <v>2.1169032277940758</v>
      </c>
      <c r="E227" s="12">
        <f t="shared" si="61"/>
        <v>1.7676955328765986</v>
      </c>
      <c r="F227" s="12">
        <f t="shared" si="62"/>
        <v>1.4184878379591215</v>
      </c>
      <c r="G227" s="12">
        <f t="shared" si="63"/>
        <v>1.0692801430416441</v>
      </c>
      <c r="H227" s="12">
        <f t="shared" si="64"/>
        <v>18.600000000000001</v>
      </c>
      <c r="I227" s="12">
        <f t="shared" si="65"/>
        <v>18.600000000000001</v>
      </c>
      <c r="J227" s="12">
        <f t="shared" si="66"/>
        <v>2.5150000000000001</v>
      </c>
      <c r="K227" s="12">
        <f t="shared" si="75"/>
        <v>2.5150000000000001</v>
      </c>
      <c r="L227" s="12">
        <f t="shared" si="67"/>
        <v>0</v>
      </c>
      <c r="M227" s="81">
        <f t="shared" si="68"/>
        <v>0</v>
      </c>
      <c r="N227" s="81">
        <f t="shared" si="69"/>
        <v>1.3999999999999986</v>
      </c>
      <c r="O227" s="81">
        <f t="shared" si="70"/>
        <v>11.399999999999999</v>
      </c>
      <c r="P227" s="81">
        <f t="shared" si="71"/>
        <v>21.4</v>
      </c>
      <c r="Q227" s="81">
        <f t="shared" si="72"/>
        <v>31.4</v>
      </c>
      <c r="R227" s="81">
        <f t="shared" si="73"/>
        <v>41.4</v>
      </c>
      <c r="S227">
        <f t="shared" si="74"/>
        <v>2</v>
      </c>
      <c r="V227" s="54" t="s">
        <v>629</v>
      </c>
      <c r="W227" s="55" t="s">
        <v>630</v>
      </c>
      <c r="X227" s="56">
        <v>5</v>
      </c>
      <c r="Y227" s="57">
        <v>49.7</v>
      </c>
      <c r="Z227" s="57">
        <v>2.6</v>
      </c>
      <c r="AA227" s="57">
        <v>2.5150000000000001</v>
      </c>
      <c r="AB227" s="57">
        <v>0</v>
      </c>
      <c r="AC227" s="57">
        <v>16</v>
      </c>
      <c r="AD227" s="57">
        <v>0</v>
      </c>
      <c r="AE227" s="57">
        <v>0</v>
      </c>
      <c r="AF227" s="57">
        <v>0</v>
      </c>
      <c r="AG227" s="58">
        <v>2</v>
      </c>
      <c r="AH227" s="58">
        <v>0</v>
      </c>
      <c r="AI227" s="58">
        <v>0</v>
      </c>
      <c r="AJ227" s="58">
        <v>0</v>
      </c>
    </row>
    <row r="228" spans="1:36">
      <c r="A228" s="68" t="str">
        <f t="shared" si="57"/>
        <v>4H29</v>
      </c>
      <c r="B228" s="12">
        <f t="shared" si="58"/>
        <v>2.5150000000000001</v>
      </c>
      <c r="C228" s="12">
        <f t="shared" si="59"/>
        <v>2.5150000000000001</v>
      </c>
      <c r="D228" s="12">
        <f t="shared" si="60"/>
        <v>2.2565863057610671</v>
      </c>
      <c r="E228" s="12">
        <f t="shared" si="61"/>
        <v>1.9073786108435895</v>
      </c>
      <c r="F228" s="12">
        <f t="shared" si="62"/>
        <v>1.5581709159261123</v>
      </c>
      <c r="G228" s="12">
        <f t="shared" si="63"/>
        <v>1.208963221008635</v>
      </c>
      <c r="H228" s="12">
        <f t="shared" si="64"/>
        <v>22.6</v>
      </c>
      <c r="I228" s="12">
        <f t="shared" si="65"/>
        <v>37.4</v>
      </c>
      <c r="J228" s="12">
        <f t="shared" si="66"/>
        <v>2.5150000000000001</v>
      </c>
      <c r="K228" s="12">
        <f t="shared" si="75"/>
        <v>1.9981726115221337</v>
      </c>
      <c r="L228" s="12">
        <f t="shared" si="67"/>
        <v>14.799999999999997</v>
      </c>
      <c r="M228" s="81">
        <f t="shared" si="68"/>
        <v>0</v>
      </c>
      <c r="N228" s="81">
        <f t="shared" si="69"/>
        <v>0</v>
      </c>
      <c r="O228" s="81">
        <f t="shared" si="70"/>
        <v>7.3999999999999986</v>
      </c>
      <c r="P228" s="81">
        <f t="shared" si="71"/>
        <v>2.6000000000000014</v>
      </c>
      <c r="Q228" s="81">
        <f t="shared" si="72"/>
        <v>12.600000000000001</v>
      </c>
      <c r="R228" s="81">
        <f t="shared" si="73"/>
        <v>22.6</v>
      </c>
      <c r="S228">
        <f t="shared" si="74"/>
        <v>2</v>
      </c>
      <c r="V228" s="54" t="s">
        <v>631</v>
      </c>
      <c r="W228" s="55" t="s">
        <v>632</v>
      </c>
      <c r="X228" s="56">
        <v>5</v>
      </c>
      <c r="Y228" s="57">
        <v>49.7</v>
      </c>
      <c r="Z228" s="57">
        <v>2.6</v>
      </c>
      <c r="AA228" s="57">
        <v>2.5150000000000001</v>
      </c>
      <c r="AB228" s="57">
        <v>0</v>
      </c>
      <c r="AC228" s="57">
        <v>20</v>
      </c>
      <c r="AD228" s="57">
        <v>34.799999999999997</v>
      </c>
      <c r="AE228" s="57">
        <v>0</v>
      </c>
      <c r="AF228" s="57">
        <v>0</v>
      </c>
      <c r="AG228" s="58">
        <v>2</v>
      </c>
      <c r="AH228" s="58">
        <v>0</v>
      </c>
      <c r="AI228" s="58">
        <v>0</v>
      </c>
      <c r="AJ228" s="58">
        <v>0</v>
      </c>
    </row>
    <row r="229" spans="1:36">
      <c r="A229" s="68" t="str">
        <f t="shared" si="57"/>
        <v>4H30</v>
      </c>
      <c r="B229" s="12">
        <f t="shared" si="58"/>
        <v>2.5150000000000001</v>
      </c>
      <c r="C229" s="12">
        <f t="shared" si="59"/>
        <v>2.5150000000000001</v>
      </c>
      <c r="D229" s="12">
        <f t="shared" si="60"/>
        <v>2.3264278447445625</v>
      </c>
      <c r="E229" s="12">
        <f t="shared" si="61"/>
        <v>1.9772201498270852</v>
      </c>
      <c r="F229" s="12">
        <f t="shared" si="62"/>
        <v>1.6280124549096078</v>
      </c>
      <c r="G229" s="12">
        <f t="shared" si="63"/>
        <v>1.2788047599921306</v>
      </c>
      <c r="H229" s="12">
        <f t="shared" si="64"/>
        <v>24.6</v>
      </c>
      <c r="I229" s="12">
        <f t="shared" si="65"/>
        <v>24.6</v>
      </c>
      <c r="J229" s="12">
        <f t="shared" si="66"/>
        <v>2.5150000000000001</v>
      </c>
      <c r="K229" s="12">
        <f t="shared" si="75"/>
        <v>2.5150000000000001</v>
      </c>
      <c r="L229" s="12">
        <f t="shared" si="67"/>
        <v>0</v>
      </c>
      <c r="M229" s="81">
        <f t="shared" si="68"/>
        <v>0</v>
      </c>
      <c r="N229" s="81">
        <f t="shared" si="69"/>
        <v>0</v>
      </c>
      <c r="O229" s="81">
        <f t="shared" si="70"/>
        <v>5.3999999999999986</v>
      </c>
      <c r="P229" s="81">
        <f t="shared" si="71"/>
        <v>15.399999999999999</v>
      </c>
      <c r="Q229" s="81">
        <f t="shared" si="72"/>
        <v>25.4</v>
      </c>
      <c r="R229" s="81">
        <f t="shared" si="73"/>
        <v>35.4</v>
      </c>
      <c r="S229">
        <f t="shared" si="74"/>
        <v>2</v>
      </c>
      <c r="V229" s="54" t="s">
        <v>633</v>
      </c>
      <c r="W229" s="55" t="s">
        <v>634</v>
      </c>
      <c r="X229" s="56">
        <v>5</v>
      </c>
      <c r="Y229" s="57">
        <v>46.7</v>
      </c>
      <c r="Z229" s="57">
        <v>2.6</v>
      </c>
      <c r="AA229" s="57">
        <v>2.5150000000000001</v>
      </c>
      <c r="AB229" s="57">
        <v>0</v>
      </c>
      <c r="AC229" s="57">
        <v>22</v>
      </c>
      <c r="AD229" s="57">
        <v>0</v>
      </c>
      <c r="AE229" s="57">
        <v>0</v>
      </c>
      <c r="AF229" s="57">
        <v>0</v>
      </c>
      <c r="AG229" s="58">
        <v>2</v>
      </c>
      <c r="AH229" s="58">
        <v>0</v>
      </c>
      <c r="AI229" s="58">
        <v>0</v>
      </c>
      <c r="AJ229" s="58">
        <v>0</v>
      </c>
    </row>
    <row r="230" spans="1:36">
      <c r="A230" s="68" t="str">
        <f t="shared" si="57"/>
        <v>4H33</v>
      </c>
      <c r="B230" s="12">
        <f t="shared" si="58"/>
        <v>2.0249999999999999</v>
      </c>
      <c r="C230" s="12">
        <f t="shared" si="59"/>
        <v>2.0249999999999999</v>
      </c>
      <c r="D230" s="12">
        <f t="shared" si="60"/>
        <v>1.7735704596594162</v>
      </c>
      <c r="E230" s="12">
        <f t="shared" si="61"/>
        <v>1.424362764741939</v>
      </c>
      <c r="F230" s="12">
        <f t="shared" si="62"/>
        <v>1.0751550698244616</v>
      </c>
      <c r="G230" s="12">
        <f t="shared" si="63"/>
        <v>0.72594737490698424</v>
      </c>
      <c r="H230" s="12">
        <f t="shared" si="64"/>
        <v>22.8</v>
      </c>
      <c r="I230" s="12">
        <f t="shared" si="65"/>
        <v>22.8</v>
      </c>
      <c r="J230" s="12">
        <f t="shared" si="66"/>
        <v>2.0249999999999999</v>
      </c>
      <c r="K230" s="12">
        <f t="shared" si="75"/>
        <v>2.0249999999999999</v>
      </c>
      <c r="L230" s="12">
        <f t="shared" si="67"/>
        <v>0</v>
      </c>
      <c r="M230" s="81">
        <f t="shared" si="68"/>
        <v>0</v>
      </c>
      <c r="N230" s="81">
        <f t="shared" si="69"/>
        <v>0</v>
      </c>
      <c r="O230" s="81">
        <f t="shared" si="70"/>
        <v>7.1999999999999993</v>
      </c>
      <c r="P230" s="81">
        <f t="shared" si="71"/>
        <v>17.2</v>
      </c>
      <c r="Q230" s="81">
        <f t="shared" si="72"/>
        <v>27.2</v>
      </c>
      <c r="R230" s="81">
        <f t="shared" si="73"/>
        <v>37.200000000000003</v>
      </c>
      <c r="S230">
        <f t="shared" si="74"/>
        <v>2</v>
      </c>
      <c r="V230" s="54" t="s">
        <v>635</v>
      </c>
      <c r="W230" s="55" t="s">
        <v>636</v>
      </c>
      <c r="X230" s="56">
        <v>5</v>
      </c>
      <c r="Y230" s="57">
        <v>46.95</v>
      </c>
      <c r="Z230" s="57">
        <v>3</v>
      </c>
      <c r="AA230" s="57">
        <v>2.0249999999999999</v>
      </c>
      <c r="AB230" s="57">
        <v>0</v>
      </c>
      <c r="AC230" s="57">
        <v>19.8</v>
      </c>
      <c r="AD230" s="57">
        <v>0</v>
      </c>
      <c r="AE230" s="57">
        <v>0</v>
      </c>
      <c r="AF230" s="57">
        <v>0</v>
      </c>
      <c r="AG230" s="58">
        <v>2</v>
      </c>
      <c r="AH230" s="58">
        <v>0</v>
      </c>
      <c r="AI230" s="58">
        <v>0</v>
      </c>
      <c r="AJ230" s="58">
        <v>0</v>
      </c>
    </row>
    <row r="231" spans="1:36">
      <c r="A231" s="68" t="str">
        <f t="shared" si="57"/>
        <v>4H35</v>
      </c>
      <c r="B231" s="12">
        <f t="shared" si="58"/>
        <v>2.5150000000000001</v>
      </c>
      <c r="C231" s="12">
        <f t="shared" si="59"/>
        <v>2.5150000000000001</v>
      </c>
      <c r="D231" s="12">
        <f t="shared" si="60"/>
        <v>2.2496021518627174</v>
      </c>
      <c r="E231" s="12">
        <f t="shared" si="61"/>
        <v>1.9003944569452402</v>
      </c>
      <c r="F231" s="12">
        <f t="shared" si="62"/>
        <v>1.5511867620277628</v>
      </c>
      <c r="G231" s="12">
        <f t="shared" si="63"/>
        <v>1.2019790671102855</v>
      </c>
      <c r="H231" s="12">
        <f t="shared" si="64"/>
        <v>22.400000000000002</v>
      </c>
      <c r="I231" s="12">
        <f t="shared" si="65"/>
        <v>37.200000000000003</v>
      </c>
      <c r="J231" s="12">
        <f t="shared" si="66"/>
        <v>2.5150000000000001</v>
      </c>
      <c r="K231" s="12">
        <f t="shared" si="75"/>
        <v>1.9981726115221337</v>
      </c>
      <c r="L231" s="12">
        <f t="shared" si="67"/>
        <v>14.8</v>
      </c>
      <c r="M231" s="81">
        <f t="shared" si="68"/>
        <v>0</v>
      </c>
      <c r="N231" s="81">
        <f t="shared" si="69"/>
        <v>0</v>
      </c>
      <c r="O231" s="81">
        <f t="shared" si="70"/>
        <v>7.5999999999999979</v>
      </c>
      <c r="P231" s="81">
        <f t="shared" si="71"/>
        <v>2.7999999999999972</v>
      </c>
      <c r="Q231" s="81">
        <f t="shared" si="72"/>
        <v>12.799999999999997</v>
      </c>
      <c r="R231" s="81">
        <f t="shared" si="73"/>
        <v>22.799999999999997</v>
      </c>
      <c r="S231">
        <f t="shared" si="74"/>
        <v>2</v>
      </c>
      <c r="V231" s="54" t="s">
        <v>637</v>
      </c>
      <c r="W231" s="55" t="s">
        <v>638</v>
      </c>
      <c r="X231" s="56">
        <v>5</v>
      </c>
      <c r="Y231" s="57">
        <v>49.8</v>
      </c>
      <c r="Z231" s="57">
        <v>2.6</v>
      </c>
      <c r="AA231" s="57">
        <v>2.5150000000000001</v>
      </c>
      <c r="AB231" s="57">
        <v>0</v>
      </c>
      <c r="AC231" s="57">
        <v>19.8</v>
      </c>
      <c r="AD231" s="57">
        <v>34.6</v>
      </c>
      <c r="AE231" s="57">
        <v>0</v>
      </c>
      <c r="AF231" s="57">
        <v>0</v>
      </c>
      <c r="AG231" s="58">
        <v>2</v>
      </c>
      <c r="AH231" s="58">
        <v>0</v>
      </c>
      <c r="AI231" s="58">
        <v>0</v>
      </c>
      <c r="AJ231" s="58">
        <v>0</v>
      </c>
    </row>
    <row r="232" spans="1:36">
      <c r="A232" s="68" t="str">
        <f t="shared" si="57"/>
        <v>4H36</v>
      </c>
      <c r="B232" s="12">
        <f t="shared" si="58"/>
        <v>2.5150000000000001</v>
      </c>
      <c r="C232" s="12">
        <f t="shared" si="59"/>
        <v>2.5150000000000001</v>
      </c>
      <c r="D232" s="12">
        <f t="shared" si="60"/>
        <v>2.1867447667775717</v>
      </c>
      <c r="E232" s="12">
        <f t="shared" si="61"/>
        <v>1.8375370718600941</v>
      </c>
      <c r="F232" s="12">
        <f t="shared" si="62"/>
        <v>1.4883293769426169</v>
      </c>
      <c r="G232" s="12">
        <f t="shared" si="63"/>
        <v>1.1391216820251395</v>
      </c>
      <c r="H232" s="12">
        <f t="shared" si="64"/>
        <v>20.6</v>
      </c>
      <c r="I232" s="12">
        <f t="shared" si="65"/>
        <v>20.6</v>
      </c>
      <c r="J232" s="12">
        <f t="shared" si="66"/>
        <v>2.5150000000000001</v>
      </c>
      <c r="K232" s="12">
        <f t="shared" si="75"/>
        <v>2.5150000000000001</v>
      </c>
      <c r="L232" s="12">
        <f t="shared" si="67"/>
        <v>0</v>
      </c>
      <c r="M232" s="81">
        <f t="shared" si="68"/>
        <v>0</v>
      </c>
      <c r="N232" s="81">
        <f t="shared" si="69"/>
        <v>0</v>
      </c>
      <c r="O232" s="81">
        <f t="shared" si="70"/>
        <v>9.3999999999999986</v>
      </c>
      <c r="P232" s="81">
        <f t="shared" si="71"/>
        <v>19.399999999999999</v>
      </c>
      <c r="Q232" s="81">
        <f t="shared" si="72"/>
        <v>29.4</v>
      </c>
      <c r="R232" s="81">
        <f t="shared" si="73"/>
        <v>39.4</v>
      </c>
      <c r="S232">
        <f t="shared" si="74"/>
        <v>2</v>
      </c>
      <c r="V232" s="54" t="s">
        <v>639</v>
      </c>
      <c r="W232" s="55" t="s">
        <v>640</v>
      </c>
      <c r="X232" s="56">
        <v>5</v>
      </c>
      <c r="Y232" s="57">
        <v>49.7</v>
      </c>
      <c r="Z232" s="57">
        <v>2.6</v>
      </c>
      <c r="AA232" s="57">
        <v>2.5150000000000001</v>
      </c>
      <c r="AB232" s="57">
        <v>0</v>
      </c>
      <c r="AC232" s="57">
        <v>18</v>
      </c>
      <c r="AD232" s="57">
        <v>0</v>
      </c>
      <c r="AE232" s="57">
        <v>0</v>
      </c>
      <c r="AF232" s="57">
        <v>0</v>
      </c>
      <c r="AG232" s="58">
        <v>2</v>
      </c>
      <c r="AH232" s="58">
        <v>0</v>
      </c>
      <c r="AI232" s="58">
        <v>0</v>
      </c>
      <c r="AJ232" s="58">
        <v>0</v>
      </c>
    </row>
    <row r="233" spans="1:36">
      <c r="A233" s="68" t="str">
        <f t="shared" si="57"/>
        <v>4HJ27</v>
      </c>
      <c r="B233" s="12">
        <f t="shared" si="58"/>
        <v>2.5150000000000001</v>
      </c>
      <c r="C233" s="12">
        <f t="shared" si="59"/>
        <v>2.5150000000000001</v>
      </c>
      <c r="D233" s="12">
        <f t="shared" si="60"/>
        <v>2.2443181236373495</v>
      </c>
      <c r="E233" s="12">
        <f t="shared" si="61"/>
        <v>1.8077086945522287</v>
      </c>
      <c r="F233" s="12">
        <f t="shared" si="62"/>
        <v>1.3710992654671081</v>
      </c>
      <c r="G233" s="12">
        <f t="shared" si="63"/>
        <v>0.93448983638198779</v>
      </c>
      <c r="H233" s="12">
        <f t="shared" si="64"/>
        <v>23.400000000000002</v>
      </c>
      <c r="I233" s="12">
        <f t="shared" si="65"/>
        <v>25.400000000000002</v>
      </c>
      <c r="J233" s="12">
        <f t="shared" si="66"/>
        <v>2.5150000000000001</v>
      </c>
      <c r="K233" s="12">
        <f t="shared" si="75"/>
        <v>2.4451584610165047</v>
      </c>
      <c r="L233" s="12">
        <f t="shared" si="67"/>
        <v>2</v>
      </c>
      <c r="M233" s="81">
        <f t="shared" si="68"/>
        <v>0</v>
      </c>
      <c r="N233" s="81">
        <f t="shared" si="69"/>
        <v>0</v>
      </c>
      <c r="O233" s="81">
        <f t="shared" si="70"/>
        <v>4.5999999999999979</v>
      </c>
      <c r="P233" s="81">
        <f t="shared" si="71"/>
        <v>14.599999999999998</v>
      </c>
      <c r="Q233" s="81">
        <f t="shared" si="72"/>
        <v>24.599999999999998</v>
      </c>
      <c r="R233" s="81">
        <f t="shared" si="73"/>
        <v>34.599999999999994</v>
      </c>
      <c r="S233">
        <f t="shared" si="74"/>
        <v>2.5</v>
      </c>
      <c r="V233" s="54" t="s">
        <v>641</v>
      </c>
      <c r="W233" s="55" t="s">
        <v>642</v>
      </c>
      <c r="X233" s="56">
        <v>5</v>
      </c>
      <c r="Y233" s="57">
        <v>46.9</v>
      </c>
      <c r="Z233" s="57">
        <v>2.6</v>
      </c>
      <c r="AA233" s="57">
        <v>2.5150000000000001</v>
      </c>
      <c r="AB233" s="57">
        <v>0</v>
      </c>
      <c r="AC233" s="57">
        <v>20.8</v>
      </c>
      <c r="AD233" s="57">
        <v>22.8</v>
      </c>
      <c r="AE233" s="57">
        <v>0</v>
      </c>
      <c r="AF233" s="57">
        <v>0</v>
      </c>
      <c r="AG233" s="58">
        <v>2</v>
      </c>
      <c r="AH233" s="58">
        <v>2.5</v>
      </c>
      <c r="AI233" s="58">
        <v>0</v>
      </c>
      <c r="AJ233" s="58">
        <v>0</v>
      </c>
    </row>
    <row r="234" spans="1:36">
      <c r="A234" s="68" t="str">
        <f t="shared" si="57"/>
        <v>4HK28</v>
      </c>
      <c r="B234" s="12">
        <f t="shared" si="58"/>
        <v>2.5150000000000001</v>
      </c>
      <c r="C234" s="12">
        <f t="shared" si="59"/>
        <v>2.5150000000000001</v>
      </c>
      <c r="D234" s="12">
        <f t="shared" si="60"/>
        <v>2.2220655343764939</v>
      </c>
      <c r="E234" s="12">
        <f t="shared" si="61"/>
        <v>1.7417310895246194</v>
      </c>
      <c r="F234" s="12">
        <f t="shared" si="62"/>
        <v>1.2613966446727449</v>
      </c>
      <c r="G234" s="12">
        <f t="shared" si="63"/>
        <v>0.78106219982087044</v>
      </c>
      <c r="H234" s="12">
        <f t="shared" si="64"/>
        <v>22.400000000000002</v>
      </c>
      <c r="I234" s="12">
        <f t="shared" si="65"/>
        <v>27.900000000000002</v>
      </c>
      <c r="J234" s="12">
        <f t="shared" si="66"/>
        <v>2.5150000000000001</v>
      </c>
      <c r="K234" s="12">
        <f t="shared" si="75"/>
        <v>2.3229357677953875</v>
      </c>
      <c r="L234" s="12">
        <f t="shared" si="67"/>
        <v>5.5</v>
      </c>
      <c r="M234" s="81">
        <f t="shared" si="68"/>
        <v>0</v>
      </c>
      <c r="N234" s="81">
        <f t="shared" si="69"/>
        <v>0</v>
      </c>
      <c r="O234" s="81">
        <f t="shared" si="70"/>
        <v>2.0999999999999979</v>
      </c>
      <c r="P234" s="81">
        <f t="shared" si="71"/>
        <v>12.099999999999998</v>
      </c>
      <c r="Q234" s="81">
        <f t="shared" si="72"/>
        <v>22.099999999999998</v>
      </c>
      <c r="R234" s="81">
        <f t="shared" si="73"/>
        <v>32.099999999999994</v>
      </c>
      <c r="S234">
        <f t="shared" si="74"/>
        <v>2.75</v>
      </c>
      <c r="V234" s="54" t="s">
        <v>643</v>
      </c>
      <c r="W234" s="55" t="s">
        <v>644</v>
      </c>
      <c r="X234" s="56">
        <v>5</v>
      </c>
      <c r="Y234" s="57">
        <v>48</v>
      </c>
      <c r="Z234" s="57">
        <v>2.6</v>
      </c>
      <c r="AA234" s="57">
        <v>2.5150000000000001</v>
      </c>
      <c r="AB234" s="57">
        <v>0</v>
      </c>
      <c r="AC234" s="57">
        <v>19.8</v>
      </c>
      <c r="AD234" s="57">
        <v>25.3</v>
      </c>
      <c r="AE234" s="57">
        <v>0</v>
      </c>
      <c r="AF234" s="57">
        <v>0</v>
      </c>
      <c r="AG234" s="58">
        <v>2</v>
      </c>
      <c r="AH234" s="58">
        <v>2.75</v>
      </c>
      <c r="AI234" s="58">
        <v>0</v>
      </c>
      <c r="AJ234" s="58">
        <v>0</v>
      </c>
    </row>
    <row r="235" spans="1:36">
      <c r="A235" s="68" t="str">
        <f t="shared" si="57"/>
        <v>4HL12</v>
      </c>
      <c r="B235" s="12">
        <f t="shared" si="58"/>
        <v>3</v>
      </c>
      <c r="C235" s="12">
        <f t="shared" si="59"/>
        <v>2.9301584610165046</v>
      </c>
      <c r="D235" s="12">
        <f t="shared" si="60"/>
        <v>2.5809507660990274</v>
      </c>
      <c r="E235" s="12">
        <f t="shared" si="61"/>
        <v>2.0656164781642619</v>
      </c>
      <c r="F235" s="12">
        <f t="shared" si="62"/>
        <v>1.5415386853338497</v>
      </c>
      <c r="G235" s="12">
        <f t="shared" si="63"/>
        <v>1.0174608925034376</v>
      </c>
      <c r="H235" s="12">
        <f t="shared" si="64"/>
        <v>18</v>
      </c>
      <c r="I235" s="12">
        <f t="shared" si="65"/>
        <v>30.5</v>
      </c>
      <c r="J235" s="12">
        <f t="shared" si="66"/>
        <v>3</v>
      </c>
      <c r="K235" s="12">
        <f t="shared" si="75"/>
        <v>2.5634903813531533</v>
      </c>
      <c r="L235" s="12">
        <f t="shared" si="67"/>
        <v>12.5</v>
      </c>
      <c r="M235" s="81">
        <f t="shared" si="68"/>
        <v>0</v>
      </c>
      <c r="N235" s="81">
        <f t="shared" si="69"/>
        <v>2</v>
      </c>
      <c r="O235" s="81">
        <f t="shared" si="70"/>
        <v>12</v>
      </c>
      <c r="P235" s="81">
        <f t="shared" si="71"/>
        <v>9.5</v>
      </c>
      <c r="Q235" s="81">
        <f t="shared" si="72"/>
        <v>19.5</v>
      </c>
      <c r="R235" s="81">
        <f t="shared" si="73"/>
        <v>29.5</v>
      </c>
      <c r="S235">
        <f t="shared" si="74"/>
        <v>3</v>
      </c>
      <c r="V235" s="54" t="s">
        <v>645</v>
      </c>
      <c r="W235" s="55" t="s">
        <v>646</v>
      </c>
      <c r="X235" s="56">
        <v>5</v>
      </c>
      <c r="Y235" s="57">
        <v>45</v>
      </c>
      <c r="Z235" s="57">
        <v>3</v>
      </c>
      <c r="AA235" s="57">
        <v>3</v>
      </c>
      <c r="AB235" s="57">
        <v>0</v>
      </c>
      <c r="AC235" s="57">
        <v>15</v>
      </c>
      <c r="AD235" s="57">
        <v>27.5</v>
      </c>
      <c r="AE235" s="57">
        <v>0</v>
      </c>
      <c r="AF235" s="57">
        <v>0</v>
      </c>
      <c r="AG235" s="58">
        <v>2</v>
      </c>
      <c r="AH235" s="58">
        <v>3</v>
      </c>
      <c r="AI235" s="58">
        <v>0</v>
      </c>
      <c r="AJ235" s="58">
        <v>0</v>
      </c>
    </row>
    <row r="236" spans="1:36">
      <c r="A236" s="68" t="str">
        <f t="shared" si="57"/>
        <v>4HL14</v>
      </c>
      <c r="B236" s="12">
        <f t="shared" si="58"/>
        <v>3</v>
      </c>
      <c r="C236" s="12">
        <f t="shared" si="59"/>
        <v>2.9476188457623782</v>
      </c>
      <c r="D236" s="12">
        <f t="shared" si="60"/>
        <v>2.598411150844901</v>
      </c>
      <c r="E236" s="12">
        <f t="shared" si="61"/>
        <v>2.0918203678057825</v>
      </c>
      <c r="F236" s="12">
        <f t="shared" si="62"/>
        <v>1.5677425749753704</v>
      </c>
      <c r="G236" s="12">
        <f t="shared" si="63"/>
        <v>1.0436647821449583</v>
      </c>
      <c r="H236" s="12">
        <f t="shared" si="64"/>
        <v>18.5</v>
      </c>
      <c r="I236" s="12">
        <f t="shared" si="65"/>
        <v>31</v>
      </c>
      <c r="J236" s="12">
        <f t="shared" si="66"/>
        <v>3</v>
      </c>
      <c r="K236" s="12">
        <f t="shared" si="75"/>
        <v>2.5634903813531533</v>
      </c>
      <c r="L236" s="12">
        <f t="shared" si="67"/>
        <v>12.5</v>
      </c>
      <c r="M236" s="81">
        <f t="shared" si="68"/>
        <v>0</v>
      </c>
      <c r="N236" s="81">
        <f t="shared" si="69"/>
        <v>1.5</v>
      </c>
      <c r="O236" s="81">
        <f t="shared" si="70"/>
        <v>11.5</v>
      </c>
      <c r="P236" s="81">
        <f t="shared" si="71"/>
        <v>9</v>
      </c>
      <c r="Q236" s="81">
        <f t="shared" si="72"/>
        <v>19</v>
      </c>
      <c r="R236" s="81">
        <f t="shared" si="73"/>
        <v>29</v>
      </c>
      <c r="S236">
        <f t="shared" si="74"/>
        <v>3</v>
      </c>
      <c r="V236" s="54" t="s">
        <v>647</v>
      </c>
      <c r="W236" s="55" t="s">
        <v>648</v>
      </c>
      <c r="X236" s="56">
        <v>1</v>
      </c>
      <c r="Y236" s="57">
        <v>45</v>
      </c>
      <c r="Z236" s="57">
        <v>3</v>
      </c>
      <c r="AA236" s="57">
        <v>3</v>
      </c>
      <c r="AB236" s="57">
        <v>0</v>
      </c>
      <c r="AC236" s="57">
        <v>15.5</v>
      </c>
      <c r="AD236" s="57">
        <v>28</v>
      </c>
      <c r="AE236" s="57">
        <v>0</v>
      </c>
      <c r="AF236" s="57">
        <v>0</v>
      </c>
      <c r="AG236" s="58">
        <v>2</v>
      </c>
      <c r="AH236" s="58">
        <v>3</v>
      </c>
      <c r="AI236" s="58">
        <v>0</v>
      </c>
      <c r="AJ236" s="58">
        <v>0</v>
      </c>
    </row>
    <row r="237" spans="1:36">
      <c r="A237" s="68" t="str">
        <f t="shared" si="57"/>
        <v>4HL37</v>
      </c>
      <c r="B237" s="12">
        <f t="shared" si="58"/>
        <v>2.5219999999999998</v>
      </c>
      <c r="C237" s="12">
        <f t="shared" si="59"/>
        <v>2.5219999999999998</v>
      </c>
      <c r="D237" s="12">
        <f t="shared" si="60"/>
        <v>2.2985070752528145</v>
      </c>
      <c r="E237" s="12">
        <f t="shared" si="61"/>
        <v>1.8496234245249643</v>
      </c>
      <c r="F237" s="12">
        <f t="shared" si="62"/>
        <v>1.3255456316945522</v>
      </c>
      <c r="G237" s="12">
        <f t="shared" si="63"/>
        <v>0.80146783886414008</v>
      </c>
      <c r="H237" s="12">
        <f t="shared" si="64"/>
        <v>23.6</v>
      </c>
      <c r="I237" s="12">
        <f t="shared" si="65"/>
        <v>34.299999999999997</v>
      </c>
      <c r="J237" s="12">
        <f t="shared" si="66"/>
        <v>2.5219999999999998</v>
      </c>
      <c r="K237" s="12">
        <f t="shared" si="75"/>
        <v>2.1483477664382993</v>
      </c>
      <c r="L237" s="12">
        <f t="shared" si="67"/>
        <v>10.699999999999996</v>
      </c>
      <c r="M237" s="81">
        <f t="shared" si="68"/>
        <v>0</v>
      </c>
      <c r="N237" s="81">
        <f t="shared" si="69"/>
        <v>0</v>
      </c>
      <c r="O237" s="81">
        <f t="shared" si="70"/>
        <v>6.3999999999999986</v>
      </c>
      <c r="P237" s="81">
        <f t="shared" si="71"/>
        <v>5.7000000000000028</v>
      </c>
      <c r="Q237" s="81">
        <f t="shared" si="72"/>
        <v>15.700000000000003</v>
      </c>
      <c r="R237" s="81">
        <f t="shared" si="73"/>
        <v>25.700000000000003</v>
      </c>
      <c r="S237">
        <f t="shared" si="74"/>
        <v>3</v>
      </c>
      <c r="V237" s="54" t="s">
        <v>649</v>
      </c>
      <c r="W237" s="55" t="s">
        <v>650</v>
      </c>
      <c r="X237" s="56">
        <v>5</v>
      </c>
      <c r="Y237" s="57">
        <v>48</v>
      </c>
      <c r="Z237" s="57">
        <v>2.6</v>
      </c>
      <c r="AA237" s="57">
        <v>2.5219999999999998</v>
      </c>
      <c r="AB237" s="57">
        <v>0</v>
      </c>
      <c r="AC237" s="57">
        <v>21</v>
      </c>
      <c r="AD237" s="57">
        <v>31.7</v>
      </c>
      <c r="AE237" s="57">
        <v>0</v>
      </c>
      <c r="AF237" s="57">
        <v>0</v>
      </c>
      <c r="AG237" s="58">
        <v>2</v>
      </c>
      <c r="AH237" s="58">
        <v>3</v>
      </c>
      <c r="AI237" s="58">
        <v>0</v>
      </c>
      <c r="AJ237" s="58">
        <v>0</v>
      </c>
    </row>
    <row r="238" spans="1:36">
      <c r="A238" s="68" t="str">
        <f t="shared" si="57"/>
        <v>4HX15</v>
      </c>
      <c r="B238" s="12">
        <f t="shared" si="58"/>
        <v>3</v>
      </c>
      <c r="C238" s="12">
        <f t="shared" si="59"/>
        <v>2.9301584610165046</v>
      </c>
      <c r="D238" s="12">
        <f t="shared" si="60"/>
        <v>2.5809507660990274</v>
      </c>
      <c r="E238" s="12">
        <f t="shared" si="61"/>
        <v>1.8808257423119059</v>
      </c>
      <c r="F238" s="12">
        <f t="shared" si="62"/>
        <v>0.82978338965514142</v>
      </c>
      <c r="G238" s="12">
        <f t="shared" si="63"/>
        <v>-0.22125896300162351</v>
      </c>
      <c r="H238" s="12">
        <f t="shared" si="64"/>
        <v>18</v>
      </c>
      <c r="I238" s="12">
        <f t="shared" si="65"/>
        <v>35</v>
      </c>
      <c r="J238" s="12">
        <f t="shared" si="66"/>
        <v>3</v>
      </c>
      <c r="K238" s="12">
        <f t="shared" si="75"/>
        <v>2.4063469186402884</v>
      </c>
      <c r="L238" s="12">
        <f t="shared" si="67"/>
        <v>17</v>
      </c>
      <c r="M238" s="81">
        <f t="shared" si="68"/>
        <v>0</v>
      </c>
      <c r="N238" s="81">
        <f t="shared" si="69"/>
        <v>2</v>
      </c>
      <c r="O238" s="81">
        <f t="shared" si="70"/>
        <v>12</v>
      </c>
      <c r="P238" s="81">
        <f t="shared" si="71"/>
        <v>5</v>
      </c>
      <c r="Q238" s="81">
        <f t="shared" si="72"/>
        <v>15</v>
      </c>
      <c r="R238" s="81">
        <f t="shared" si="73"/>
        <v>25</v>
      </c>
      <c r="S238">
        <f t="shared" si="74"/>
        <v>6</v>
      </c>
      <c r="V238" s="54" t="s">
        <v>651</v>
      </c>
      <c r="W238" s="55" t="s">
        <v>652</v>
      </c>
      <c r="X238" s="56">
        <v>5</v>
      </c>
      <c r="Y238" s="57">
        <v>46</v>
      </c>
      <c r="Z238" s="57">
        <v>3</v>
      </c>
      <c r="AA238" s="57">
        <v>3</v>
      </c>
      <c r="AB238" s="57">
        <v>0</v>
      </c>
      <c r="AC238" s="57">
        <v>15</v>
      </c>
      <c r="AD238" s="57">
        <v>32</v>
      </c>
      <c r="AE238" s="57">
        <v>0</v>
      </c>
      <c r="AF238" s="57">
        <v>0</v>
      </c>
      <c r="AG238" s="58">
        <v>2</v>
      </c>
      <c r="AH238" s="58">
        <v>6</v>
      </c>
      <c r="AI238" s="58">
        <v>0</v>
      </c>
      <c r="AJ238" s="58">
        <v>0</v>
      </c>
    </row>
    <row r="239" spans="1:36">
      <c r="A239" s="68" t="str">
        <f t="shared" si="57"/>
        <v>4HZ17</v>
      </c>
      <c r="B239" s="12">
        <f t="shared" si="58"/>
        <v>3</v>
      </c>
      <c r="C239" s="12">
        <f t="shared" si="59"/>
        <v>2.9650792305082523</v>
      </c>
      <c r="D239" s="12">
        <f t="shared" si="60"/>
        <v>2.6158715355907751</v>
      </c>
      <c r="E239" s="12">
        <f t="shared" si="61"/>
        <v>2.0554237102520099</v>
      </c>
      <c r="F239" s="12">
        <f t="shared" si="62"/>
        <v>0.65001536322809539</v>
      </c>
      <c r="G239" s="12">
        <f t="shared" si="63"/>
        <v>-0.7553929837958191</v>
      </c>
      <c r="H239" s="12">
        <f t="shared" si="64"/>
        <v>19</v>
      </c>
      <c r="I239" s="12">
        <f t="shared" si="65"/>
        <v>38</v>
      </c>
      <c r="J239" s="12">
        <f t="shared" si="66"/>
        <v>3</v>
      </c>
      <c r="K239" s="12">
        <f t="shared" si="75"/>
        <v>2.3365053796567929</v>
      </c>
      <c r="L239" s="12">
        <f t="shared" si="67"/>
        <v>19</v>
      </c>
      <c r="M239" s="81">
        <f t="shared" si="68"/>
        <v>0</v>
      </c>
      <c r="N239" s="81">
        <f t="shared" si="69"/>
        <v>1</v>
      </c>
      <c r="O239" s="81">
        <f t="shared" si="70"/>
        <v>11</v>
      </c>
      <c r="P239" s="81">
        <f t="shared" si="71"/>
        <v>2</v>
      </c>
      <c r="Q239" s="81">
        <f t="shared" si="72"/>
        <v>12</v>
      </c>
      <c r="R239" s="81">
        <f t="shared" si="73"/>
        <v>22</v>
      </c>
      <c r="S239">
        <f t="shared" si="74"/>
        <v>8</v>
      </c>
      <c r="V239" s="54" t="s">
        <v>653</v>
      </c>
      <c r="W239" s="55" t="s">
        <v>654</v>
      </c>
      <c r="X239" s="56">
        <v>1</v>
      </c>
      <c r="Y239" s="57">
        <v>49</v>
      </c>
      <c r="Z239" s="57">
        <v>3</v>
      </c>
      <c r="AA239" s="57">
        <v>3</v>
      </c>
      <c r="AB239" s="57">
        <v>0</v>
      </c>
      <c r="AC239" s="57">
        <v>16</v>
      </c>
      <c r="AD239" s="57">
        <v>35</v>
      </c>
      <c r="AE239" s="57">
        <v>0</v>
      </c>
      <c r="AF239" s="57">
        <v>0</v>
      </c>
      <c r="AG239" s="58">
        <v>2</v>
      </c>
      <c r="AH239" s="58">
        <v>8</v>
      </c>
      <c r="AI239" s="58">
        <v>0</v>
      </c>
      <c r="AJ239" s="58">
        <v>0</v>
      </c>
    </row>
    <row r="240" spans="1:36">
      <c r="A240" s="68" t="str">
        <f t="shared" si="57"/>
        <v>4HZ20</v>
      </c>
      <c r="B240" s="12">
        <f t="shared" si="58"/>
        <v>3</v>
      </c>
      <c r="C240" s="12">
        <f t="shared" si="59"/>
        <v>2.9546029996607279</v>
      </c>
      <c r="D240" s="12">
        <f t="shared" si="60"/>
        <v>2.6053953047432508</v>
      </c>
      <c r="E240" s="12">
        <f t="shared" si="61"/>
        <v>2.013261459841293</v>
      </c>
      <c r="F240" s="12">
        <f t="shared" si="62"/>
        <v>0.60785311281737853</v>
      </c>
      <c r="G240" s="12">
        <f t="shared" si="63"/>
        <v>-0.79755523420653596</v>
      </c>
      <c r="H240" s="12">
        <f t="shared" si="64"/>
        <v>18.7</v>
      </c>
      <c r="I240" s="12">
        <f t="shared" si="65"/>
        <v>37.700000000000003</v>
      </c>
      <c r="J240" s="12">
        <f t="shared" si="66"/>
        <v>3</v>
      </c>
      <c r="K240" s="12">
        <f t="shared" si="75"/>
        <v>2.3365053796567929</v>
      </c>
      <c r="L240" s="12">
        <f t="shared" si="67"/>
        <v>19.000000000000004</v>
      </c>
      <c r="M240" s="81">
        <f t="shared" si="68"/>
        <v>0</v>
      </c>
      <c r="N240" s="81">
        <f t="shared" si="69"/>
        <v>1.3000000000000007</v>
      </c>
      <c r="O240" s="81">
        <f t="shared" si="70"/>
        <v>11.3</v>
      </c>
      <c r="P240" s="81">
        <f t="shared" si="71"/>
        <v>2.2999999999999972</v>
      </c>
      <c r="Q240" s="81">
        <f t="shared" si="72"/>
        <v>12.299999999999997</v>
      </c>
      <c r="R240" s="81">
        <f t="shared" si="73"/>
        <v>22.299999999999997</v>
      </c>
      <c r="S240">
        <f t="shared" si="74"/>
        <v>8</v>
      </c>
      <c r="V240" s="54" t="s">
        <v>655</v>
      </c>
      <c r="W240" s="55" t="s">
        <v>656</v>
      </c>
      <c r="X240" s="56">
        <v>5</v>
      </c>
      <c r="Y240" s="57">
        <v>49</v>
      </c>
      <c r="Z240" s="57">
        <v>3</v>
      </c>
      <c r="AA240" s="57">
        <v>3</v>
      </c>
      <c r="AB240" s="57">
        <v>0</v>
      </c>
      <c r="AC240" s="57">
        <v>15.7</v>
      </c>
      <c r="AD240" s="57">
        <v>34.700000000000003</v>
      </c>
      <c r="AE240" s="57">
        <v>0</v>
      </c>
      <c r="AF240" s="57">
        <v>0</v>
      </c>
      <c r="AG240" s="58">
        <v>2</v>
      </c>
      <c r="AH240" s="58">
        <v>8</v>
      </c>
      <c r="AI240" s="58">
        <v>0</v>
      </c>
      <c r="AJ240" s="58">
        <v>0</v>
      </c>
    </row>
    <row r="241" spans="1:36">
      <c r="A241" s="68" t="str">
        <f t="shared" si="57"/>
        <v>4HZ21</v>
      </c>
      <c r="B241" s="12">
        <f t="shared" si="58"/>
        <v>3</v>
      </c>
      <c r="C241" s="12">
        <f t="shared" si="59"/>
        <v>2.9650792305082523</v>
      </c>
      <c r="D241" s="12">
        <f t="shared" si="60"/>
        <v>2.6158715355907751</v>
      </c>
      <c r="E241" s="12">
        <f t="shared" si="61"/>
        <v>2.0554237102520099</v>
      </c>
      <c r="F241" s="12">
        <f t="shared" si="62"/>
        <v>0.65001536322809539</v>
      </c>
      <c r="G241" s="12">
        <f t="shared" si="63"/>
        <v>-0.7553929837958191</v>
      </c>
      <c r="H241" s="12">
        <f t="shared" si="64"/>
        <v>19</v>
      </c>
      <c r="I241" s="12">
        <f t="shared" si="65"/>
        <v>38</v>
      </c>
      <c r="J241" s="12">
        <f t="shared" si="66"/>
        <v>3</v>
      </c>
      <c r="K241" s="12">
        <f t="shared" si="75"/>
        <v>2.3365053796567929</v>
      </c>
      <c r="L241" s="12">
        <f t="shared" si="67"/>
        <v>19</v>
      </c>
      <c r="M241" s="81">
        <f t="shared" si="68"/>
        <v>0</v>
      </c>
      <c r="N241" s="81">
        <f t="shared" si="69"/>
        <v>1</v>
      </c>
      <c r="O241" s="81">
        <f t="shared" si="70"/>
        <v>11</v>
      </c>
      <c r="P241" s="81">
        <f t="shared" si="71"/>
        <v>2</v>
      </c>
      <c r="Q241" s="81">
        <f t="shared" si="72"/>
        <v>12</v>
      </c>
      <c r="R241" s="81">
        <f t="shared" si="73"/>
        <v>22</v>
      </c>
      <c r="S241">
        <f t="shared" si="74"/>
        <v>8</v>
      </c>
      <c r="V241" s="54" t="s">
        <v>657</v>
      </c>
      <c r="W241" s="55" t="s">
        <v>658</v>
      </c>
      <c r="X241" s="56">
        <v>5</v>
      </c>
      <c r="Y241" s="57">
        <v>49</v>
      </c>
      <c r="Z241" s="57">
        <v>3</v>
      </c>
      <c r="AA241" s="57">
        <v>3</v>
      </c>
      <c r="AB241" s="57">
        <v>0</v>
      </c>
      <c r="AC241" s="57">
        <v>16</v>
      </c>
      <c r="AD241" s="57">
        <v>35</v>
      </c>
      <c r="AE241" s="57">
        <v>0</v>
      </c>
      <c r="AF241" s="57">
        <v>0</v>
      </c>
      <c r="AG241" s="58">
        <v>2</v>
      </c>
      <c r="AH241" s="58">
        <v>8</v>
      </c>
      <c r="AI241" s="58">
        <v>0</v>
      </c>
      <c r="AJ241" s="58">
        <v>0</v>
      </c>
    </row>
    <row r="242" spans="1:36">
      <c r="A242" s="68" t="str">
        <f t="shared" si="57"/>
        <v>4HZ22</v>
      </c>
      <c r="B242" s="12">
        <f t="shared" si="58"/>
        <v>3</v>
      </c>
      <c r="C242" s="12">
        <f t="shared" si="59"/>
        <v>3</v>
      </c>
      <c r="D242" s="12">
        <f t="shared" si="60"/>
        <v>2.6507923050825228</v>
      </c>
      <c r="E242" s="12">
        <f t="shared" si="61"/>
        <v>2.1959645449544016</v>
      </c>
      <c r="F242" s="12">
        <f t="shared" si="62"/>
        <v>0.79055619793048693</v>
      </c>
      <c r="G242" s="12">
        <f t="shared" si="63"/>
        <v>-0.61485214909342778</v>
      </c>
      <c r="H242" s="12">
        <f t="shared" si="64"/>
        <v>20</v>
      </c>
      <c r="I242" s="12">
        <f t="shared" si="65"/>
        <v>39</v>
      </c>
      <c r="J242" s="12">
        <f t="shared" si="66"/>
        <v>3</v>
      </c>
      <c r="K242" s="12">
        <f t="shared" si="75"/>
        <v>2.3365053796567929</v>
      </c>
      <c r="L242" s="12">
        <f t="shared" si="67"/>
        <v>19</v>
      </c>
      <c r="M242" s="81">
        <f t="shared" si="68"/>
        <v>0</v>
      </c>
      <c r="N242" s="81">
        <f t="shared" si="69"/>
        <v>0</v>
      </c>
      <c r="O242" s="81">
        <f t="shared" si="70"/>
        <v>10</v>
      </c>
      <c r="P242" s="81">
        <f t="shared" si="71"/>
        <v>1</v>
      </c>
      <c r="Q242" s="81">
        <f t="shared" si="72"/>
        <v>11</v>
      </c>
      <c r="R242" s="81">
        <f t="shared" si="73"/>
        <v>21</v>
      </c>
      <c r="S242">
        <f t="shared" si="74"/>
        <v>8</v>
      </c>
      <c r="V242" s="54" t="s">
        <v>659</v>
      </c>
      <c r="W242" s="55" t="s">
        <v>660</v>
      </c>
      <c r="X242" s="56">
        <v>1</v>
      </c>
      <c r="Y242" s="57">
        <v>49</v>
      </c>
      <c r="Z242" s="57">
        <v>3</v>
      </c>
      <c r="AA242" s="57">
        <v>3</v>
      </c>
      <c r="AB242" s="57">
        <v>0</v>
      </c>
      <c r="AC242" s="57">
        <v>17</v>
      </c>
      <c r="AD242" s="57">
        <v>36</v>
      </c>
      <c r="AE242" s="57">
        <v>0</v>
      </c>
      <c r="AF242" s="57">
        <v>0</v>
      </c>
      <c r="AG242" s="58">
        <v>2</v>
      </c>
      <c r="AH242" s="58">
        <v>8</v>
      </c>
      <c r="AI242" s="58">
        <v>0</v>
      </c>
      <c r="AJ242" s="58">
        <v>0</v>
      </c>
    </row>
    <row r="243" spans="1:36">
      <c r="A243" s="68" t="str">
        <f t="shared" si="57"/>
        <v>4HZ26</v>
      </c>
      <c r="B243" s="12">
        <f t="shared" si="58"/>
        <v>3</v>
      </c>
      <c r="C243" s="12">
        <f t="shared" si="59"/>
        <v>2.972063384406602</v>
      </c>
      <c r="D243" s="12">
        <f t="shared" si="60"/>
        <v>2.6228556894891244</v>
      </c>
      <c r="E243" s="12">
        <f t="shared" si="61"/>
        <v>2.0835318771924887</v>
      </c>
      <c r="F243" s="12">
        <f t="shared" si="62"/>
        <v>0.67812353016857418</v>
      </c>
      <c r="G243" s="12">
        <f t="shared" si="63"/>
        <v>-0.7272848168553403</v>
      </c>
      <c r="H243" s="12">
        <f t="shared" si="64"/>
        <v>19.2</v>
      </c>
      <c r="I243" s="12">
        <f t="shared" si="65"/>
        <v>38.200000000000003</v>
      </c>
      <c r="J243" s="12">
        <f t="shared" si="66"/>
        <v>3</v>
      </c>
      <c r="K243" s="12">
        <f t="shared" si="75"/>
        <v>2.3365053796567929</v>
      </c>
      <c r="L243" s="12">
        <f t="shared" si="67"/>
        <v>19.000000000000004</v>
      </c>
      <c r="M243" s="81">
        <f t="shared" si="68"/>
        <v>0</v>
      </c>
      <c r="N243" s="81">
        <f t="shared" si="69"/>
        <v>0.80000000000000071</v>
      </c>
      <c r="O243" s="81">
        <f t="shared" si="70"/>
        <v>10.8</v>
      </c>
      <c r="P243" s="81">
        <f t="shared" si="71"/>
        <v>1.7999999999999972</v>
      </c>
      <c r="Q243" s="81">
        <f t="shared" si="72"/>
        <v>11.799999999999997</v>
      </c>
      <c r="R243" s="81">
        <f t="shared" si="73"/>
        <v>21.799999999999997</v>
      </c>
      <c r="S243">
        <f t="shared" si="74"/>
        <v>8</v>
      </c>
      <c r="V243" s="54" t="s">
        <v>661</v>
      </c>
      <c r="W243" s="55" t="s">
        <v>662</v>
      </c>
      <c r="X243" s="56">
        <v>5</v>
      </c>
      <c r="Y243" s="57">
        <v>49.9</v>
      </c>
      <c r="Z243" s="57">
        <v>3</v>
      </c>
      <c r="AA243" s="57">
        <v>3</v>
      </c>
      <c r="AB243" s="57">
        <v>0</v>
      </c>
      <c r="AC243" s="57">
        <v>16.2</v>
      </c>
      <c r="AD243" s="57">
        <v>35.200000000000003</v>
      </c>
      <c r="AE243" s="57">
        <v>0</v>
      </c>
      <c r="AF243" s="57">
        <v>0</v>
      </c>
      <c r="AG243" s="58">
        <v>2</v>
      </c>
      <c r="AH243" s="58">
        <v>8</v>
      </c>
      <c r="AI243" s="58">
        <v>0</v>
      </c>
      <c r="AJ243" s="58">
        <v>0</v>
      </c>
    </row>
    <row r="244" spans="1:36">
      <c r="A244" s="68" t="str">
        <f t="shared" si="57"/>
        <v>4I1</v>
      </c>
      <c r="B244" s="12">
        <f t="shared" si="58"/>
        <v>2.0249999999999999</v>
      </c>
      <c r="C244" s="12">
        <f t="shared" si="59"/>
        <v>2.0249999999999999</v>
      </c>
      <c r="D244" s="12">
        <f t="shared" si="60"/>
        <v>1.6792470583325072</v>
      </c>
      <c r="E244" s="12">
        <f t="shared" si="61"/>
        <v>1.2863459882558108</v>
      </c>
      <c r="F244" s="12">
        <f t="shared" si="62"/>
        <v>0.89344491817911442</v>
      </c>
      <c r="G244" s="12">
        <f t="shared" si="63"/>
        <v>0.50054384810241803</v>
      </c>
      <c r="H244" s="12">
        <f t="shared" si="64"/>
        <v>21.200000000000003</v>
      </c>
      <c r="I244" s="12">
        <f t="shared" si="65"/>
        <v>21.200000000000003</v>
      </c>
      <c r="J244" s="12">
        <f t="shared" si="66"/>
        <v>2.0249999999999999</v>
      </c>
      <c r="K244" s="12">
        <f t="shared" si="75"/>
        <v>2.0249999999999999</v>
      </c>
      <c r="L244" s="12">
        <f t="shared" si="67"/>
        <v>0</v>
      </c>
      <c r="M244" s="81">
        <f t="shared" si="68"/>
        <v>0</v>
      </c>
      <c r="N244" s="81">
        <f t="shared" si="69"/>
        <v>0</v>
      </c>
      <c r="O244" s="81">
        <f t="shared" si="70"/>
        <v>8.7999999999999972</v>
      </c>
      <c r="P244" s="81">
        <f t="shared" si="71"/>
        <v>18.799999999999997</v>
      </c>
      <c r="Q244" s="81">
        <f t="shared" si="72"/>
        <v>28.799999999999997</v>
      </c>
      <c r="R244" s="81">
        <f t="shared" si="73"/>
        <v>38.799999999999997</v>
      </c>
      <c r="S244">
        <f t="shared" si="74"/>
        <v>2.25</v>
      </c>
      <c r="V244" s="54" t="s">
        <v>663</v>
      </c>
      <c r="W244" s="55" t="s">
        <v>664</v>
      </c>
      <c r="X244" s="56">
        <v>5</v>
      </c>
      <c r="Y244" s="57">
        <v>42.5</v>
      </c>
      <c r="Z244" s="57">
        <v>2.6</v>
      </c>
      <c r="AA244" s="57">
        <v>2.0249999999999999</v>
      </c>
      <c r="AB244" s="57">
        <v>0</v>
      </c>
      <c r="AC244" s="57">
        <v>18.600000000000001</v>
      </c>
      <c r="AD244" s="57">
        <v>0</v>
      </c>
      <c r="AE244" s="57">
        <v>0</v>
      </c>
      <c r="AF244" s="57">
        <v>0</v>
      </c>
      <c r="AG244" s="58">
        <v>2.25</v>
      </c>
      <c r="AH244" s="58">
        <v>0</v>
      </c>
      <c r="AI244" s="58">
        <v>0</v>
      </c>
      <c r="AJ244" s="58">
        <v>0</v>
      </c>
    </row>
    <row r="245" spans="1:36">
      <c r="A245" s="68" t="str">
        <f t="shared" si="57"/>
        <v>4I2</v>
      </c>
      <c r="B245" s="12">
        <f t="shared" si="58"/>
        <v>2.0249999999999999</v>
      </c>
      <c r="C245" s="12">
        <f t="shared" si="59"/>
        <v>2.0249999999999999</v>
      </c>
      <c r="D245" s="12">
        <f t="shared" si="60"/>
        <v>1.7028211225371088</v>
      </c>
      <c r="E245" s="12">
        <f t="shared" si="61"/>
        <v>1.3099200524604124</v>
      </c>
      <c r="F245" s="12">
        <f t="shared" si="62"/>
        <v>0.91701898238371604</v>
      </c>
      <c r="G245" s="12">
        <f t="shared" si="63"/>
        <v>0.52411791230701943</v>
      </c>
      <c r="H245" s="12">
        <f t="shared" si="64"/>
        <v>21.8</v>
      </c>
      <c r="I245" s="12">
        <f t="shared" si="65"/>
        <v>21.8</v>
      </c>
      <c r="J245" s="12">
        <f t="shared" si="66"/>
        <v>2.0249999999999999</v>
      </c>
      <c r="K245" s="12">
        <f t="shared" si="75"/>
        <v>2.0249999999999999</v>
      </c>
      <c r="L245" s="12">
        <f t="shared" si="67"/>
        <v>0</v>
      </c>
      <c r="M245" s="81">
        <f t="shared" si="68"/>
        <v>0</v>
      </c>
      <c r="N245" s="81">
        <f t="shared" si="69"/>
        <v>0</v>
      </c>
      <c r="O245" s="81">
        <f t="shared" si="70"/>
        <v>8.1999999999999993</v>
      </c>
      <c r="P245" s="81">
        <f t="shared" si="71"/>
        <v>18.2</v>
      </c>
      <c r="Q245" s="81">
        <f t="shared" si="72"/>
        <v>28.2</v>
      </c>
      <c r="R245" s="81">
        <f t="shared" si="73"/>
        <v>38.200000000000003</v>
      </c>
      <c r="S245">
        <f t="shared" si="74"/>
        <v>2.25</v>
      </c>
      <c r="V245" s="54" t="s">
        <v>665</v>
      </c>
      <c r="W245" s="55" t="s">
        <v>666</v>
      </c>
      <c r="X245" s="56">
        <v>5</v>
      </c>
      <c r="Y245" s="57">
        <v>43</v>
      </c>
      <c r="Z245" s="57">
        <v>2.6</v>
      </c>
      <c r="AA245" s="57">
        <v>2.0249999999999999</v>
      </c>
      <c r="AB245" s="57">
        <v>0</v>
      </c>
      <c r="AC245" s="57">
        <v>19.2</v>
      </c>
      <c r="AD245" s="57">
        <v>0</v>
      </c>
      <c r="AE245" s="57">
        <v>0</v>
      </c>
      <c r="AF245" s="57">
        <v>0</v>
      </c>
      <c r="AG245" s="58">
        <v>2.25</v>
      </c>
      <c r="AH245" s="58">
        <v>0</v>
      </c>
      <c r="AI245" s="58">
        <v>0</v>
      </c>
      <c r="AJ245" s="58">
        <v>0</v>
      </c>
    </row>
    <row r="246" spans="1:36">
      <c r="A246" s="68" t="str">
        <f t="shared" si="57"/>
        <v>4I4</v>
      </c>
      <c r="B246" s="12">
        <f t="shared" si="58"/>
        <v>2.5150000000000001</v>
      </c>
      <c r="C246" s="12">
        <f t="shared" si="59"/>
        <v>2.5150000000000001</v>
      </c>
      <c r="D246" s="12">
        <f t="shared" si="60"/>
        <v>2.2635433151509146</v>
      </c>
      <c r="E246" s="12">
        <f t="shared" si="61"/>
        <v>1.8706422450742179</v>
      </c>
      <c r="F246" s="12">
        <f t="shared" si="62"/>
        <v>1.4777411749975218</v>
      </c>
      <c r="G246" s="12">
        <f t="shared" si="63"/>
        <v>1.0848401049208252</v>
      </c>
      <c r="H246" s="12">
        <f t="shared" si="64"/>
        <v>23.6</v>
      </c>
      <c r="I246" s="12">
        <f t="shared" si="65"/>
        <v>23.6</v>
      </c>
      <c r="J246" s="12">
        <f t="shared" si="66"/>
        <v>2.5150000000000001</v>
      </c>
      <c r="K246" s="12">
        <f t="shared" si="75"/>
        <v>2.5150000000000001</v>
      </c>
      <c r="L246" s="12">
        <f t="shared" si="67"/>
        <v>0</v>
      </c>
      <c r="M246" s="81">
        <f t="shared" si="68"/>
        <v>0</v>
      </c>
      <c r="N246" s="81">
        <f t="shared" si="69"/>
        <v>0</v>
      </c>
      <c r="O246" s="81">
        <f t="shared" si="70"/>
        <v>6.3999999999999986</v>
      </c>
      <c r="P246" s="81">
        <f t="shared" si="71"/>
        <v>16.399999999999999</v>
      </c>
      <c r="Q246" s="81">
        <f t="shared" si="72"/>
        <v>26.4</v>
      </c>
      <c r="R246" s="81">
        <f t="shared" si="73"/>
        <v>36.4</v>
      </c>
      <c r="S246">
        <f t="shared" si="74"/>
        <v>2.25</v>
      </c>
      <c r="V246" s="54" t="s">
        <v>667</v>
      </c>
      <c r="W246" s="55" t="s">
        <v>668</v>
      </c>
      <c r="X246" s="56">
        <v>5</v>
      </c>
      <c r="Y246" s="57">
        <v>49.7</v>
      </c>
      <c r="Z246" s="57">
        <v>2.6</v>
      </c>
      <c r="AA246" s="57">
        <v>2.5150000000000001</v>
      </c>
      <c r="AB246" s="57">
        <v>0</v>
      </c>
      <c r="AC246" s="57">
        <v>21</v>
      </c>
      <c r="AD246" s="57">
        <v>0</v>
      </c>
      <c r="AE246" s="57">
        <v>0</v>
      </c>
      <c r="AF246" s="57">
        <v>0</v>
      </c>
      <c r="AG246" s="58">
        <v>2.25</v>
      </c>
      <c r="AH246" s="58">
        <v>0</v>
      </c>
      <c r="AI246" s="58">
        <v>0</v>
      </c>
      <c r="AJ246" s="58">
        <v>0</v>
      </c>
    </row>
    <row r="247" spans="1:36">
      <c r="A247" s="68" t="str">
        <f t="shared" si="57"/>
        <v>4I5</v>
      </c>
      <c r="B247" s="12">
        <f t="shared" si="58"/>
        <v>2.0249999999999999</v>
      </c>
      <c r="C247" s="12">
        <f t="shared" si="59"/>
        <v>2.0249999999999999</v>
      </c>
      <c r="D247" s="12">
        <f t="shared" si="60"/>
        <v>1.698892111836342</v>
      </c>
      <c r="E247" s="12">
        <f t="shared" si="61"/>
        <v>1.3059910417596456</v>
      </c>
      <c r="F247" s="12">
        <f t="shared" si="62"/>
        <v>0.91308997168294925</v>
      </c>
      <c r="G247" s="12">
        <f t="shared" si="63"/>
        <v>0.52018890160625286</v>
      </c>
      <c r="H247" s="12">
        <f t="shared" si="64"/>
        <v>21.700000000000003</v>
      </c>
      <c r="I247" s="12">
        <f t="shared" si="65"/>
        <v>21.700000000000003</v>
      </c>
      <c r="J247" s="12">
        <f t="shared" si="66"/>
        <v>2.0249999999999999</v>
      </c>
      <c r="K247" s="12">
        <f t="shared" si="75"/>
        <v>2.0249999999999999</v>
      </c>
      <c r="L247" s="12">
        <f t="shared" si="67"/>
        <v>0</v>
      </c>
      <c r="M247" s="81">
        <f t="shared" si="68"/>
        <v>0</v>
      </c>
      <c r="N247" s="81">
        <f t="shared" si="69"/>
        <v>0</v>
      </c>
      <c r="O247" s="81">
        <f t="shared" si="70"/>
        <v>8.2999999999999972</v>
      </c>
      <c r="P247" s="81">
        <f t="shared" si="71"/>
        <v>18.299999999999997</v>
      </c>
      <c r="Q247" s="81">
        <f t="shared" si="72"/>
        <v>28.299999999999997</v>
      </c>
      <c r="R247" s="81">
        <f t="shared" si="73"/>
        <v>38.299999999999997</v>
      </c>
      <c r="S247">
        <f t="shared" si="74"/>
        <v>2.25</v>
      </c>
      <c r="V247" s="54" t="s">
        <v>669</v>
      </c>
      <c r="W247" s="55" t="s">
        <v>670</v>
      </c>
      <c r="X247" s="56">
        <v>5</v>
      </c>
      <c r="Y247" s="57">
        <v>42.5</v>
      </c>
      <c r="Z247" s="57">
        <v>2.6</v>
      </c>
      <c r="AA247" s="57">
        <v>2.0249999999999999</v>
      </c>
      <c r="AB247" s="57">
        <v>0</v>
      </c>
      <c r="AC247" s="57">
        <v>19.100000000000001</v>
      </c>
      <c r="AD247" s="57">
        <v>0</v>
      </c>
      <c r="AE247" s="57">
        <v>0</v>
      </c>
      <c r="AF247" s="57">
        <v>0</v>
      </c>
      <c r="AG247" s="58">
        <v>2.25</v>
      </c>
      <c r="AH247" s="58">
        <v>0</v>
      </c>
      <c r="AI247" s="58">
        <v>0</v>
      </c>
      <c r="AJ247" s="58">
        <v>0</v>
      </c>
    </row>
    <row r="248" spans="1:36">
      <c r="A248" s="68" t="str">
        <f t="shared" si="57"/>
        <v>4I9</v>
      </c>
      <c r="B248" s="12">
        <f t="shared" si="58"/>
        <v>2.0249999999999999</v>
      </c>
      <c r="C248" s="12">
        <f t="shared" si="59"/>
        <v>2.0249999999999999</v>
      </c>
      <c r="D248" s="12">
        <f t="shared" si="60"/>
        <v>1.7774723258516814</v>
      </c>
      <c r="E248" s="12">
        <f t="shared" si="61"/>
        <v>1.384571255774985</v>
      </c>
      <c r="F248" s="12">
        <f t="shared" si="62"/>
        <v>0.99167018569828858</v>
      </c>
      <c r="G248" s="12">
        <f t="shared" si="63"/>
        <v>0.59876911562159219</v>
      </c>
      <c r="H248" s="12">
        <f t="shared" si="64"/>
        <v>23.700000000000003</v>
      </c>
      <c r="I248" s="12">
        <f t="shared" si="65"/>
        <v>23.700000000000003</v>
      </c>
      <c r="J248" s="12">
        <f t="shared" si="66"/>
        <v>2.0249999999999999</v>
      </c>
      <c r="K248" s="12">
        <f t="shared" si="75"/>
        <v>2.0249999999999999</v>
      </c>
      <c r="L248" s="12">
        <f t="shared" si="67"/>
        <v>0</v>
      </c>
      <c r="M248" s="81">
        <f t="shared" si="68"/>
        <v>0</v>
      </c>
      <c r="N248" s="81">
        <f t="shared" si="69"/>
        <v>0</v>
      </c>
      <c r="O248" s="81">
        <f t="shared" si="70"/>
        <v>6.2999999999999972</v>
      </c>
      <c r="P248" s="81">
        <f t="shared" si="71"/>
        <v>16.299999999999997</v>
      </c>
      <c r="Q248" s="81">
        <f t="shared" si="72"/>
        <v>26.299999999999997</v>
      </c>
      <c r="R248" s="81">
        <f t="shared" si="73"/>
        <v>36.299999999999997</v>
      </c>
      <c r="S248">
        <f t="shared" si="74"/>
        <v>2.25</v>
      </c>
      <c r="V248" s="54" t="s">
        <v>671</v>
      </c>
      <c r="W248" s="55" t="s">
        <v>672</v>
      </c>
      <c r="X248" s="56">
        <v>5</v>
      </c>
      <c r="Y248" s="57">
        <v>44.5</v>
      </c>
      <c r="Z248" s="57">
        <v>2.6</v>
      </c>
      <c r="AA248" s="57">
        <v>2.0249999999999999</v>
      </c>
      <c r="AB248" s="57">
        <v>0</v>
      </c>
      <c r="AC248" s="57">
        <v>21.1</v>
      </c>
      <c r="AD248" s="57">
        <v>0</v>
      </c>
      <c r="AE248" s="57">
        <v>0</v>
      </c>
      <c r="AF248" s="57">
        <v>0</v>
      </c>
      <c r="AG248" s="58">
        <v>2.25</v>
      </c>
      <c r="AH248" s="58">
        <v>0</v>
      </c>
      <c r="AI248" s="58">
        <v>0</v>
      </c>
      <c r="AJ248" s="58">
        <v>0</v>
      </c>
    </row>
    <row r="249" spans="1:36">
      <c r="A249" s="68" t="str">
        <f t="shared" si="57"/>
        <v>4J5</v>
      </c>
      <c r="B249" s="12">
        <f t="shared" si="58"/>
        <v>2.5150000000000001</v>
      </c>
      <c r="C249" s="12">
        <f t="shared" si="59"/>
        <v>2.5150000000000001</v>
      </c>
      <c r="D249" s="12">
        <f t="shared" si="60"/>
        <v>2.2133252426456957</v>
      </c>
      <c r="E249" s="12">
        <f t="shared" si="61"/>
        <v>1.7884312182030131</v>
      </c>
      <c r="F249" s="12">
        <f t="shared" si="62"/>
        <v>1.3635371937603307</v>
      </c>
      <c r="G249" s="12">
        <f t="shared" si="63"/>
        <v>0.93864316931764824</v>
      </c>
      <c r="H249" s="12">
        <f t="shared" si="64"/>
        <v>22.900000000000002</v>
      </c>
      <c r="I249" s="12">
        <f t="shared" si="65"/>
        <v>22.900000000000002</v>
      </c>
      <c r="J249" s="12">
        <f t="shared" si="66"/>
        <v>2.5150000000000001</v>
      </c>
      <c r="K249" s="12">
        <f t="shared" si="75"/>
        <v>2.5150000000000001</v>
      </c>
      <c r="L249" s="12">
        <f t="shared" si="67"/>
        <v>0</v>
      </c>
      <c r="M249" s="81">
        <f t="shared" si="68"/>
        <v>0</v>
      </c>
      <c r="N249" s="81">
        <f t="shared" si="69"/>
        <v>0</v>
      </c>
      <c r="O249" s="81">
        <f t="shared" si="70"/>
        <v>7.0999999999999979</v>
      </c>
      <c r="P249" s="81">
        <f t="shared" si="71"/>
        <v>17.099999999999998</v>
      </c>
      <c r="Q249" s="81">
        <f t="shared" si="72"/>
        <v>27.099999999999998</v>
      </c>
      <c r="R249" s="81">
        <f t="shared" si="73"/>
        <v>37.099999999999994</v>
      </c>
      <c r="S249">
        <f t="shared" si="74"/>
        <v>2.4329999999999998</v>
      </c>
      <c r="V249" s="54" t="s">
        <v>673</v>
      </c>
      <c r="W249" s="55" t="s">
        <v>674</v>
      </c>
      <c r="X249" s="56">
        <v>5</v>
      </c>
      <c r="Y249" s="57">
        <v>43</v>
      </c>
      <c r="Z249" s="57">
        <v>2.6</v>
      </c>
      <c r="AA249" s="57">
        <v>2.5150000000000001</v>
      </c>
      <c r="AB249" s="57">
        <v>0</v>
      </c>
      <c r="AC249" s="57">
        <v>20.3</v>
      </c>
      <c r="AD249" s="57">
        <v>0</v>
      </c>
      <c r="AE249" s="57">
        <v>0</v>
      </c>
      <c r="AF249" s="57">
        <v>0</v>
      </c>
      <c r="AG249" s="58">
        <v>2.4329999999999998</v>
      </c>
      <c r="AH249" s="58">
        <v>0</v>
      </c>
      <c r="AI249" s="58">
        <v>0</v>
      </c>
      <c r="AJ249" s="58">
        <v>0</v>
      </c>
    </row>
    <row r="250" spans="1:36">
      <c r="A250" s="68" t="str">
        <f t="shared" si="57"/>
        <v>4J6</v>
      </c>
      <c r="B250" s="12">
        <f t="shared" si="58"/>
        <v>2.5150000000000001</v>
      </c>
      <c r="C250" s="12">
        <f t="shared" si="59"/>
        <v>2.5150000000000001</v>
      </c>
      <c r="D250" s="12">
        <f t="shared" si="60"/>
        <v>2.2268377768038206</v>
      </c>
      <c r="E250" s="12">
        <f t="shared" si="61"/>
        <v>1.7902283477187</v>
      </c>
      <c r="F250" s="12">
        <f t="shared" si="62"/>
        <v>1.3536189186335794</v>
      </c>
      <c r="G250" s="12">
        <f t="shared" si="63"/>
        <v>0.91700948954845907</v>
      </c>
      <c r="H250" s="12">
        <f t="shared" si="64"/>
        <v>23.400000000000002</v>
      </c>
      <c r="I250" s="12">
        <f t="shared" si="65"/>
        <v>23.400000000000002</v>
      </c>
      <c r="J250" s="12">
        <f t="shared" si="66"/>
        <v>2.5150000000000001</v>
      </c>
      <c r="K250" s="12">
        <f t="shared" si="75"/>
        <v>2.5150000000000001</v>
      </c>
      <c r="L250" s="12">
        <f t="shared" si="67"/>
        <v>0</v>
      </c>
      <c r="M250" s="81">
        <f t="shared" si="68"/>
        <v>0</v>
      </c>
      <c r="N250" s="81">
        <f t="shared" si="69"/>
        <v>0</v>
      </c>
      <c r="O250" s="81">
        <f t="shared" si="70"/>
        <v>6.5999999999999979</v>
      </c>
      <c r="P250" s="81">
        <f t="shared" si="71"/>
        <v>16.599999999999998</v>
      </c>
      <c r="Q250" s="81">
        <f t="shared" si="72"/>
        <v>26.599999999999998</v>
      </c>
      <c r="R250" s="81">
        <f t="shared" si="73"/>
        <v>36.599999999999994</v>
      </c>
      <c r="S250">
        <f t="shared" si="74"/>
        <v>2.5</v>
      </c>
      <c r="V250" s="54" t="s">
        <v>675</v>
      </c>
      <c r="W250" s="55" t="s">
        <v>28</v>
      </c>
      <c r="X250" s="56">
        <v>5</v>
      </c>
      <c r="Y250" s="57">
        <v>49.8</v>
      </c>
      <c r="Z250" s="57">
        <v>2.6</v>
      </c>
      <c r="AA250" s="57">
        <v>2.5150000000000001</v>
      </c>
      <c r="AB250" s="57">
        <v>0</v>
      </c>
      <c r="AC250" s="57">
        <v>20.8</v>
      </c>
      <c r="AD250" s="57">
        <v>0</v>
      </c>
      <c r="AE250" s="57">
        <v>0</v>
      </c>
      <c r="AF250" s="57">
        <v>0</v>
      </c>
      <c r="AG250" s="58">
        <v>2.5</v>
      </c>
      <c r="AH250" s="58">
        <v>0</v>
      </c>
      <c r="AI250" s="58">
        <v>0</v>
      </c>
      <c r="AJ250" s="58">
        <v>0</v>
      </c>
    </row>
    <row r="251" spans="1:36">
      <c r="A251" s="68" t="str">
        <f t="shared" si="57"/>
        <v>4J10</v>
      </c>
      <c r="B251" s="12">
        <f t="shared" si="58"/>
        <v>2.5150000000000001</v>
      </c>
      <c r="C251" s="12">
        <f t="shared" si="59"/>
        <v>2.5150000000000001</v>
      </c>
      <c r="D251" s="12">
        <f t="shared" si="60"/>
        <v>2.207103030609173</v>
      </c>
      <c r="E251" s="12">
        <f t="shared" si="61"/>
        <v>1.7704936015240524</v>
      </c>
      <c r="F251" s="12">
        <f t="shared" si="62"/>
        <v>1.3338841724389319</v>
      </c>
      <c r="G251" s="12">
        <f t="shared" si="63"/>
        <v>0.8972747433538113</v>
      </c>
      <c r="H251" s="12">
        <f t="shared" si="64"/>
        <v>12.1</v>
      </c>
      <c r="I251" s="12">
        <f t="shared" si="65"/>
        <v>22.948</v>
      </c>
      <c r="J251" s="12">
        <f t="shared" si="66"/>
        <v>2.5150000000000001</v>
      </c>
      <c r="K251" s="12">
        <f t="shared" si="75"/>
        <v>2.5150000000000001</v>
      </c>
      <c r="L251" s="12">
        <f t="shared" si="67"/>
        <v>10.848000000000001</v>
      </c>
      <c r="M251" s="81">
        <f t="shared" si="68"/>
        <v>0</v>
      </c>
      <c r="N251" s="81">
        <f t="shared" si="69"/>
        <v>7.9</v>
      </c>
      <c r="O251" s="81">
        <f t="shared" si="70"/>
        <v>7.0519999999999996</v>
      </c>
      <c r="P251" s="81">
        <f t="shared" si="71"/>
        <v>17.052</v>
      </c>
      <c r="Q251" s="81">
        <f t="shared" si="72"/>
        <v>27.052</v>
      </c>
      <c r="R251" s="81">
        <f t="shared" si="73"/>
        <v>37.052</v>
      </c>
      <c r="S251">
        <f t="shared" si="74"/>
        <v>2.5</v>
      </c>
      <c r="V251" s="54" t="s">
        <v>676</v>
      </c>
      <c r="W251" s="55" t="s">
        <v>677</v>
      </c>
      <c r="X251" s="56">
        <v>5</v>
      </c>
      <c r="Y251" s="57">
        <v>43.4</v>
      </c>
      <c r="Z251" s="57">
        <v>2.6</v>
      </c>
      <c r="AA251" s="57">
        <v>2.5150000000000001</v>
      </c>
      <c r="AB251" s="57">
        <v>2.5</v>
      </c>
      <c r="AC251" s="57">
        <v>9.5</v>
      </c>
      <c r="AD251" s="57">
        <v>20.347999999999999</v>
      </c>
      <c r="AE251" s="57">
        <v>0</v>
      </c>
      <c r="AF251" s="57">
        <v>0</v>
      </c>
      <c r="AG251" s="58">
        <v>0</v>
      </c>
      <c r="AH251" s="58">
        <v>2.5</v>
      </c>
      <c r="AI251" s="58">
        <v>0</v>
      </c>
      <c r="AJ251" s="58">
        <v>0</v>
      </c>
    </row>
    <row r="252" spans="1:36">
      <c r="A252" s="68" t="str">
        <f t="shared" si="57"/>
        <v>4J11</v>
      </c>
      <c r="B252" s="12">
        <f t="shared" si="58"/>
        <v>2.5150000000000001</v>
      </c>
      <c r="C252" s="12">
        <f t="shared" si="59"/>
        <v>2.5150000000000001</v>
      </c>
      <c r="D252" s="12">
        <f t="shared" si="60"/>
        <v>2.1325953780015858</v>
      </c>
      <c r="E252" s="12">
        <f t="shared" si="61"/>
        <v>1.7077013535589034</v>
      </c>
      <c r="F252" s="12">
        <f t="shared" si="62"/>
        <v>1.282807329116221</v>
      </c>
      <c r="G252" s="12">
        <f t="shared" si="63"/>
        <v>0.85791330467353832</v>
      </c>
      <c r="H252" s="12">
        <f t="shared" si="64"/>
        <v>21</v>
      </c>
      <c r="I252" s="12">
        <f t="shared" si="65"/>
        <v>21</v>
      </c>
      <c r="J252" s="12">
        <f t="shared" si="66"/>
        <v>2.5150000000000001</v>
      </c>
      <c r="K252" s="12">
        <f t="shared" si="75"/>
        <v>2.5150000000000001</v>
      </c>
      <c r="L252" s="12">
        <f t="shared" si="67"/>
        <v>0</v>
      </c>
      <c r="M252" s="81">
        <f t="shared" si="68"/>
        <v>0</v>
      </c>
      <c r="N252" s="81">
        <f t="shared" si="69"/>
        <v>0</v>
      </c>
      <c r="O252" s="81">
        <f t="shared" si="70"/>
        <v>9</v>
      </c>
      <c r="P252" s="81">
        <f t="shared" si="71"/>
        <v>19</v>
      </c>
      <c r="Q252" s="81">
        <f t="shared" si="72"/>
        <v>29</v>
      </c>
      <c r="R252" s="81">
        <f t="shared" si="73"/>
        <v>39</v>
      </c>
      <c r="S252">
        <f t="shared" si="74"/>
        <v>2.4329999999999998</v>
      </c>
      <c r="V252" s="54" t="s">
        <v>678</v>
      </c>
      <c r="W252" s="55" t="s">
        <v>29</v>
      </c>
      <c r="X252" s="56">
        <v>5</v>
      </c>
      <c r="Y252" s="57">
        <v>41</v>
      </c>
      <c r="Z252" s="57">
        <v>2.6</v>
      </c>
      <c r="AA252" s="57">
        <v>2.5150000000000001</v>
      </c>
      <c r="AB252" s="57">
        <v>0</v>
      </c>
      <c r="AC252" s="57">
        <v>18.399999999999999</v>
      </c>
      <c r="AD252" s="57">
        <v>0</v>
      </c>
      <c r="AE252" s="57">
        <v>0</v>
      </c>
      <c r="AF252" s="57">
        <v>0</v>
      </c>
      <c r="AG252" s="58">
        <v>2.4329999999999998</v>
      </c>
      <c r="AH252" s="58">
        <v>0</v>
      </c>
      <c r="AI252" s="58">
        <v>0</v>
      </c>
      <c r="AJ252" s="58">
        <v>0</v>
      </c>
    </row>
    <row r="253" spans="1:36">
      <c r="A253" s="68" t="str">
        <f t="shared" si="57"/>
        <v>4J13</v>
      </c>
      <c r="B253" s="12">
        <f t="shared" si="58"/>
        <v>2.5150000000000001</v>
      </c>
      <c r="C253" s="12">
        <f t="shared" si="59"/>
        <v>2.5150000000000001</v>
      </c>
      <c r="D253" s="12">
        <f t="shared" si="60"/>
        <v>2.2473167646011101</v>
      </c>
      <c r="E253" s="12">
        <f t="shared" si="61"/>
        <v>1.8224227401584279</v>
      </c>
      <c r="F253" s="12">
        <f t="shared" si="62"/>
        <v>1.3975287157157452</v>
      </c>
      <c r="G253" s="12">
        <f t="shared" si="63"/>
        <v>0.97263469127306279</v>
      </c>
      <c r="H253" s="12">
        <f t="shared" si="64"/>
        <v>23.700000000000003</v>
      </c>
      <c r="I253" s="12">
        <f t="shared" si="65"/>
        <v>23.700000000000003</v>
      </c>
      <c r="J253" s="12">
        <f t="shared" si="66"/>
        <v>2.5150000000000001</v>
      </c>
      <c r="K253" s="12">
        <f t="shared" si="75"/>
        <v>2.5150000000000001</v>
      </c>
      <c r="L253" s="12">
        <f t="shared" si="67"/>
        <v>0</v>
      </c>
      <c r="M253" s="81">
        <f t="shared" si="68"/>
        <v>0</v>
      </c>
      <c r="N253" s="81">
        <f t="shared" si="69"/>
        <v>0</v>
      </c>
      <c r="O253" s="81">
        <f t="shared" si="70"/>
        <v>6.2999999999999972</v>
      </c>
      <c r="P253" s="81">
        <f t="shared" si="71"/>
        <v>16.299999999999997</v>
      </c>
      <c r="Q253" s="81">
        <f t="shared" si="72"/>
        <v>26.299999999999997</v>
      </c>
      <c r="R253" s="81">
        <f t="shared" si="73"/>
        <v>36.299999999999997</v>
      </c>
      <c r="S253">
        <f t="shared" si="74"/>
        <v>2.4329999999999998</v>
      </c>
      <c r="V253" s="54" t="s">
        <v>679</v>
      </c>
      <c r="W253" s="55" t="s">
        <v>30</v>
      </c>
      <c r="X253" s="56">
        <v>5</v>
      </c>
      <c r="Y253" s="57">
        <v>49.7</v>
      </c>
      <c r="Z253" s="57">
        <v>2.6</v>
      </c>
      <c r="AA253" s="57">
        <v>2.5150000000000001</v>
      </c>
      <c r="AB253" s="57">
        <v>0</v>
      </c>
      <c r="AC253" s="57">
        <v>21.1</v>
      </c>
      <c r="AD253" s="57">
        <v>0</v>
      </c>
      <c r="AE253" s="57">
        <v>0</v>
      </c>
      <c r="AF253" s="57">
        <v>0</v>
      </c>
      <c r="AG253" s="58">
        <v>2.4329999999999998</v>
      </c>
      <c r="AH253" s="58">
        <v>0</v>
      </c>
      <c r="AI253" s="58">
        <v>0</v>
      </c>
      <c r="AJ253" s="58">
        <v>0</v>
      </c>
    </row>
    <row r="254" spans="1:36">
      <c r="A254" s="68" t="str">
        <f t="shared" si="57"/>
        <v>4J21</v>
      </c>
      <c r="B254" s="12">
        <f t="shared" si="58"/>
        <v>2.5150000000000001</v>
      </c>
      <c r="C254" s="12">
        <f t="shared" si="59"/>
        <v>2.5150000000000001</v>
      </c>
      <c r="D254" s="12">
        <f t="shared" si="60"/>
        <v>2.2530343425489279</v>
      </c>
      <c r="E254" s="12">
        <f t="shared" si="61"/>
        <v>1.8164249134638073</v>
      </c>
      <c r="F254" s="12">
        <f t="shared" si="62"/>
        <v>1.3798154843786865</v>
      </c>
      <c r="G254" s="12">
        <f t="shared" si="63"/>
        <v>0.94320605529356594</v>
      </c>
      <c r="H254" s="12">
        <f t="shared" si="64"/>
        <v>24</v>
      </c>
      <c r="I254" s="12">
        <f t="shared" si="65"/>
        <v>24</v>
      </c>
      <c r="J254" s="12">
        <f t="shared" si="66"/>
        <v>2.5150000000000001</v>
      </c>
      <c r="K254" s="12">
        <f t="shared" si="75"/>
        <v>2.5150000000000001</v>
      </c>
      <c r="L254" s="12">
        <f t="shared" si="67"/>
        <v>0</v>
      </c>
      <c r="M254" s="81">
        <f t="shared" si="68"/>
        <v>0</v>
      </c>
      <c r="N254" s="81">
        <f t="shared" si="69"/>
        <v>0</v>
      </c>
      <c r="O254" s="81">
        <f t="shared" si="70"/>
        <v>6</v>
      </c>
      <c r="P254" s="81">
        <f t="shared" si="71"/>
        <v>16</v>
      </c>
      <c r="Q254" s="81">
        <f t="shared" si="72"/>
        <v>26</v>
      </c>
      <c r="R254" s="81">
        <f t="shared" si="73"/>
        <v>36</v>
      </c>
      <c r="S254">
        <f t="shared" si="74"/>
        <v>2.5</v>
      </c>
      <c r="V254" s="54" t="s">
        <v>680</v>
      </c>
      <c r="W254" s="55" t="s">
        <v>681</v>
      </c>
      <c r="X254" s="56">
        <v>5</v>
      </c>
      <c r="Y254" s="57">
        <v>46.7</v>
      </c>
      <c r="Z254" s="57">
        <v>2.6</v>
      </c>
      <c r="AA254" s="57">
        <v>2.5150000000000001</v>
      </c>
      <c r="AB254" s="57">
        <v>0</v>
      </c>
      <c r="AC254" s="57">
        <v>21.4</v>
      </c>
      <c r="AD254" s="57">
        <v>0</v>
      </c>
      <c r="AE254" s="57">
        <v>0</v>
      </c>
      <c r="AF254" s="57">
        <v>0</v>
      </c>
      <c r="AG254" s="58">
        <v>2.5</v>
      </c>
      <c r="AH254" s="58">
        <v>0</v>
      </c>
      <c r="AI254" s="58">
        <v>0</v>
      </c>
      <c r="AJ254" s="58">
        <v>0</v>
      </c>
    </row>
    <row r="255" spans="1:36">
      <c r="A255" s="68" t="str">
        <f t="shared" si="57"/>
        <v>4J24</v>
      </c>
      <c r="B255" s="12">
        <f t="shared" si="58"/>
        <v>3</v>
      </c>
      <c r="C255" s="12">
        <f t="shared" si="59"/>
        <v>2.8690171712744639</v>
      </c>
      <c r="D255" s="12">
        <f t="shared" si="60"/>
        <v>2.4324077421893433</v>
      </c>
      <c r="E255" s="12">
        <f t="shared" si="61"/>
        <v>1.9957983131042227</v>
      </c>
      <c r="F255" s="12">
        <f t="shared" si="62"/>
        <v>1.5591888840191022</v>
      </c>
      <c r="G255" s="12">
        <f t="shared" si="63"/>
        <v>1.1225794549339816</v>
      </c>
      <c r="H255" s="12">
        <f t="shared" si="64"/>
        <v>17</v>
      </c>
      <c r="I255" s="12">
        <f t="shared" si="65"/>
        <v>17</v>
      </c>
      <c r="J255" s="12">
        <f t="shared" si="66"/>
        <v>3</v>
      </c>
      <c r="K255" s="12">
        <f t="shared" si="75"/>
        <v>3</v>
      </c>
      <c r="L255" s="12">
        <f t="shared" si="67"/>
        <v>0</v>
      </c>
      <c r="M255" s="81">
        <f t="shared" si="68"/>
        <v>0</v>
      </c>
      <c r="N255" s="81">
        <f t="shared" si="69"/>
        <v>3</v>
      </c>
      <c r="O255" s="81">
        <f t="shared" si="70"/>
        <v>13</v>
      </c>
      <c r="P255" s="81">
        <f t="shared" si="71"/>
        <v>23</v>
      </c>
      <c r="Q255" s="81">
        <f t="shared" si="72"/>
        <v>33</v>
      </c>
      <c r="R255" s="81">
        <f t="shared" si="73"/>
        <v>43</v>
      </c>
      <c r="S255">
        <f t="shared" si="74"/>
        <v>2.5</v>
      </c>
      <c r="V255" s="54" t="s">
        <v>682</v>
      </c>
      <c r="W255" s="55" t="s">
        <v>683</v>
      </c>
      <c r="X255" s="56">
        <v>5</v>
      </c>
      <c r="Y255" s="57">
        <v>44.7</v>
      </c>
      <c r="Z255" s="57">
        <v>3</v>
      </c>
      <c r="AA255" s="57">
        <v>3</v>
      </c>
      <c r="AB255" s="57">
        <v>0</v>
      </c>
      <c r="AC255" s="57">
        <v>14</v>
      </c>
      <c r="AD255" s="57">
        <v>0</v>
      </c>
      <c r="AE255" s="57">
        <v>0</v>
      </c>
      <c r="AF255" s="57">
        <v>0</v>
      </c>
      <c r="AG255" s="58">
        <v>2.5</v>
      </c>
      <c r="AH255" s="58">
        <v>0</v>
      </c>
      <c r="AI255" s="58">
        <v>0</v>
      </c>
      <c r="AJ255" s="58">
        <v>0</v>
      </c>
    </row>
    <row r="256" spans="1:36">
      <c r="A256" s="68" t="str">
        <f t="shared" si="57"/>
        <v>4J25</v>
      </c>
      <c r="B256" s="12">
        <f t="shared" si="58"/>
        <v>2.5150000000000001</v>
      </c>
      <c r="C256" s="12">
        <f t="shared" si="59"/>
        <v>2.5150000000000001</v>
      </c>
      <c r="D256" s="12">
        <f t="shared" si="60"/>
        <v>2.2792309082940352</v>
      </c>
      <c r="E256" s="12">
        <f t="shared" si="61"/>
        <v>1.8426214792089146</v>
      </c>
      <c r="F256" s="12">
        <f t="shared" si="62"/>
        <v>1.4060120501237938</v>
      </c>
      <c r="G256" s="12">
        <f t="shared" si="63"/>
        <v>0.96940262103867325</v>
      </c>
      <c r="H256" s="12">
        <f t="shared" si="64"/>
        <v>24.6</v>
      </c>
      <c r="I256" s="12">
        <f t="shared" si="65"/>
        <v>24.6</v>
      </c>
      <c r="J256" s="12">
        <f t="shared" si="66"/>
        <v>2.5150000000000001</v>
      </c>
      <c r="K256" s="12">
        <f t="shared" si="75"/>
        <v>2.5150000000000001</v>
      </c>
      <c r="L256" s="12">
        <f t="shared" si="67"/>
        <v>0</v>
      </c>
      <c r="M256" s="81">
        <f t="shared" si="68"/>
        <v>0</v>
      </c>
      <c r="N256" s="81">
        <f t="shared" si="69"/>
        <v>0</v>
      </c>
      <c r="O256" s="81">
        <f t="shared" si="70"/>
        <v>5.3999999999999986</v>
      </c>
      <c r="P256" s="81">
        <f t="shared" si="71"/>
        <v>15.399999999999999</v>
      </c>
      <c r="Q256" s="81">
        <f t="shared" si="72"/>
        <v>25.4</v>
      </c>
      <c r="R256" s="81">
        <f t="shared" si="73"/>
        <v>35.4</v>
      </c>
      <c r="S256">
        <f t="shared" si="74"/>
        <v>2.5</v>
      </c>
      <c r="V256" s="54" t="s">
        <v>684</v>
      </c>
      <c r="W256" s="55" t="s">
        <v>685</v>
      </c>
      <c r="X256" s="56">
        <v>5</v>
      </c>
      <c r="Y256" s="57">
        <v>46.7</v>
      </c>
      <c r="Z256" s="57">
        <v>2.6</v>
      </c>
      <c r="AA256" s="57">
        <v>2.5150000000000001</v>
      </c>
      <c r="AB256" s="57">
        <v>0</v>
      </c>
      <c r="AC256" s="57">
        <v>22</v>
      </c>
      <c r="AD256" s="57">
        <v>0</v>
      </c>
      <c r="AE256" s="57">
        <v>0</v>
      </c>
      <c r="AF256" s="57">
        <v>0</v>
      </c>
      <c r="AG256" s="58">
        <v>2.5</v>
      </c>
      <c r="AH256" s="58">
        <v>0</v>
      </c>
      <c r="AI256" s="58">
        <v>0</v>
      </c>
      <c r="AJ256" s="58">
        <v>0</v>
      </c>
    </row>
    <row r="257" spans="1:36">
      <c r="A257" s="68" t="str">
        <f t="shared" si="57"/>
        <v>4J26</v>
      </c>
      <c r="B257" s="12">
        <f t="shared" si="58"/>
        <v>2.5150000000000001</v>
      </c>
      <c r="C257" s="12">
        <f t="shared" si="59"/>
        <v>2.5150000000000001</v>
      </c>
      <c r="D257" s="12">
        <f t="shared" si="60"/>
        <v>2.1617855974807982</v>
      </c>
      <c r="E257" s="12">
        <f t="shared" si="61"/>
        <v>1.7368915730381156</v>
      </c>
      <c r="F257" s="12">
        <f t="shared" si="62"/>
        <v>1.3119975485954332</v>
      </c>
      <c r="G257" s="12">
        <f t="shared" si="63"/>
        <v>0.88710352415275051</v>
      </c>
      <c r="H257" s="12">
        <f t="shared" si="64"/>
        <v>21.687000000000001</v>
      </c>
      <c r="I257" s="12">
        <f t="shared" si="65"/>
        <v>21.687000000000001</v>
      </c>
      <c r="J257" s="12">
        <f t="shared" si="66"/>
        <v>2.5150000000000001</v>
      </c>
      <c r="K257" s="12">
        <f t="shared" si="75"/>
        <v>2.5150000000000001</v>
      </c>
      <c r="L257" s="12">
        <f t="shared" si="67"/>
        <v>0</v>
      </c>
      <c r="M257" s="81">
        <f t="shared" si="68"/>
        <v>0</v>
      </c>
      <c r="N257" s="81">
        <f t="shared" si="69"/>
        <v>0</v>
      </c>
      <c r="O257" s="81">
        <f t="shared" si="70"/>
        <v>8.3129999999999988</v>
      </c>
      <c r="P257" s="81">
        <f t="shared" si="71"/>
        <v>18.312999999999999</v>
      </c>
      <c r="Q257" s="81">
        <f t="shared" si="72"/>
        <v>28.312999999999999</v>
      </c>
      <c r="R257" s="81">
        <f t="shared" si="73"/>
        <v>38.313000000000002</v>
      </c>
      <c r="S257">
        <f t="shared" si="74"/>
        <v>2.4329999999999998</v>
      </c>
      <c r="V257" s="54" t="s">
        <v>686</v>
      </c>
      <c r="W257" s="55" t="s">
        <v>687</v>
      </c>
      <c r="X257" s="56">
        <v>5</v>
      </c>
      <c r="Y257" s="57">
        <v>47.69</v>
      </c>
      <c r="Z257" s="57">
        <v>2.6</v>
      </c>
      <c r="AA257" s="57">
        <v>2.5150000000000001</v>
      </c>
      <c r="AB257" s="57">
        <v>0</v>
      </c>
      <c r="AC257" s="57">
        <v>19.087</v>
      </c>
      <c r="AD257" s="57">
        <v>0</v>
      </c>
      <c r="AE257" s="57">
        <v>0</v>
      </c>
      <c r="AF257" s="57">
        <v>0</v>
      </c>
      <c r="AG257" s="58">
        <v>2.4329999999999998</v>
      </c>
      <c r="AH257" s="58">
        <v>0</v>
      </c>
      <c r="AI257" s="58">
        <v>0</v>
      </c>
      <c r="AJ257" s="58">
        <v>0</v>
      </c>
    </row>
    <row r="258" spans="1:36">
      <c r="A258" s="68" t="str">
        <f t="shared" si="57"/>
        <v>4J28</v>
      </c>
      <c r="B258" s="12">
        <f t="shared" si="58"/>
        <v>2.5150000000000001</v>
      </c>
      <c r="C258" s="12">
        <f t="shared" si="59"/>
        <v>2.5150000000000001</v>
      </c>
      <c r="D258" s="12">
        <f t="shared" si="60"/>
        <v>2.2661326254214815</v>
      </c>
      <c r="E258" s="12">
        <f t="shared" si="61"/>
        <v>1.829523196336361</v>
      </c>
      <c r="F258" s="12">
        <f t="shared" si="62"/>
        <v>1.3929137672512402</v>
      </c>
      <c r="G258" s="12">
        <f t="shared" si="63"/>
        <v>0.95630433816611959</v>
      </c>
      <c r="H258" s="12">
        <f t="shared" si="64"/>
        <v>24.3</v>
      </c>
      <c r="I258" s="12">
        <f t="shared" si="65"/>
        <v>24.3</v>
      </c>
      <c r="J258" s="12">
        <f t="shared" si="66"/>
        <v>2.5150000000000001</v>
      </c>
      <c r="K258" s="12">
        <f t="shared" si="75"/>
        <v>2.5150000000000001</v>
      </c>
      <c r="L258" s="12">
        <f t="shared" si="67"/>
        <v>0</v>
      </c>
      <c r="M258" s="81">
        <f t="shared" si="68"/>
        <v>0</v>
      </c>
      <c r="N258" s="81">
        <f t="shared" si="69"/>
        <v>0</v>
      </c>
      <c r="O258" s="81">
        <f t="shared" si="70"/>
        <v>5.6999999999999993</v>
      </c>
      <c r="P258" s="81">
        <f t="shared" si="71"/>
        <v>15.7</v>
      </c>
      <c r="Q258" s="81">
        <f t="shared" si="72"/>
        <v>25.7</v>
      </c>
      <c r="R258" s="81">
        <f t="shared" si="73"/>
        <v>35.700000000000003</v>
      </c>
      <c r="S258">
        <f t="shared" si="74"/>
        <v>2.5</v>
      </c>
      <c r="V258" s="54" t="s">
        <v>688</v>
      </c>
      <c r="W258" s="55" t="s">
        <v>689</v>
      </c>
      <c r="X258" s="56">
        <v>5</v>
      </c>
      <c r="Y258" s="57">
        <v>49.7</v>
      </c>
      <c r="Z258" s="57">
        <v>2.6</v>
      </c>
      <c r="AA258" s="57">
        <v>2.5150000000000001</v>
      </c>
      <c r="AB258" s="57">
        <v>0</v>
      </c>
      <c r="AC258" s="57">
        <v>21.7</v>
      </c>
      <c r="AD258" s="57">
        <v>0</v>
      </c>
      <c r="AE258" s="57">
        <v>0</v>
      </c>
      <c r="AF258" s="57">
        <v>0</v>
      </c>
      <c r="AG258" s="58">
        <v>2.5</v>
      </c>
      <c r="AH258" s="58">
        <v>0</v>
      </c>
      <c r="AI258" s="58">
        <v>0</v>
      </c>
      <c r="AJ258" s="58">
        <v>0</v>
      </c>
    </row>
    <row r="259" spans="1:36">
      <c r="A259" s="68" t="str">
        <f t="shared" si="57"/>
        <v>4J29</v>
      </c>
      <c r="B259" s="12">
        <f t="shared" si="58"/>
        <v>2.5150000000000001</v>
      </c>
      <c r="C259" s="12">
        <f t="shared" si="59"/>
        <v>2.5150000000000001</v>
      </c>
      <c r="D259" s="12">
        <f t="shared" si="60"/>
        <v>2.2399360596763742</v>
      </c>
      <c r="E259" s="12">
        <f t="shared" si="61"/>
        <v>1.8033266305912536</v>
      </c>
      <c r="F259" s="12">
        <f t="shared" si="62"/>
        <v>1.3667172015061331</v>
      </c>
      <c r="G259" s="12">
        <f t="shared" si="63"/>
        <v>0.9301077724210125</v>
      </c>
      <c r="H259" s="12">
        <f t="shared" si="64"/>
        <v>23.700000000000003</v>
      </c>
      <c r="I259" s="12">
        <f t="shared" si="65"/>
        <v>23.700000000000003</v>
      </c>
      <c r="J259" s="12">
        <f t="shared" si="66"/>
        <v>2.5150000000000001</v>
      </c>
      <c r="K259" s="12">
        <f t="shared" si="75"/>
        <v>2.5150000000000001</v>
      </c>
      <c r="L259" s="12">
        <f t="shared" si="67"/>
        <v>0</v>
      </c>
      <c r="M259" s="81">
        <f t="shared" si="68"/>
        <v>0</v>
      </c>
      <c r="N259" s="81">
        <f t="shared" si="69"/>
        <v>0</v>
      </c>
      <c r="O259" s="81">
        <f t="shared" si="70"/>
        <v>6.2999999999999972</v>
      </c>
      <c r="P259" s="81">
        <f t="shared" si="71"/>
        <v>16.299999999999997</v>
      </c>
      <c r="Q259" s="81">
        <f t="shared" si="72"/>
        <v>26.299999999999997</v>
      </c>
      <c r="R259" s="81">
        <f t="shared" si="73"/>
        <v>36.299999999999997</v>
      </c>
      <c r="S259">
        <f t="shared" si="74"/>
        <v>2.5</v>
      </c>
      <c r="V259" s="54" t="s">
        <v>690</v>
      </c>
      <c r="W259" s="55" t="s">
        <v>691</v>
      </c>
      <c r="X259" s="56">
        <v>5</v>
      </c>
      <c r="Y259" s="57">
        <v>44.9</v>
      </c>
      <c r="Z259" s="57">
        <v>2.6</v>
      </c>
      <c r="AA259" s="57">
        <v>2.5150000000000001</v>
      </c>
      <c r="AB259" s="57">
        <v>0</v>
      </c>
      <c r="AC259" s="57">
        <v>21.1</v>
      </c>
      <c r="AD259" s="57">
        <v>0</v>
      </c>
      <c r="AE259" s="57">
        <v>0</v>
      </c>
      <c r="AF259" s="57">
        <v>0</v>
      </c>
      <c r="AG259" s="58">
        <v>2.5</v>
      </c>
      <c r="AH259" s="58">
        <v>0</v>
      </c>
      <c r="AI259" s="58">
        <v>0</v>
      </c>
      <c r="AJ259" s="58">
        <v>0</v>
      </c>
    </row>
    <row r="260" spans="1:36">
      <c r="A260" s="68" t="str">
        <f t="shared" si="57"/>
        <v>4J31</v>
      </c>
      <c r="B260" s="12">
        <f t="shared" si="58"/>
        <v>2.5150000000000001</v>
      </c>
      <c r="C260" s="12">
        <f t="shared" si="59"/>
        <v>2.5150000000000001</v>
      </c>
      <c r="D260" s="12">
        <f t="shared" si="60"/>
        <v>2.2093733996404157</v>
      </c>
      <c r="E260" s="12">
        <f t="shared" si="61"/>
        <v>1.7727639705552951</v>
      </c>
      <c r="F260" s="12">
        <f t="shared" si="62"/>
        <v>1.3361545414701745</v>
      </c>
      <c r="G260" s="12">
        <f t="shared" si="63"/>
        <v>0.89954511238505397</v>
      </c>
      <c r="H260" s="12">
        <f t="shared" si="64"/>
        <v>23</v>
      </c>
      <c r="I260" s="12">
        <f t="shared" si="65"/>
        <v>23</v>
      </c>
      <c r="J260" s="12">
        <f t="shared" si="66"/>
        <v>2.5150000000000001</v>
      </c>
      <c r="K260" s="12">
        <f t="shared" si="75"/>
        <v>2.5150000000000001</v>
      </c>
      <c r="L260" s="12">
        <f t="shared" si="67"/>
        <v>0</v>
      </c>
      <c r="M260" s="81">
        <f t="shared" si="68"/>
        <v>0</v>
      </c>
      <c r="N260" s="81">
        <f t="shared" si="69"/>
        <v>0</v>
      </c>
      <c r="O260" s="81">
        <f t="shared" si="70"/>
        <v>7</v>
      </c>
      <c r="P260" s="81">
        <f t="shared" si="71"/>
        <v>17</v>
      </c>
      <c r="Q260" s="81">
        <f t="shared" si="72"/>
        <v>27</v>
      </c>
      <c r="R260" s="81">
        <f t="shared" si="73"/>
        <v>37</v>
      </c>
      <c r="S260">
        <f t="shared" si="74"/>
        <v>2.5</v>
      </c>
      <c r="V260" s="54" t="s">
        <v>692</v>
      </c>
      <c r="W260" s="55" t="s">
        <v>693</v>
      </c>
      <c r="X260" s="56">
        <v>5</v>
      </c>
      <c r="Y260" s="57">
        <v>43</v>
      </c>
      <c r="Z260" s="57">
        <v>2.6</v>
      </c>
      <c r="AA260" s="57">
        <v>2.5150000000000001</v>
      </c>
      <c r="AB260" s="57">
        <v>0</v>
      </c>
      <c r="AC260" s="57">
        <v>20.399999999999999</v>
      </c>
      <c r="AD260" s="57">
        <v>0</v>
      </c>
      <c r="AE260" s="57">
        <v>0</v>
      </c>
      <c r="AF260" s="57">
        <v>0</v>
      </c>
      <c r="AG260" s="58">
        <v>2.5</v>
      </c>
      <c r="AH260" s="58">
        <v>0</v>
      </c>
      <c r="AI260" s="58">
        <v>0</v>
      </c>
      <c r="AJ260" s="58">
        <v>0</v>
      </c>
    </row>
    <row r="261" spans="1:36">
      <c r="A261" s="68" t="str">
        <f t="shared" si="57"/>
        <v>4J33</v>
      </c>
      <c r="B261" s="12">
        <f t="shared" si="58"/>
        <v>2.0249999999999999</v>
      </c>
      <c r="C261" s="12">
        <f t="shared" si="59"/>
        <v>2.0249999999999999</v>
      </c>
      <c r="D261" s="12">
        <f t="shared" si="60"/>
        <v>1.6058549480782842</v>
      </c>
      <c r="E261" s="12">
        <f t="shared" si="61"/>
        <v>1.1692455189931636</v>
      </c>
      <c r="F261" s="12">
        <f t="shared" si="62"/>
        <v>0.73263608990804308</v>
      </c>
      <c r="G261" s="12">
        <f t="shared" si="63"/>
        <v>0.29602666082292273</v>
      </c>
      <c r="H261" s="12">
        <f t="shared" si="64"/>
        <v>20.400000000000002</v>
      </c>
      <c r="I261" s="12">
        <f t="shared" si="65"/>
        <v>20.400000000000002</v>
      </c>
      <c r="J261" s="12">
        <f t="shared" si="66"/>
        <v>2.0249999999999999</v>
      </c>
      <c r="K261" s="12">
        <f t="shared" si="75"/>
        <v>2.0249999999999999</v>
      </c>
      <c r="L261" s="12">
        <f t="shared" si="67"/>
        <v>0</v>
      </c>
      <c r="M261" s="81">
        <f t="shared" si="68"/>
        <v>0</v>
      </c>
      <c r="N261" s="81">
        <f t="shared" si="69"/>
        <v>0</v>
      </c>
      <c r="O261" s="81">
        <f t="shared" si="70"/>
        <v>9.5999999999999979</v>
      </c>
      <c r="P261" s="81">
        <f t="shared" si="71"/>
        <v>19.599999999999998</v>
      </c>
      <c r="Q261" s="81">
        <f t="shared" si="72"/>
        <v>29.599999999999998</v>
      </c>
      <c r="R261" s="81">
        <f t="shared" si="73"/>
        <v>39.599999999999994</v>
      </c>
      <c r="S261">
        <f t="shared" si="74"/>
        <v>2.5</v>
      </c>
      <c r="V261" s="54" t="s">
        <v>694</v>
      </c>
      <c r="W261" s="55" t="s">
        <v>695</v>
      </c>
      <c r="X261" s="56">
        <v>5</v>
      </c>
      <c r="Y261" s="57">
        <v>42.5</v>
      </c>
      <c r="Z261" s="57">
        <v>2.6</v>
      </c>
      <c r="AA261" s="57">
        <v>2.0249999999999999</v>
      </c>
      <c r="AB261" s="57">
        <v>0</v>
      </c>
      <c r="AC261" s="57">
        <v>17.8</v>
      </c>
      <c r="AD261" s="57">
        <v>0</v>
      </c>
      <c r="AE261" s="57">
        <v>0</v>
      </c>
      <c r="AF261" s="57">
        <v>0</v>
      </c>
      <c r="AG261" s="58">
        <v>2.5</v>
      </c>
      <c r="AH261" s="58">
        <v>0</v>
      </c>
      <c r="AI261" s="58">
        <v>0</v>
      </c>
      <c r="AJ261" s="58">
        <v>0</v>
      </c>
    </row>
    <row r="262" spans="1:36">
      <c r="A262" s="68" t="str">
        <f t="shared" si="57"/>
        <v>4J48</v>
      </c>
      <c r="B262" s="12">
        <f t="shared" si="58"/>
        <v>2.5150000000000001</v>
      </c>
      <c r="C262" s="12">
        <f t="shared" si="59"/>
        <v>2.4538746799280835</v>
      </c>
      <c r="D262" s="12">
        <f t="shared" si="60"/>
        <v>2.0172652508429625</v>
      </c>
      <c r="E262" s="12">
        <f t="shared" si="61"/>
        <v>1.5806558217578421</v>
      </c>
      <c r="F262" s="12">
        <f t="shared" si="62"/>
        <v>1.1440463926727216</v>
      </c>
      <c r="G262" s="12">
        <f t="shared" si="63"/>
        <v>0.707436963587601</v>
      </c>
      <c r="H262" s="12">
        <f t="shared" si="64"/>
        <v>18.600000000000001</v>
      </c>
      <c r="I262" s="12">
        <f t="shared" si="65"/>
        <v>18.600000000000001</v>
      </c>
      <c r="J262" s="12">
        <f t="shared" si="66"/>
        <v>2.5150000000000001</v>
      </c>
      <c r="K262" s="12">
        <f t="shared" si="75"/>
        <v>2.5150000000000001</v>
      </c>
      <c r="L262" s="12">
        <f t="shared" si="67"/>
        <v>0</v>
      </c>
      <c r="M262" s="81">
        <f t="shared" si="68"/>
        <v>0</v>
      </c>
      <c r="N262" s="81">
        <f t="shared" si="69"/>
        <v>1.3999999999999986</v>
      </c>
      <c r="O262" s="81">
        <f t="shared" si="70"/>
        <v>11.399999999999999</v>
      </c>
      <c r="P262" s="81">
        <f t="shared" si="71"/>
        <v>21.4</v>
      </c>
      <c r="Q262" s="81">
        <f t="shared" si="72"/>
        <v>31.4</v>
      </c>
      <c r="R262" s="81">
        <f t="shared" si="73"/>
        <v>41.4</v>
      </c>
      <c r="S262">
        <f t="shared" si="74"/>
        <v>2.5</v>
      </c>
      <c r="V262" s="54" t="s">
        <v>696</v>
      </c>
      <c r="W262" s="55" t="s">
        <v>697</v>
      </c>
      <c r="X262" s="56">
        <v>5</v>
      </c>
      <c r="Y262" s="57">
        <v>49.7</v>
      </c>
      <c r="Z262" s="57">
        <v>2.6</v>
      </c>
      <c r="AA262" s="57">
        <v>2.5150000000000001</v>
      </c>
      <c r="AB262" s="57">
        <v>0</v>
      </c>
      <c r="AC262" s="57">
        <v>16</v>
      </c>
      <c r="AD262" s="57">
        <v>0</v>
      </c>
      <c r="AE262" s="57">
        <v>0</v>
      </c>
      <c r="AF262" s="57">
        <v>0</v>
      </c>
      <c r="AG262" s="58">
        <v>2.5</v>
      </c>
      <c r="AH262" s="58">
        <v>0</v>
      </c>
      <c r="AI262" s="58">
        <v>0</v>
      </c>
      <c r="AJ262" s="58">
        <v>0</v>
      </c>
    </row>
    <row r="263" spans="1:36">
      <c r="A263" s="68" t="str">
        <f t="shared" si="57"/>
        <v>4J50</v>
      </c>
      <c r="B263" s="12">
        <f t="shared" si="58"/>
        <v>2.5150000000000001</v>
      </c>
      <c r="C263" s="12">
        <f t="shared" si="59"/>
        <v>2.5150000000000001</v>
      </c>
      <c r="D263" s="12">
        <f t="shared" si="60"/>
        <v>2.2050073053495645</v>
      </c>
      <c r="E263" s="12">
        <f t="shared" si="61"/>
        <v>1.7683978762644439</v>
      </c>
      <c r="F263" s="12">
        <f t="shared" si="62"/>
        <v>1.3317884471793235</v>
      </c>
      <c r="G263" s="12">
        <f t="shared" si="63"/>
        <v>0.89517901809420297</v>
      </c>
      <c r="H263" s="12">
        <f t="shared" si="64"/>
        <v>22.900000000000002</v>
      </c>
      <c r="I263" s="12">
        <f t="shared" si="65"/>
        <v>22.900000000000002</v>
      </c>
      <c r="J263" s="12">
        <f t="shared" si="66"/>
        <v>2.5150000000000001</v>
      </c>
      <c r="K263" s="12">
        <f t="shared" si="75"/>
        <v>2.5150000000000001</v>
      </c>
      <c r="L263" s="12">
        <f t="shared" si="67"/>
        <v>0</v>
      </c>
      <c r="M263" s="81">
        <f t="shared" si="68"/>
        <v>0</v>
      </c>
      <c r="N263" s="81">
        <f t="shared" si="69"/>
        <v>0</v>
      </c>
      <c r="O263" s="81">
        <f t="shared" si="70"/>
        <v>7.0999999999999979</v>
      </c>
      <c r="P263" s="81">
        <f t="shared" si="71"/>
        <v>17.099999999999998</v>
      </c>
      <c r="Q263" s="81">
        <f t="shared" si="72"/>
        <v>27.099999999999998</v>
      </c>
      <c r="R263" s="81">
        <f t="shared" si="73"/>
        <v>37.099999999999994</v>
      </c>
      <c r="S263">
        <f t="shared" si="74"/>
        <v>2.5</v>
      </c>
      <c r="V263" s="54" t="s">
        <v>698</v>
      </c>
      <c r="W263" s="55" t="s">
        <v>699</v>
      </c>
      <c r="X263" s="56">
        <v>5</v>
      </c>
      <c r="Y263" s="57">
        <v>49.8</v>
      </c>
      <c r="Z263" s="57">
        <v>2.6</v>
      </c>
      <c r="AA263" s="57">
        <v>2.5150000000000001</v>
      </c>
      <c r="AB263" s="57">
        <v>0</v>
      </c>
      <c r="AC263" s="57">
        <v>20.3</v>
      </c>
      <c r="AD263" s="57">
        <v>0</v>
      </c>
      <c r="AE263" s="57">
        <v>0</v>
      </c>
      <c r="AF263" s="57">
        <v>0</v>
      </c>
      <c r="AG263" s="58">
        <v>2.5</v>
      </c>
      <c r="AH263" s="58">
        <v>0</v>
      </c>
      <c r="AI263" s="58">
        <v>0</v>
      </c>
      <c r="AJ263" s="58">
        <v>0</v>
      </c>
    </row>
    <row r="264" spans="1:36">
      <c r="A264" s="68" t="str">
        <f t="shared" si="57"/>
        <v>4JL43</v>
      </c>
      <c r="B264" s="12">
        <f t="shared" si="58"/>
        <v>2.5150000000000001</v>
      </c>
      <c r="C264" s="12">
        <f t="shared" si="59"/>
        <v>2.5150000000000001</v>
      </c>
      <c r="D264" s="12">
        <f t="shared" si="60"/>
        <v>2.1866023294809867</v>
      </c>
      <c r="E264" s="12">
        <f t="shared" si="61"/>
        <v>1.6625245366505745</v>
      </c>
      <c r="F264" s="12">
        <f t="shared" si="62"/>
        <v>1.1384467438201624</v>
      </c>
      <c r="G264" s="12">
        <f t="shared" si="63"/>
        <v>0.61436895098975053</v>
      </c>
      <c r="H264" s="12">
        <f t="shared" si="64"/>
        <v>23.400000000000002</v>
      </c>
      <c r="I264" s="12">
        <f t="shared" si="65"/>
        <v>25.400000000000002</v>
      </c>
      <c r="J264" s="12">
        <f t="shared" si="66"/>
        <v>2.5150000000000001</v>
      </c>
      <c r="K264" s="12">
        <f t="shared" si="75"/>
        <v>2.4276781141829762</v>
      </c>
      <c r="L264" s="12">
        <f t="shared" si="67"/>
        <v>2</v>
      </c>
      <c r="M264" s="81">
        <f t="shared" si="68"/>
        <v>0</v>
      </c>
      <c r="N264" s="81">
        <f t="shared" si="69"/>
        <v>0</v>
      </c>
      <c r="O264" s="81">
        <f t="shared" si="70"/>
        <v>4.5999999999999979</v>
      </c>
      <c r="P264" s="81">
        <f t="shared" si="71"/>
        <v>14.599999999999998</v>
      </c>
      <c r="Q264" s="81">
        <f t="shared" si="72"/>
        <v>24.599999999999998</v>
      </c>
      <c r="R264" s="81">
        <f t="shared" si="73"/>
        <v>34.599999999999994</v>
      </c>
      <c r="S264">
        <f t="shared" si="74"/>
        <v>3</v>
      </c>
      <c r="V264" s="54" t="s">
        <v>700</v>
      </c>
      <c r="W264" s="55" t="s">
        <v>701</v>
      </c>
      <c r="X264" s="56">
        <v>5</v>
      </c>
      <c r="Y264" s="57">
        <v>46.9</v>
      </c>
      <c r="Z264" s="57">
        <v>2.6</v>
      </c>
      <c r="AA264" s="57">
        <v>2.5150000000000001</v>
      </c>
      <c r="AB264" s="57">
        <v>0</v>
      </c>
      <c r="AC264" s="57">
        <v>20.8</v>
      </c>
      <c r="AD264" s="57">
        <v>22.8</v>
      </c>
      <c r="AE264" s="57">
        <v>0</v>
      </c>
      <c r="AF264" s="57">
        <v>0</v>
      </c>
      <c r="AG264" s="58">
        <v>2.5</v>
      </c>
      <c r="AH264" s="58">
        <v>3</v>
      </c>
      <c r="AI264" s="58">
        <v>0</v>
      </c>
      <c r="AJ264" s="58">
        <v>0</v>
      </c>
    </row>
    <row r="265" spans="1:36">
      <c r="A265" s="68" t="str">
        <f t="shared" si="57"/>
        <v>4JN19</v>
      </c>
      <c r="B265" s="12">
        <f t="shared" si="58"/>
        <v>3</v>
      </c>
      <c r="C265" s="12">
        <f t="shared" si="59"/>
        <v>2.7598648140031838</v>
      </c>
      <c r="D265" s="12">
        <f t="shared" si="60"/>
        <v>2.2707503531921462</v>
      </c>
      <c r="E265" s="12">
        <f t="shared" si="61"/>
        <v>1.6591241516873034</v>
      </c>
      <c r="F265" s="12">
        <f t="shared" si="62"/>
        <v>1.0474979501824604</v>
      </c>
      <c r="G265" s="12">
        <f t="shared" si="63"/>
        <v>0.43587174867761735</v>
      </c>
      <c r="H265" s="12">
        <f t="shared" si="64"/>
        <v>14.5</v>
      </c>
      <c r="I265" s="12">
        <f t="shared" si="65"/>
        <v>27</v>
      </c>
      <c r="J265" s="12">
        <f t="shared" si="66"/>
        <v>3</v>
      </c>
      <c r="K265" s="12">
        <f t="shared" si="75"/>
        <v>2.4542382136435994</v>
      </c>
      <c r="L265" s="12">
        <f t="shared" si="67"/>
        <v>12.5</v>
      </c>
      <c r="M265" s="81">
        <f t="shared" si="68"/>
        <v>0</v>
      </c>
      <c r="N265" s="81">
        <f t="shared" si="69"/>
        <v>5.5</v>
      </c>
      <c r="O265" s="81">
        <f t="shared" si="70"/>
        <v>3</v>
      </c>
      <c r="P265" s="81">
        <f t="shared" si="71"/>
        <v>13</v>
      </c>
      <c r="Q265" s="81">
        <f t="shared" si="72"/>
        <v>23</v>
      </c>
      <c r="R265" s="81">
        <f t="shared" si="73"/>
        <v>33</v>
      </c>
      <c r="S265">
        <f t="shared" si="74"/>
        <v>3.5</v>
      </c>
      <c r="V265" s="54" t="s">
        <v>702</v>
      </c>
      <c r="W265" s="55" t="s">
        <v>703</v>
      </c>
      <c r="X265" s="56">
        <v>5</v>
      </c>
      <c r="Y265" s="57">
        <v>41.5</v>
      </c>
      <c r="Z265" s="57">
        <v>3</v>
      </c>
      <c r="AA265" s="57">
        <v>3</v>
      </c>
      <c r="AB265" s="57">
        <v>0</v>
      </c>
      <c r="AC265" s="57">
        <v>11.5</v>
      </c>
      <c r="AD265" s="57">
        <v>24</v>
      </c>
      <c r="AE265" s="57">
        <v>0</v>
      </c>
      <c r="AF265" s="57">
        <v>0</v>
      </c>
      <c r="AG265" s="58">
        <v>2.5</v>
      </c>
      <c r="AH265" s="58">
        <v>3.5</v>
      </c>
      <c r="AI265" s="58">
        <v>0</v>
      </c>
      <c r="AJ265" s="58">
        <v>0</v>
      </c>
    </row>
    <row r="266" spans="1:36">
      <c r="A266" s="68" t="str">
        <f t="shared" si="57"/>
        <v>4JP46</v>
      </c>
      <c r="B266" s="12">
        <f t="shared" si="58"/>
        <v>2.5150000000000001</v>
      </c>
      <c r="C266" s="12">
        <f t="shared" si="59"/>
        <v>2.5150000000000001</v>
      </c>
      <c r="D266" s="12">
        <f t="shared" si="60"/>
        <v>1.9434782560303485</v>
      </c>
      <c r="E266" s="12">
        <f t="shared" si="61"/>
        <v>1.2442101365952445</v>
      </c>
      <c r="F266" s="12">
        <f t="shared" si="62"/>
        <v>0.54494201716014024</v>
      </c>
      <c r="G266" s="12">
        <f t="shared" si="63"/>
        <v>-0.15432610227496379</v>
      </c>
      <c r="H266" s="12">
        <f t="shared" si="64"/>
        <v>20.700000000000003</v>
      </c>
      <c r="I266" s="12">
        <f t="shared" si="65"/>
        <v>23.700000000000003</v>
      </c>
      <c r="J266" s="12">
        <f t="shared" si="66"/>
        <v>2.5150000000000001</v>
      </c>
      <c r="K266" s="12">
        <f t="shared" si="75"/>
        <v>2.384017171274464</v>
      </c>
      <c r="L266" s="12">
        <f t="shared" si="67"/>
        <v>3</v>
      </c>
      <c r="M266" s="81">
        <f t="shared" si="68"/>
        <v>0</v>
      </c>
      <c r="N266" s="81">
        <f t="shared" si="69"/>
        <v>0</v>
      </c>
      <c r="O266" s="81">
        <f t="shared" si="70"/>
        <v>6.2999999999999972</v>
      </c>
      <c r="P266" s="81">
        <f t="shared" si="71"/>
        <v>16.299999999999997</v>
      </c>
      <c r="Q266" s="81">
        <f t="shared" si="72"/>
        <v>26.299999999999997</v>
      </c>
      <c r="R266" s="81">
        <f t="shared" si="73"/>
        <v>36.299999999999997</v>
      </c>
      <c r="S266">
        <f t="shared" si="74"/>
        <v>4</v>
      </c>
      <c r="V266" s="54" t="s">
        <v>704</v>
      </c>
      <c r="W266" s="55" t="s">
        <v>705</v>
      </c>
      <c r="X266" s="56">
        <v>5</v>
      </c>
      <c r="Y266" s="57">
        <v>49.3</v>
      </c>
      <c r="Z266" s="57">
        <v>2.6</v>
      </c>
      <c r="AA266" s="57">
        <v>2.5150000000000001</v>
      </c>
      <c r="AB266" s="57">
        <v>0</v>
      </c>
      <c r="AC266" s="57">
        <v>18.100000000000001</v>
      </c>
      <c r="AD266" s="57">
        <v>21.1</v>
      </c>
      <c r="AE266" s="57">
        <v>44.7</v>
      </c>
      <c r="AF266" s="57">
        <v>0</v>
      </c>
      <c r="AG266" s="58">
        <v>2.5</v>
      </c>
      <c r="AH266" s="58">
        <v>4</v>
      </c>
      <c r="AI266" s="58">
        <v>0</v>
      </c>
      <c r="AJ266" s="58">
        <v>0</v>
      </c>
    </row>
    <row r="267" spans="1:36">
      <c r="A267" s="68" t="str">
        <f t="shared" si="57"/>
        <v>4JR39</v>
      </c>
      <c r="B267" s="12">
        <f t="shared" si="58"/>
        <v>2.5150000000000001</v>
      </c>
      <c r="C267" s="12">
        <f t="shared" si="59"/>
        <v>2.5150000000000001</v>
      </c>
      <c r="D267" s="12">
        <f t="shared" si="60"/>
        <v>2.1395158909867966</v>
      </c>
      <c r="E267" s="12">
        <f t="shared" si="61"/>
        <v>1.4085640450063823</v>
      </c>
      <c r="F267" s="12">
        <f t="shared" si="62"/>
        <v>0.62154697676019799</v>
      </c>
      <c r="G267" s="12">
        <f t="shared" si="63"/>
        <v>-0.16547009148598635</v>
      </c>
      <c r="H267" s="12">
        <f t="shared" si="64"/>
        <v>21.400000000000002</v>
      </c>
      <c r="I267" s="12">
        <f t="shared" si="65"/>
        <v>31.6</v>
      </c>
      <c r="J267" s="12">
        <f t="shared" si="66"/>
        <v>2.5150000000000001</v>
      </c>
      <c r="K267" s="12">
        <f t="shared" si="75"/>
        <v>2.0696583823331771</v>
      </c>
      <c r="L267" s="12">
        <f t="shared" si="67"/>
        <v>10.199999999999999</v>
      </c>
      <c r="M267" s="81">
        <f t="shared" si="68"/>
        <v>0</v>
      </c>
      <c r="N267" s="81">
        <f t="shared" si="69"/>
        <v>0</v>
      </c>
      <c r="O267" s="81">
        <f t="shared" si="70"/>
        <v>8.5999999999999979</v>
      </c>
      <c r="P267" s="81">
        <f t="shared" si="71"/>
        <v>8.3999999999999986</v>
      </c>
      <c r="Q267" s="81">
        <f t="shared" si="72"/>
        <v>18.399999999999999</v>
      </c>
      <c r="R267" s="81">
        <f t="shared" si="73"/>
        <v>28.4</v>
      </c>
      <c r="S267">
        <f t="shared" si="74"/>
        <v>4.5</v>
      </c>
      <c r="V267" s="54" t="s">
        <v>706</v>
      </c>
      <c r="W267" s="55" t="s">
        <v>707</v>
      </c>
      <c r="X267" s="56">
        <v>5</v>
      </c>
      <c r="Y267" s="57">
        <v>48</v>
      </c>
      <c r="Z267" s="57">
        <v>2.6</v>
      </c>
      <c r="AA267" s="57">
        <v>2.5150000000000001</v>
      </c>
      <c r="AB267" s="57">
        <v>0</v>
      </c>
      <c r="AC267" s="57">
        <v>18.8</v>
      </c>
      <c r="AD267" s="57">
        <v>29</v>
      </c>
      <c r="AE267" s="57">
        <v>0</v>
      </c>
      <c r="AF267" s="57">
        <v>0</v>
      </c>
      <c r="AG267" s="58">
        <v>2.5</v>
      </c>
      <c r="AH267" s="58">
        <v>4.5</v>
      </c>
      <c r="AI267" s="58">
        <v>0</v>
      </c>
      <c r="AJ267" s="58">
        <v>0</v>
      </c>
    </row>
    <row r="268" spans="1:36">
      <c r="A268" s="68" t="str">
        <f t="shared" si="57"/>
        <v>4JR45</v>
      </c>
      <c r="B268" s="12">
        <f t="shared" si="58"/>
        <v>2.5219999999999998</v>
      </c>
      <c r="C268" s="12">
        <f t="shared" si="59"/>
        <v>2.5219999999999998</v>
      </c>
      <c r="D268" s="12">
        <f t="shared" si="60"/>
        <v>2.1465158909867963</v>
      </c>
      <c r="E268" s="12">
        <f t="shared" si="61"/>
        <v>1.415564045006382</v>
      </c>
      <c r="F268" s="12">
        <f t="shared" si="62"/>
        <v>0.62854697676019766</v>
      </c>
      <c r="G268" s="12">
        <f t="shared" si="63"/>
        <v>-0.15847009148598667</v>
      </c>
      <c r="H268" s="12">
        <f t="shared" si="64"/>
        <v>21.400000000000002</v>
      </c>
      <c r="I268" s="12">
        <f t="shared" si="65"/>
        <v>31.6</v>
      </c>
      <c r="J268" s="12">
        <f t="shared" si="66"/>
        <v>2.5219999999999998</v>
      </c>
      <c r="K268" s="12">
        <f t="shared" si="75"/>
        <v>2.0766583823331768</v>
      </c>
      <c r="L268" s="12">
        <f t="shared" si="67"/>
        <v>10.199999999999999</v>
      </c>
      <c r="M268" s="81">
        <f t="shared" si="68"/>
        <v>0</v>
      </c>
      <c r="N268" s="81">
        <f t="shared" si="69"/>
        <v>0</v>
      </c>
      <c r="O268" s="81">
        <f t="shared" si="70"/>
        <v>8.5999999999999979</v>
      </c>
      <c r="P268" s="81">
        <f t="shared" si="71"/>
        <v>8.3999999999999986</v>
      </c>
      <c r="Q268" s="81">
        <f t="shared" si="72"/>
        <v>18.399999999999999</v>
      </c>
      <c r="R268" s="81">
        <f t="shared" si="73"/>
        <v>28.4</v>
      </c>
      <c r="S268">
        <f t="shared" si="74"/>
        <v>4.5</v>
      </c>
      <c r="V268" s="54" t="s">
        <v>708</v>
      </c>
      <c r="W268" s="55" t="s">
        <v>709</v>
      </c>
      <c r="X268" s="56">
        <v>5</v>
      </c>
      <c r="Y268" s="57">
        <v>48</v>
      </c>
      <c r="Z268" s="57">
        <v>2.6</v>
      </c>
      <c r="AA268" s="57">
        <v>2.5219999999999998</v>
      </c>
      <c r="AB268" s="57">
        <v>0</v>
      </c>
      <c r="AC268" s="57">
        <v>18.8</v>
      </c>
      <c r="AD268" s="57">
        <v>29</v>
      </c>
      <c r="AE268" s="57">
        <v>36.4</v>
      </c>
      <c r="AF268" s="57">
        <v>0</v>
      </c>
      <c r="AG268" s="58">
        <v>2.5</v>
      </c>
      <c r="AH268" s="58">
        <v>4.5</v>
      </c>
      <c r="AI268" s="58">
        <v>0</v>
      </c>
      <c r="AJ268" s="58">
        <v>0</v>
      </c>
    </row>
    <row r="269" spans="1:36">
      <c r="A269" s="68" t="str">
        <f t="shared" si="57"/>
        <v>4JT38</v>
      </c>
      <c r="B269" s="12">
        <f t="shared" si="58"/>
        <v>2.5150000000000001</v>
      </c>
      <c r="C269" s="12">
        <f t="shared" si="59"/>
        <v>2.5150000000000001</v>
      </c>
      <c r="D269" s="12">
        <f t="shared" si="60"/>
        <v>2.1395158909867966</v>
      </c>
      <c r="E269" s="12">
        <f t="shared" si="61"/>
        <v>1.3347536087154155</v>
      </c>
      <c r="F269" s="12">
        <f t="shared" si="62"/>
        <v>0.45986697345617555</v>
      </c>
      <c r="G269" s="12">
        <f t="shared" si="63"/>
        <v>-0.41501966180306438</v>
      </c>
      <c r="H269" s="12">
        <f t="shared" si="64"/>
        <v>21.400000000000002</v>
      </c>
      <c r="I269" s="12">
        <f t="shared" si="65"/>
        <v>31.6</v>
      </c>
      <c r="J269" s="12">
        <f t="shared" si="66"/>
        <v>2.5150000000000001</v>
      </c>
      <c r="K269" s="12">
        <f t="shared" si="75"/>
        <v>2.0696583823331771</v>
      </c>
      <c r="L269" s="12">
        <f t="shared" si="67"/>
        <v>10.199999999999999</v>
      </c>
      <c r="M269" s="81">
        <f t="shared" si="68"/>
        <v>0</v>
      </c>
      <c r="N269" s="81">
        <f t="shared" si="69"/>
        <v>0</v>
      </c>
      <c r="O269" s="81">
        <f t="shared" si="70"/>
        <v>8.5999999999999979</v>
      </c>
      <c r="P269" s="81">
        <f t="shared" si="71"/>
        <v>8.3999999999999986</v>
      </c>
      <c r="Q269" s="81">
        <f t="shared" si="72"/>
        <v>18.399999999999999</v>
      </c>
      <c r="R269" s="81">
        <f t="shared" si="73"/>
        <v>28.4</v>
      </c>
      <c r="S269">
        <f t="shared" si="74"/>
        <v>5</v>
      </c>
      <c r="V269" s="54" t="s">
        <v>710</v>
      </c>
      <c r="W269" s="55" t="s">
        <v>711</v>
      </c>
      <c r="X269" s="56">
        <v>5</v>
      </c>
      <c r="Y269" s="57">
        <v>48</v>
      </c>
      <c r="Z269" s="57">
        <v>2.6</v>
      </c>
      <c r="AA269" s="57">
        <v>2.5150000000000001</v>
      </c>
      <c r="AB269" s="57">
        <v>0</v>
      </c>
      <c r="AC269" s="57">
        <v>18.8</v>
      </c>
      <c r="AD269" s="57">
        <v>29</v>
      </c>
      <c r="AE269" s="57">
        <v>0</v>
      </c>
      <c r="AF269" s="57">
        <v>0</v>
      </c>
      <c r="AG269" s="58">
        <v>2.5</v>
      </c>
      <c r="AH269" s="58">
        <v>5</v>
      </c>
      <c r="AI269" s="58">
        <v>0</v>
      </c>
      <c r="AJ269" s="58">
        <v>0</v>
      </c>
    </row>
    <row r="270" spans="1:36">
      <c r="A270" s="68" t="str">
        <f t="shared" si="57"/>
        <v>4JT44</v>
      </c>
      <c r="B270" s="12">
        <f t="shared" si="58"/>
        <v>2.5150000000000001</v>
      </c>
      <c r="C270" s="12">
        <f t="shared" si="59"/>
        <v>2.5150000000000001</v>
      </c>
      <c r="D270" s="12">
        <f t="shared" si="60"/>
        <v>2.1176854195325405</v>
      </c>
      <c r="E270" s="12">
        <f t="shared" si="61"/>
        <v>1.2910092769524537</v>
      </c>
      <c r="F270" s="12">
        <f t="shared" si="62"/>
        <v>0.41612264169321356</v>
      </c>
      <c r="G270" s="12">
        <f t="shared" si="63"/>
        <v>-0.4587639935660266</v>
      </c>
      <c r="H270" s="12">
        <f t="shared" si="64"/>
        <v>20.900000000000002</v>
      </c>
      <c r="I270" s="12">
        <f t="shared" si="65"/>
        <v>31.1</v>
      </c>
      <c r="J270" s="12">
        <f t="shared" si="66"/>
        <v>2.5150000000000001</v>
      </c>
      <c r="K270" s="12">
        <f t="shared" si="75"/>
        <v>2.0696583823331771</v>
      </c>
      <c r="L270" s="12">
        <f t="shared" si="67"/>
        <v>10.199999999999999</v>
      </c>
      <c r="M270" s="81">
        <f t="shared" si="68"/>
        <v>0</v>
      </c>
      <c r="N270" s="81">
        <f t="shared" si="69"/>
        <v>0</v>
      </c>
      <c r="O270" s="81">
        <f t="shared" si="70"/>
        <v>9.0999999999999979</v>
      </c>
      <c r="P270" s="81">
        <f t="shared" si="71"/>
        <v>8.8999999999999986</v>
      </c>
      <c r="Q270" s="81">
        <f t="shared" si="72"/>
        <v>18.899999999999999</v>
      </c>
      <c r="R270" s="81">
        <f t="shared" si="73"/>
        <v>28.9</v>
      </c>
      <c r="S270">
        <f t="shared" si="74"/>
        <v>5</v>
      </c>
      <c r="V270" s="54" t="s">
        <v>712</v>
      </c>
      <c r="W270" s="55" t="s">
        <v>713</v>
      </c>
      <c r="X270" s="56">
        <v>5</v>
      </c>
      <c r="Y270" s="57">
        <v>48</v>
      </c>
      <c r="Z270" s="57">
        <v>2.6</v>
      </c>
      <c r="AA270" s="57">
        <v>2.5150000000000001</v>
      </c>
      <c r="AB270" s="57">
        <v>0</v>
      </c>
      <c r="AC270" s="57">
        <v>18.3</v>
      </c>
      <c r="AD270" s="57">
        <v>28.5</v>
      </c>
      <c r="AE270" s="57">
        <v>0</v>
      </c>
      <c r="AF270" s="57">
        <v>0</v>
      </c>
      <c r="AG270" s="58">
        <v>2.5</v>
      </c>
      <c r="AH270" s="58">
        <v>5</v>
      </c>
      <c r="AI270" s="58">
        <v>0</v>
      </c>
      <c r="AJ270" s="58">
        <v>0</v>
      </c>
    </row>
    <row r="271" spans="1:36">
      <c r="A271" s="68" t="str">
        <f t="shared" si="57"/>
        <v>4JU42</v>
      </c>
      <c r="B271" s="12">
        <f t="shared" si="58"/>
        <v>2.5150000000000001</v>
      </c>
      <c r="C271" s="12">
        <f t="shared" si="59"/>
        <v>2.5150000000000001</v>
      </c>
      <c r="D271" s="12">
        <f t="shared" si="60"/>
        <v>2.1395158909867966</v>
      </c>
      <c r="E271" s="12">
        <f t="shared" si="61"/>
        <v>1.2978068123227926</v>
      </c>
      <c r="F271" s="12">
        <f t="shared" si="62"/>
        <v>0.3789358956437634</v>
      </c>
      <c r="G271" s="12">
        <f t="shared" si="63"/>
        <v>-0.53993502103526581</v>
      </c>
      <c r="H271" s="12">
        <f t="shared" si="64"/>
        <v>21.400000000000002</v>
      </c>
      <c r="I271" s="12">
        <f t="shared" si="65"/>
        <v>31.6</v>
      </c>
      <c r="J271" s="12">
        <f t="shared" si="66"/>
        <v>2.5150000000000001</v>
      </c>
      <c r="K271" s="12">
        <f t="shared" si="75"/>
        <v>2.0696583823331771</v>
      </c>
      <c r="L271" s="12">
        <f t="shared" si="67"/>
        <v>10.199999999999999</v>
      </c>
      <c r="M271" s="81">
        <f t="shared" si="68"/>
        <v>0</v>
      </c>
      <c r="N271" s="81">
        <f t="shared" si="69"/>
        <v>0</v>
      </c>
      <c r="O271" s="81">
        <f t="shared" si="70"/>
        <v>8.5999999999999979</v>
      </c>
      <c r="P271" s="81">
        <f t="shared" si="71"/>
        <v>8.3999999999999986</v>
      </c>
      <c r="Q271" s="81">
        <f t="shared" si="72"/>
        <v>18.399999999999999</v>
      </c>
      <c r="R271" s="81">
        <f t="shared" si="73"/>
        <v>28.4</v>
      </c>
      <c r="S271">
        <f t="shared" si="74"/>
        <v>5.25</v>
      </c>
      <c r="V271" s="54" t="s">
        <v>714</v>
      </c>
      <c r="W271" s="55" t="s">
        <v>715</v>
      </c>
      <c r="X271" s="56">
        <v>5</v>
      </c>
      <c r="Y271" s="57">
        <v>48</v>
      </c>
      <c r="Z271" s="57">
        <v>2.6</v>
      </c>
      <c r="AA271" s="57">
        <v>2.5150000000000001</v>
      </c>
      <c r="AB271" s="57">
        <v>0</v>
      </c>
      <c r="AC271" s="57">
        <v>18.8</v>
      </c>
      <c r="AD271" s="57">
        <v>29</v>
      </c>
      <c r="AE271" s="57">
        <v>36.4</v>
      </c>
      <c r="AF271" s="57">
        <v>0</v>
      </c>
      <c r="AG271" s="58">
        <v>2.5</v>
      </c>
      <c r="AH271" s="58">
        <v>5.25</v>
      </c>
      <c r="AI271" s="58">
        <v>0</v>
      </c>
      <c r="AJ271" s="58">
        <v>0</v>
      </c>
    </row>
    <row r="272" spans="1:36">
      <c r="A272" s="68" t="str">
        <f t="shared" si="57"/>
        <v>4K2</v>
      </c>
      <c r="B272" s="12">
        <f t="shared" si="58"/>
        <v>2.5150000000000001</v>
      </c>
      <c r="C272" s="12">
        <f t="shared" si="59"/>
        <v>2.5150000000000001</v>
      </c>
      <c r="D272" s="12">
        <f t="shared" si="60"/>
        <v>2.159552510809613</v>
      </c>
      <c r="E272" s="12">
        <f t="shared" si="61"/>
        <v>1.6792180659577385</v>
      </c>
      <c r="F272" s="12">
        <f t="shared" si="62"/>
        <v>1.198883621105864</v>
      </c>
      <c r="G272" s="12">
        <f t="shared" si="63"/>
        <v>0.71854917625398951</v>
      </c>
      <c r="H272" s="12">
        <f t="shared" si="64"/>
        <v>22.6</v>
      </c>
      <c r="I272" s="12">
        <f t="shared" si="65"/>
        <v>22.6</v>
      </c>
      <c r="J272" s="12">
        <f t="shared" si="66"/>
        <v>2.5150000000000001</v>
      </c>
      <c r="K272" s="12">
        <f t="shared" si="75"/>
        <v>2.5150000000000001</v>
      </c>
      <c r="L272" s="12">
        <f t="shared" si="67"/>
        <v>0</v>
      </c>
      <c r="M272" s="81">
        <f t="shared" si="68"/>
        <v>0</v>
      </c>
      <c r="N272" s="81">
        <f t="shared" si="69"/>
        <v>0</v>
      </c>
      <c r="O272" s="81">
        <f t="shared" si="70"/>
        <v>7.3999999999999986</v>
      </c>
      <c r="P272" s="81">
        <f t="shared" si="71"/>
        <v>17.399999999999999</v>
      </c>
      <c r="Q272" s="81">
        <f t="shared" si="72"/>
        <v>27.4</v>
      </c>
      <c r="R272" s="81">
        <f t="shared" si="73"/>
        <v>37.4</v>
      </c>
      <c r="S272">
        <f t="shared" si="74"/>
        <v>2.75</v>
      </c>
      <c r="V272" s="54" t="s">
        <v>716</v>
      </c>
      <c r="W272" s="55" t="s">
        <v>717</v>
      </c>
      <c r="X272" s="56">
        <v>5</v>
      </c>
      <c r="Y272" s="57">
        <v>46.7</v>
      </c>
      <c r="Z272" s="57">
        <v>2.6</v>
      </c>
      <c r="AA272" s="57">
        <v>2.5150000000000001</v>
      </c>
      <c r="AB272" s="57">
        <v>0</v>
      </c>
      <c r="AC272" s="57">
        <v>20</v>
      </c>
      <c r="AD272" s="57">
        <v>0</v>
      </c>
      <c r="AE272" s="57">
        <v>0</v>
      </c>
      <c r="AF272" s="57">
        <v>0</v>
      </c>
      <c r="AG272" s="58">
        <v>2.75</v>
      </c>
      <c r="AH272" s="58">
        <v>0</v>
      </c>
      <c r="AI272" s="58">
        <v>0</v>
      </c>
      <c r="AJ272" s="58">
        <v>0</v>
      </c>
    </row>
    <row r="273" spans="1:36">
      <c r="A273" s="68" t="str">
        <f t="shared" si="57"/>
        <v>4K4</v>
      </c>
      <c r="B273" s="12">
        <f t="shared" si="58"/>
        <v>2.5150000000000001</v>
      </c>
      <c r="C273" s="12">
        <f t="shared" si="59"/>
        <v>2.5150000000000001</v>
      </c>
      <c r="D273" s="12">
        <f t="shared" si="60"/>
        <v>2.2075859552948005</v>
      </c>
      <c r="E273" s="12">
        <f t="shared" si="61"/>
        <v>1.727251510442926</v>
      </c>
      <c r="F273" s="12">
        <f t="shared" si="62"/>
        <v>1.2469170655910513</v>
      </c>
      <c r="G273" s="12">
        <f t="shared" si="63"/>
        <v>0.76658262073917682</v>
      </c>
      <c r="H273" s="12">
        <f t="shared" si="64"/>
        <v>23.6</v>
      </c>
      <c r="I273" s="12">
        <f t="shared" si="65"/>
        <v>23.6</v>
      </c>
      <c r="J273" s="12">
        <f t="shared" si="66"/>
        <v>2.5150000000000001</v>
      </c>
      <c r="K273" s="12">
        <f t="shared" si="75"/>
        <v>2.5150000000000001</v>
      </c>
      <c r="L273" s="12">
        <f t="shared" si="67"/>
        <v>0</v>
      </c>
      <c r="M273" s="81">
        <f t="shared" si="68"/>
        <v>0</v>
      </c>
      <c r="N273" s="81">
        <f t="shared" si="69"/>
        <v>0</v>
      </c>
      <c r="O273" s="81">
        <f t="shared" si="70"/>
        <v>6.3999999999999986</v>
      </c>
      <c r="P273" s="81">
        <f t="shared" si="71"/>
        <v>16.399999999999999</v>
      </c>
      <c r="Q273" s="81">
        <f t="shared" si="72"/>
        <v>26.4</v>
      </c>
      <c r="R273" s="81">
        <f t="shared" si="73"/>
        <v>36.4</v>
      </c>
      <c r="S273">
        <f t="shared" si="74"/>
        <v>2.75</v>
      </c>
      <c r="V273" s="54" t="s">
        <v>718</v>
      </c>
      <c r="W273" s="55" t="s">
        <v>719</v>
      </c>
      <c r="X273" s="56">
        <v>5</v>
      </c>
      <c r="Y273" s="57">
        <v>49.7</v>
      </c>
      <c r="Z273" s="57">
        <v>2.6</v>
      </c>
      <c r="AA273" s="57">
        <v>2.5150000000000001</v>
      </c>
      <c r="AB273" s="57">
        <v>0</v>
      </c>
      <c r="AC273" s="57">
        <v>21</v>
      </c>
      <c r="AD273" s="57">
        <v>0</v>
      </c>
      <c r="AE273" s="57">
        <v>0</v>
      </c>
      <c r="AF273" s="57">
        <v>0</v>
      </c>
      <c r="AG273" s="58">
        <v>2.75</v>
      </c>
      <c r="AH273" s="58">
        <v>0</v>
      </c>
      <c r="AI273" s="58">
        <v>0</v>
      </c>
      <c r="AJ273" s="58">
        <v>0</v>
      </c>
    </row>
    <row r="274" spans="1:36">
      <c r="A274" s="68" t="str">
        <f t="shared" si="57"/>
        <v>4K5</v>
      </c>
      <c r="B274" s="12">
        <f t="shared" si="58"/>
        <v>2.5150000000000001</v>
      </c>
      <c r="C274" s="12">
        <f t="shared" si="59"/>
        <v>2.5150000000000001</v>
      </c>
      <c r="D274" s="12">
        <f t="shared" si="60"/>
        <v>2.1115190663244254</v>
      </c>
      <c r="E274" s="12">
        <f t="shared" si="61"/>
        <v>1.6311846214725509</v>
      </c>
      <c r="F274" s="12">
        <f t="shared" si="62"/>
        <v>1.1508501766206765</v>
      </c>
      <c r="G274" s="12">
        <f t="shared" si="63"/>
        <v>0.67051573176880197</v>
      </c>
      <c r="H274" s="12">
        <f t="shared" si="64"/>
        <v>21.6</v>
      </c>
      <c r="I274" s="12">
        <f t="shared" si="65"/>
        <v>21.6</v>
      </c>
      <c r="J274" s="12">
        <f t="shared" si="66"/>
        <v>2.5150000000000001</v>
      </c>
      <c r="K274" s="12">
        <f t="shared" si="75"/>
        <v>2.5150000000000001</v>
      </c>
      <c r="L274" s="12">
        <f t="shared" si="67"/>
        <v>0</v>
      </c>
      <c r="M274" s="81">
        <f t="shared" si="68"/>
        <v>0</v>
      </c>
      <c r="N274" s="81">
        <f t="shared" si="69"/>
        <v>0</v>
      </c>
      <c r="O274" s="81">
        <f t="shared" si="70"/>
        <v>8.3999999999999986</v>
      </c>
      <c r="P274" s="81">
        <f t="shared" si="71"/>
        <v>18.399999999999999</v>
      </c>
      <c r="Q274" s="81">
        <f t="shared" si="72"/>
        <v>28.4</v>
      </c>
      <c r="R274" s="81">
        <f t="shared" si="73"/>
        <v>38.4</v>
      </c>
      <c r="S274">
        <f t="shared" si="74"/>
        <v>2.75</v>
      </c>
      <c r="V274" s="54" t="s">
        <v>720</v>
      </c>
      <c r="W274" s="55" t="s">
        <v>721</v>
      </c>
      <c r="X274" s="56">
        <v>5</v>
      </c>
      <c r="Y274" s="57">
        <v>49.7</v>
      </c>
      <c r="Z274" s="57">
        <v>2.6</v>
      </c>
      <c r="AA274" s="57">
        <v>2.5150000000000001</v>
      </c>
      <c r="AB274" s="57">
        <v>0</v>
      </c>
      <c r="AC274" s="57">
        <v>19</v>
      </c>
      <c r="AD274" s="57">
        <v>0</v>
      </c>
      <c r="AE274" s="57">
        <v>0</v>
      </c>
      <c r="AF274" s="57">
        <v>0</v>
      </c>
      <c r="AG274" s="58">
        <v>2.75</v>
      </c>
      <c r="AH274" s="58">
        <v>0</v>
      </c>
      <c r="AI274" s="58">
        <v>0</v>
      </c>
      <c r="AJ274" s="58">
        <v>0</v>
      </c>
    </row>
    <row r="275" spans="1:36">
      <c r="A275" s="68" t="str">
        <f t="shared" si="57"/>
        <v>4K6</v>
      </c>
      <c r="B275" s="12">
        <f t="shared" si="58"/>
        <v>2.5150000000000001</v>
      </c>
      <c r="C275" s="12">
        <f t="shared" si="59"/>
        <v>2.5150000000000001</v>
      </c>
      <c r="D275" s="12">
        <f t="shared" si="60"/>
        <v>2.1163224107729444</v>
      </c>
      <c r="E275" s="12">
        <f t="shared" si="61"/>
        <v>1.6359879659210699</v>
      </c>
      <c r="F275" s="12">
        <f t="shared" si="62"/>
        <v>1.1556535210691954</v>
      </c>
      <c r="G275" s="12">
        <f t="shared" si="63"/>
        <v>0.67531907621732068</v>
      </c>
      <c r="H275" s="12">
        <f t="shared" si="64"/>
        <v>21.700000000000003</v>
      </c>
      <c r="I275" s="12">
        <f t="shared" si="65"/>
        <v>21.700000000000003</v>
      </c>
      <c r="J275" s="12">
        <f t="shared" si="66"/>
        <v>2.5150000000000001</v>
      </c>
      <c r="K275" s="12">
        <f t="shared" si="75"/>
        <v>2.5150000000000001</v>
      </c>
      <c r="L275" s="12">
        <f t="shared" si="67"/>
        <v>0</v>
      </c>
      <c r="M275" s="81">
        <f t="shared" si="68"/>
        <v>0</v>
      </c>
      <c r="N275" s="81">
        <f t="shared" si="69"/>
        <v>0</v>
      </c>
      <c r="O275" s="81">
        <f t="shared" si="70"/>
        <v>8.2999999999999972</v>
      </c>
      <c r="P275" s="81">
        <f t="shared" si="71"/>
        <v>18.299999999999997</v>
      </c>
      <c r="Q275" s="81">
        <f t="shared" si="72"/>
        <v>28.299999999999997</v>
      </c>
      <c r="R275" s="81">
        <f t="shared" si="73"/>
        <v>38.299999999999997</v>
      </c>
      <c r="S275">
        <f t="shared" si="74"/>
        <v>2.75</v>
      </c>
      <c r="V275" s="54" t="s">
        <v>722</v>
      </c>
      <c r="W275" s="55" t="s">
        <v>723</v>
      </c>
      <c r="X275" s="56">
        <v>5</v>
      </c>
      <c r="Y275" s="57">
        <v>49.7</v>
      </c>
      <c r="Z275" s="57">
        <v>2.6</v>
      </c>
      <c r="AA275" s="57">
        <v>2.5150000000000001</v>
      </c>
      <c r="AB275" s="57">
        <v>0</v>
      </c>
      <c r="AC275" s="57">
        <v>19.100000000000001</v>
      </c>
      <c r="AD275" s="57">
        <v>0</v>
      </c>
      <c r="AE275" s="57">
        <v>0</v>
      </c>
      <c r="AF275" s="57">
        <v>0</v>
      </c>
      <c r="AG275" s="58">
        <v>2.75</v>
      </c>
      <c r="AH275" s="58">
        <v>0</v>
      </c>
      <c r="AI275" s="58">
        <v>0</v>
      </c>
      <c r="AJ275" s="58">
        <v>0</v>
      </c>
    </row>
    <row r="276" spans="1:36">
      <c r="A276" s="68" t="str">
        <f t="shared" ref="A276:A339" si="76">+W276</f>
        <v>4L3</v>
      </c>
      <c r="B276" s="12">
        <f t="shared" ref="B276:B339" si="77">IF($I276&lt;10,$K276-2*(M276*TAN(RADIANS(S276))/2),$J276-2*(M276*TAN(RADIANS($AG276))/2))</f>
        <v>2.5150000000000001</v>
      </c>
      <c r="C276" s="12">
        <f t="shared" ref="C276:C339" si="78">IF($I276&lt;20,$K276-2*(N276*TAN(RADIANS(S276))/2),$J276-2*(N276*TAN(RADIANS($AG276))/2))</f>
        <v>2.5150000000000001</v>
      </c>
      <c r="D276" s="12">
        <f t="shared" ref="D276:D339" si="79">IF($I276&lt;30,$K276-2*(O276*TAN(RADIANS(S276))/2),$J276-2*(O276*TAN(RADIANS($AG276))/2))</f>
        <v>2.0821117431220797</v>
      </c>
      <c r="E276" s="12">
        <f t="shared" ref="E276:E339" si="80">IF($I276&lt;40,$K276-2*(P276*TAN(RADIANS(S276))/2),$J276-2*(P276*TAN(RADIANS($AG276))/2))</f>
        <v>1.5580339502916676</v>
      </c>
      <c r="F276" s="12">
        <f t="shared" ref="F276:F339" si="81">IF($I276&lt;50,$K276-2*(Q276*TAN(RADIANS(S276))/2),$J276-2*(Q276*TAN(RADIANS($AG276))/2))</f>
        <v>1.0339561574612557</v>
      </c>
      <c r="G276" s="12">
        <f t="shared" ref="G276:G339" si="82">IF($I276&lt;60,$K276-2*(R276*TAN(RADIANS(S276))/2),$J276-2*(R276*TAN(RADIANS($AG276))/2))</f>
        <v>0.50987836463084335</v>
      </c>
      <c r="H276" s="12">
        <f t="shared" ref="H276:H339" si="83">+Z276+AC276</f>
        <v>12.1</v>
      </c>
      <c r="I276" s="12">
        <f t="shared" ref="I276:I339" si="84">IF(AD276=0,H276,Z276+AD276)</f>
        <v>21.740000000000002</v>
      </c>
      <c r="J276" s="12">
        <f t="shared" ref="J276:J339" si="85">+AA276</f>
        <v>2.5150000000000001</v>
      </c>
      <c r="K276" s="12">
        <f t="shared" si="75"/>
        <v>2.5150000000000001</v>
      </c>
      <c r="L276" s="12">
        <f t="shared" ref="L276:L339" si="86">+I276-H276</f>
        <v>9.6400000000000023</v>
      </c>
      <c r="M276" s="81">
        <f t="shared" ref="M276:M339" si="87">IF(I276&lt;10,10-I276,IF(H276&gt;10,0,10-H276))</f>
        <v>0</v>
      </c>
      <c r="N276" s="81">
        <f t="shared" ref="N276:N339" si="88">IF(I276&lt;20,20-I276,IF(H276&gt;20,0,20-H276))</f>
        <v>7.9</v>
      </c>
      <c r="O276" s="81">
        <f t="shared" ref="O276:O339" si="89">IF(I276&lt;30,30-I276,IF(H276&gt;30,0,30-H276))</f>
        <v>8.259999999999998</v>
      </c>
      <c r="P276" s="81">
        <f t="shared" ref="P276:P339" si="90">IF(I276&lt;40,40-I276,IF(H276&gt;40,0,40-H276))</f>
        <v>18.259999999999998</v>
      </c>
      <c r="Q276" s="81">
        <f t="shared" ref="Q276:Q339" si="91">IF(I276&lt;50,50-I276,IF(H276&gt;50,0,50-H276))</f>
        <v>28.259999999999998</v>
      </c>
      <c r="R276" s="81">
        <f t="shared" ref="R276:R339" si="92">IF(I276&lt;60,60-I276,IF(H276&gt;60,0,60-H276))</f>
        <v>38.26</v>
      </c>
      <c r="S276">
        <f t="shared" ref="S276:S339" si="93">IF(AH276=0,AG276,AH276)</f>
        <v>3</v>
      </c>
      <c r="V276" s="54" t="s">
        <v>724</v>
      </c>
      <c r="W276" s="55" t="s">
        <v>725</v>
      </c>
      <c r="X276" s="56">
        <v>5</v>
      </c>
      <c r="Y276" s="57">
        <v>45.1</v>
      </c>
      <c r="Z276" s="57">
        <v>2.6</v>
      </c>
      <c r="AA276" s="57">
        <v>2.5150000000000001</v>
      </c>
      <c r="AB276" s="57">
        <v>2.5</v>
      </c>
      <c r="AC276" s="57">
        <v>9.5</v>
      </c>
      <c r="AD276" s="57">
        <v>19.14</v>
      </c>
      <c r="AE276" s="57">
        <v>0</v>
      </c>
      <c r="AF276" s="57">
        <v>0</v>
      </c>
      <c r="AG276" s="58">
        <v>0</v>
      </c>
      <c r="AH276" s="58">
        <v>3</v>
      </c>
      <c r="AI276" s="58">
        <v>0</v>
      </c>
      <c r="AJ276" s="58">
        <v>0</v>
      </c>
    </row>
    <row r="277" spans="1:36">
      <c r="A277" s="68" t="str">
        <f t="shared" si="76"/>
        <v>4L5</v>
      </c>
      <c r="B277" s="12">
        <f t="shared" si="77"/>
        <v>2.5150000000000001</v>
      </c>
      <c r="C277" s="12">
        <f t="shared" si="78"/>
        <v>2.5150000000000001</v>
      </c>
      <c r="D277" s="12">
        <f t="shared" si="79"/>
        <v>2.0276076526677169</v>
      </c>
      <c r="E277" s="12">
        <f t="shared" si="80"/>
        <v>1.503529859837305</v>
      </c>
      <c r="F277" s="12">
        <f t="shared" si="81"/>
        <v>0.97945206700689291</v>
      </c>
      <c r="G277" s="12">
        <f t="shared" si="82"/>
        <v>0.45537427417648058</v>
      </c>
      <c r="H277" s="12">
        <f t="shared" si="83"/>
        <v>20.700000000000003</v>
      </c>
      <c r="I277" s="12">
        <f t="shared" si="84"/>
        <v>20.700000000000003</v>
      </c>
      <c r="J277" s="12">
        <f t="shared" si="85"/>
        <v>2.5150000000000001</v>
      </c>
      <c r="K277" s="12">
        <f t="shared" ref="K277:K340" si="94">J277-2*(L277*TAN(RADIANS(AG277))/2)</f>
        <v>2.5150000000000001</v>
      </c>
      <c r="L277" s="12">
        <f t="shared" si="86"/>
        <v>0</v>
      </c>
      <c r="M277" s="81">
        <f t="shared" si="87"/>
        <v>0</v>
      </c>
      <c r="N277" s="81">
        <f t="shared" si="88"/>
        <v>0</v>
      </c>
      <c r="O277" s="81">
        <f t="shared" si="89"/>
        <v>9.2999999999999972</v>
      </c>
      <c r="P277" s="81">
        <f t="shared" si="90"/>
        <v>19.299999999999997</v>
      </c>
      <c r="Q277" s="81">
        <f t="shared" si="91"/>
        <v>29.299999999999997</v>
      </c>
      <c r="R277" s="81">
        <f t="shared" si="92"/>
        <v>39.299999999999997</v>
      </c>
      <c r="S277">
        <f t="shared" si="93"/>
        <v>3</v>
      </c>
      <c r="V277" s="54" t="s">
        <v>726</v>
      </c>
      <c r="W277" s="55" t="s">
        <v>727</v>
      </c>
      <c r="X277" s="56">
        <v>5</v>
      </c>
      <c r="Y277" s="57">
        <v>45</v>
      </c>
      <c r="Z277" s="57">
        <v>2.6</v>
      </c>
      <c r="AA277" s="57">
        <v>2.5150000000000001</v>
      </c>
      <c r="AB277" s="57">
        <v>0</v>
      </c>
      <c r="AC277" s="57">
        <v>18.100000000000001</v>
      </c>
      <c r="AD277" s="57">
        <v>0</v>
      </c>
      <c r="AE277" s="57">
        <v>0</v>
      </c>
      <c r="AF277" s="57">
        <v>0</v>
      </c>
      <c r="AG277" s="58">
        <v>3</v>
      </c>
      <c r="AH277" s="58">
        <v>0</v>
      </c>
      <c r="AI277" s="58">
        <v>0</v>
      </c>
      <c r="AJ277" s="58">
        <v>0</v>
      </c>
    </row>
    <row r="278" spans="1:36">
      <c r="A278" s="68" t="str">
        <f t="shared" si="76"/>
        <v>4L6</v>
      </c>
      <c r="B278" s="12">
        <f t="shared" si="77"/>
        <v>2.5150000000000001</v>
      </c>
      <c r="C278" s="12">
        <f t="shared" si="78"/>
        <v>2.5150000000000001</v>
      </c>
      <c r="D278" s="12">
        <f t="shared" si="79"/>
        <v>2.1795902125885362</v>
      </c>
      <c r="E278" s="12">
        <f t="shared" si="80"/>
        <v>1.6555124197581244</v>
      </c>
      <c r="F278" s="12">
        <f t="shared" si="81"/>
        <v>1.1314346269277122</v>
      </c>
      <c r="G278" s="12">
        <f t="shared" si="82"/>
        <v>0.60735683409730012</v>
      </c>
      <c r="H278" s="12">
        <f t="shared" si="83"/>
        <v>23.6</v>
      </c>
      <c r="I278" s="12">
        <f t="shared" si="84"/>
        <v>23.6</v>
      </c>
      <c r="J278" s="12">
        <f t="shared" si="85"/>
        <v>2.5150000000000001</v>
      </c>
      <c r="K278" s="12">
        <f t="shared" si="94"/>
        <v>2.5150000000000001</v>
      </c>
      <c r="L278" s="12">
        <f t="shared" si="86"/>
        <v>0</v>
      </c>
      <c r="M278" s="81">
        <f t="shared" si="87"/>
        <v>0</v>
      </c>
      <c r="N278" s="81">
        <f t="shared" si="88"/>
        <v>0</v>
      </c>
      <c r="O278" s="81">
        <f t="shared" si="89"/>
        <v>6.3999999999999986</v>
      </c>
      <c r="P278" s="81">
        <f t="shared" si="90"/>
        <v>16.399999999999999</v>
      </c>
      <c r="Q278" s="81">
        <f t="shared" si="91"/>
        <v>26.4</v>
      </c>
      <c r="R278" s="81">
        <f t="shared" si="92"/>
        <v>36.4</v>
      </c>
      <c r="S278">
        <f t="shared" si="93"/>
        <v>3</v>
      </c>
      <c r="V278" s="54" t="s">
        <v>728</v>
      </c>
      <c r="W278" s="55" t="s">
        <v>31</v>
      </c>
      <c r="X278" s="56">
        <v>5</v>
      </c>
      <c r="Y278" s="57">
        <v>49.7</v>
      </c>
      <c r="Z278" s="57">
        <v>2.6</v>
      </c>
      <c r="AA278" s="57">
        <v>2.5150000000000001</v>
      </c>
      <c r="AB278" s="57">
        <v>0</v>
      </c>
      <c r="AC278" s="57">
        <v>21</v>
      </c>
      <c r="AD278" s="57">
        <v>0</v>
      </c>
      <c r="AE278" s="57">
        <v>0</v>
      </c>
      <c r="AF278" s="57">
        <v>0</v>
      </c>
      <c r="AG278" s="58">
        <v>3</v>
      </c>
      <c r="AH278" s="58">
        <v>0</v>
      </c>
      <c r="AI278" s="58">
        <v>0</v>
      </c>
      <c r="AJ278" s="58">
        <v>0</v>
      </c>
    </row>
    <row r="279" spans="1:36">
      <c r="A279" s="68" t="str">
        <f t="shared" si="76"/>
        <v>4L13</v>
      </c>
      <c r="B279" s="12">
        <f t="shared" si="77"/>
        <v>2.5150000000000001</v>
      </c>
      <c r="C279" s="12">
        <f t="shared" si="78"/>
        <v>2.5150000000000001</v>
      </c>
      <c r="D279" s="12">
        <f t="shared" si="79"/>
        <v>2.1953125463734491</v>
      </c>
      <c r="E279" s="12">
        <f t="shared" si="80"/>
        <v>1.6712347535430367</v>
      </c>
      <c r="F279" s="12">
        <f t="shared" si="81"/>
        <v>1.1471569607126246</v>
      </c>
      <c r="G279" s="12">
        <f t="shared" si="82"/>
        <v>0.62307916788221274</v>
      </c>
      <c r="H279" s="12">
        <f t="shared" si="83"/>
        <v>23.900000000000002</v>
      </c>
      <c r="I279" s="12">
        <f t="shared" si="84"/>
        <v>23.900000000000002</v>
      </c>
      <c r="J279" s="12">
        <f t="shared" si="85"/>
        <v>2.5150000000000001</v>
      </c>
      <c r="K279" s="12">
        <f t="shared" si="94"/>
        <v>2.5150000000000001</v>
      </c>
      <c r="L279" s="12">
        <f t="shared" si="86"/>
        <v>0</v>
      </c>
      <c r="M279" s="81">
        <f t="shared" si="87"/>
        <v>0</v>
      </c>
      <c r="N279" s="81">
        <f t="shared" si="88"/>
        <v>0</v>
      </c>
      <c r="O279" s="81">
        <f t="shared" si="89"/>
        <v>6.0999999999999979</v>
      </c>
      <c r="P279" s="81">
        <f t="shared" si="90"/>
        <v>16.099999999999998</v>
      </c>
      <c r="Q279" s="81">
        <f t="shared" si="91"/>
        <v>26.099999999999998</v>
      </c>
      <c r="R279" s="81">
        <f t="shared" si="92"/>
        <v>36.099999999999994</v>
      </c>
      <c r="S279">
        <f t="shared" si="93"/>
        <v>3</v>
      </c>
      <c r="V279" s="54" t="s">
        <v>729</v>
      </c>
      <c r="W279" s="55" t="s">
        <v>32</v>
      </c>
      <c r="X279" s="56">
        <v>5</v>
      </c>
      <c r="Y279" s="57">
        <v>44.5</v>
      </c>
      <c r="Z279" s="57">
        <v>2.6</v>
      </c>
      <c r="AA279" s="57">
        <v>2.5150000000000001</v>
      </c>
      <c r="AB279" s="57">
        <v>0</v>
      </c>
      <c r="AC279" s="57">
        <v>21.3</v>
      </c>
      <c r="AD279" s="57">
        <v>0</v>
      </c>
      <c r="AE279" s="57">
        <v>0</v>
      </c>
      <c r="AF279" s="57">
        <v>0</v>
      </c>
      <c r="AG279" s="58">
        <v>3</v>
      </c>
      <c r="AH279" s="58">
        <v>0</v>
      </c>
      <c r="AI279" s="58">
        <v>0</v>
      </c>
      <c r="AJ279" s="58">
        <v>0</v>
      </c>
    </row>
    <row r="280" spans="1:36">
      <c r="A280" s="68" t="str">
        <f t="shared" si="76"/>
        <v>4L15</v>
      </c>
      <c r="B280" s="12">
        <f t="shared" si="77"/>
        <v>2.5150000000000001</v>
      </c>
      <c r="C280" s="12">
        <f t="shared" si="78"/>
        <v>2.5150000000000001</v>
      </c>
      <c r="D280" s="12">
        <f t="shared" si="79"/>
        <v>2.289646549082923</v>
      </c>
      <c r="E280" s="12">
        <f t="shared" si="80"/>
        <v>1.7655687562525109</v>
      </c>
      <c r="F280" s="12">
        <f t="shared" si="81"/>
        <v>1.241490963422099</v>
      </c>
      <c r="G280" s="12">
        <f t="shared" si="82"/>
        <v>0.71741317059168686</v>
      </c>
      <c r="H280" s="12">
        <f t="shared" si="83"/>
        <v>25.700000000000003</v>
      </c>
      <c r="I280" s="12">
        <f t="shared" si="84"/>
        <v>25.700000000000003</v>
      </c>
      <c r="J280" s="12">
        <f t="shared" si="85"/>
        <v>2.5150000000000001</v>
      </c>
      <c r="K280" s="12">
        <f t="shared" si="94"/>
        <v>2.5150000000000001</v>
      </c>
      <c r="L280" s="12">
        <f t="shared" si="86"/>
        <v>0</v>
      </c>
      <c r="M280" s="81">
        <f t="shared" si="87"/>
        <v>0</v>
      </c>
      <c r="N280" s="81">
        <f t="shared" si="88"/>
        <v>0</v>
      </c>
      <c r="O280" s="81">
        <f t="shared" si="89"/>
        <v>4.2999999999999972</v>
      </c>
      <c r="P280" s="81">
        <f t="shared" si="90"/>
        <v>14.299999999999997</v>
      </c>
      <c r="Q280" s="81">
        <f t="shared" si="91"/>
        <v>24.299999999999997</v>
      </c>
      <c r="R280" s="81">
        <f t="shared" si="92"/>
        <v>34.299999999999997</v>
      </c>
      <c r="S280">
        <f t="shared" si="93"/>
        <v>3</v>
      </c>
      <c r="V280" s="54" t="s">
        <v>730</v>
      </c>
      <c r="W280" s="55" t="s">
        <v>731</v>
      </c>
      <c r="X280" s="56">
        <v>5</v>
      </c>
      <c r="Y280" s="57">
        <v>44.5</v>
      </c>
      <c r="Z280" s="57">
        <v>2.6</v>
      </c>
      <c r="AA280" s="57">
        <v>2.5150000000000001</v>
      </c>
      <c r="AB280" s="57">
        <v>0</v>
      </c>
      <c r="AC280" s="57">
        <v>23.1</v>
      </c>
      <c r="AD280" s="57">
        <v>0</v>
      </c>
      <c r="AE280" s="57">
        <v>0</v>
      </c>
      <c r="AF280" s="57">
        <v>0</v>
      </c>
      <c r="AG280" s="58">
        <v>3</v>
      </c>
      <c r="AH280" s="58">
        <v>0</v>
      </c>
      <c r="AI280" s="58">
        <v>0</v>
      </c>
      <c r="AJ280" s="58">
        <v>0</v>
      </c>
    </row>
    <row r="281" spans="1:36">
      <c r="A281" s="68" t="str">
        <f t="shared" si="76"/>
        <v>4L20</v>
      </c>
      <c r="B281" s="12">
        <f t="shared" si="77"/>
        <v>2.5150000000000001</v>
      </c>
      <c r="C281" s="12">
        <f t="shared" si="78"/>
        <v>2.5150000000000001</v>
      </c>
      <c r="D281" s="12">
        <f t="shared" si="79"/>
        <v>2.0747746540224541</v>
      </c>
      <c r="E281" s="12">
        <f t="shared" si="80"/>
        <v>1.550696861192042</v>
      </c>
      <c r="F281" s="12">
        <f t="shared" si="81"/>
        <v>1.0266190683616299</v>
      </c>
      <c r="G281" s="12">
        <f t="shared" si="82"/>
        <v>0.50254127553121775</v>
      </c>
      <c r="H281" s="12">
        <f t="shared" si="83"/>
        <v>21.6</v>
      </c>
      <c r="I281" s="12">
        <f t="shared" si="84"/>
        <v>21.6</v>
      </c>
      <c r="J281" s="12">
        <f t="shared" si="85"/>
        <v>2.5150000000000001</v>
      </c>
      <c r="K281" s="12">
        <f t="shared" si="94"/>
        <v>2.5150000000000001</v>
      </c>
      <c r="L281" s="12">
        <f t="shared" si="86"/>
        <v>0</v>
      </c>
      <c r="M281" s="81">
        <f t="shared" si="87"/>
        <v>0</v>
      </c>
      <c r="N281" s="81">
        <f t="shared" si="88"/>
        <v>0</v>
      </c>
      <c r="O281" s="81">
        <f t="shared" si="89"/>
        <v>8.3999999999999986</v>
      </c>
      <c r="P281" s="81">
        <f t="shared" si="90"/>
        <v>18.399999999999999</v>
      </c>
      <c r="Q281" s="81">
        <f t="shared" si="91"/>
        <v>28.4</v>
      </c>
      <c r="R281" s="81">
        <f t="shared" si="92"/>
        <v>38.4</v>
      </c>
      <c r="S281">
        <f t="shared" si="93"/>
        <v>3</v>
      </c>
      <c r="V281" s="54" t="s">
        <v>732</v>
      </c>
      <c r="W281" s="55" t="s">
        <v>733</v>
      </c>
      <c r="X281" s="56">
        <v>5</v>
      </c>
      <c r="Y281" s="57">
        <v>49.7</v>
      </c>
      <c r="Z281" s="57">
        <v>2.6</v>
      </c>
      <c r="AA281" s="57">
        <v>2.5150000000000001</v>
      </c>
      <c r="AB281" s="57">
        <v>0</v>
      </c>
      <c r="AC281" s="57">
        <v>19</v>
      </c>
      <c r="AD281" s="57">
        <v>0</v>
      </c>
      <c r="AE281" s="57">
        <v>0</v>
      </c>
      <c r="AF281" s="57">
        <v>0</v>
      </c>
      <c r="AG281" s="58">
        <v>3</v>
      </c>
      <c r="AH281" s="58">
        <v>0</v>
      </c>
      <c r="AI281" s="58">
        <v>0</v>
      </c>
      <c r="AJ281" s="58">
        <v>0</v>
      </c>
    </row>
    <row r="282" spans="1:36">
      <c r="A282" s="68" t="str">
        <f t="shared" si="76"/>
        <v>4L21</v>
      </c>
      <c r="B282" s="12">
        <f t="shared" si="77"/>
        <v>2.5150000000000001</v>
      </c>
      <c r="C282" s="12">
        <f t="shared" si="78"/>
        <v>2.5150000000000001</v>
      </c>
      <c r="D282" s="12">
        <f t="shared" si="79"/>
        <v>2.153386322947016</v>
      </c>
      <c r="E282" s="12">
        <f t="shared" si="80"/>
        <v>1.6293085301166037</v>
      </c>
      <c r="F282" s="12">
        <f t="shared" si="81"/>
        <v>1.1052307372861916</v>
      </c>
      <c r="G282" s="12">
        <f t="shared" si="82"/>
        <v>0.58115294445577947</v>
      </c>
      <c r="H282" s="12">
        <f t="shared" si="83"/>
        <v>23.1</v>
      </c>
      <c r="I282" s="12">
        <f t="shared" si="84"/>
        <v>23.1</v>
      </c>
      <c r="J282" s="12">
        <f t="shared" si="85"/>
        <v>2.5150000000000001</v>
      </c>
      <c r="K282" s="12">
        <f t="shared" si="94"/>
        <v>2.5150000000000001</v>
      </c>
      <c r="L282" s="12">
        <f t="shared" si="86"/>
        <v>0</v>
      </c>
      <c r="M282" s="81">
        <f t="shared" si="87"/>
        <v>0</v>
      </c>
      <c r="N282" s="81">
        <f t="shared" si="88"/>
        <v>0</v>
      </c>
      <c r="O282" s="81">
        <f t="shared" si="89"/>
        <v>6.8999999999999986</v>
      </c>
      <c r="P282" s="81">
        <f t="shared" si="90"/>
        <v>16.899999999999999</v>
      </c>
      <c r="Q282" s="81">
        <f t="shared" si="91"/>
        <v>26.9</v>
      </c>
      <c r="R282" s="81">
        <f t="shared" si="92"/>
        <v>36.9</v>
      </c>
      <c r="S282">
        <f t="shared" si="93"/>
        <v>3</v>
      </c>
      <c r="V282" s="54" t="s">
        <v>734</v>
      </c>
      <c r="W282" s="55" t="s">
        <v>735</v>
      </c>
      <c r="X282" s="56">
        <v>5</v>
      </c>
      <c r="Y282" s="57">
        <v>49.7</v>
      </c>
      <c r="Z282" s="57">
        <v>2.6</v>
      </c>
      <c r="AA282" s="57">
        <v>2.5150000000000001</v>
      </c>
      <c r="AB282" s="57">
        <v>0</v>
      </c>
      <c r="AC282" s="57">
        <v>20.5</v>
      </c>
      <c r="AD282" s="57">
        <v>0</v>
      </c>
      <c r="AE282" s="57">
        <v>0</v>
      </c>
      <c r="AF282" s="57">
        <v>0</v>
      </c>
      <c r="AG282" s="58">
        <v>3</v>
      </c>
      <c r="AH282" s="58">
        <v>0</v>
      </c>
      <c r="AI282" s="58">
        <v>0</v>
      </c>
      <c r="AJ282" s="58">
        <v>0</v>
      </c>
    </row>
    <row r="283" spans="1:36">
      <c r="A283" s="68" t="str">
        <f t="shared" si="76"/>
        <v>4L23</v>
      </c>
      <c r="B283" s="12">
        <f t="shared" si="77"/>
        <v>2.5150000000000001</v>
      </c>
      <c r="C283" s="12">
        <f t="shared" si="78"/>
        <v>2.5150000000000001</v>
      </c>
      <c r="D283" s="12">
        <f t="shared" si="79"/>
        <v>2.2582018815130982</v>
      </c>
      <c r="E283" s="12">
        <f t="shared" si="80"/>
        <v>1.7341240886826863</v>
      </c>
      <c r="F283" s="12">
        <f t="shared" si="81"/>
        <v>1.2100462958522742</v>
      </c>
      <c r="G283" s="12">
        <f t="shared" si="82"/>
        <v>0.68596850302186207</v>
      </c>
      <c r="H283" s="12">
        <f t="shared" si="83"/>
        <v>25.1</v>
      </c>
      <c r="I283" s="12">
        <f t="shared" si="84"/>
        <v>33.1</v>
      </c>
      <c r="J283" s="12">
        <f t="shared" si="85"/>
        <v>2.5150000000000001</v>
      </c>
      <c r="K283" s="12">
        <f t="shared" si="94"/>
        <v>2.0957377657356706</v>
      </c>
      <c r="L283" s="12">
        <f t="shared" si="86"/>
        <v>8</v>
      </c>
      <c r="M283" s="81">
        <f t="shared" si="87"/>
        <v>0</v>
      </c>
      <c r="N283" s="81">
        <f t="shared" si="88"/>
        <v>0</v>
      </c>
      <c r="O283" s="81">
        <f t="shared" si="89"/>
        <v>4.8999999999999986</v>
      </c>
      <c r="P283" s="81">
        <f t="shared" si="90"/>
        <v>6.8999999999999986</v>
      </c>
      <c r="Q283" s="81">
        <f t="shared" si="91"/>
        <v>16.899999999999999</v>
      </c>
      <c r="R283" s="81">
        <f t="shared" si="92"/>
        <v>26.9</v>
      </c>
      <c r="S283">
        <f t="shared" si="93"/>
        <v>3</v>
      </c>
      <c r="V283" s="54" t="s">
        <v>736</v>
      </c>
      <c r="W283" s="55" t="s">
        <v>737</v>
      </c>
      <c r="X283" s="56">
        <v>5</v>
      </c>
      <c r="Y283" s="57">
        <v>47.3</v>
      </c>
      <c r="Z283" s="57">
        <v>2.6</v>
      </c>
      <c r="AA283" s="57">
        <v>2.5150000000000001</v>
      </c>
      <c r="AB283" s="57">
        <v>0</v>
      </c>
      <c r="AC283" s="57">
        <v>22.5</v>
      </c>
      <c r="AD283" s="57">
        <v>30.5</v>
      </c>
      <c r="AE283" s="57">
        <v>0</v>
      </c>
      <c r="AF283" s="57">
        <v>0</v>
      </c>
      <c r="AG283" s="58">
        <v>3</v>
      </c>
      <c r="AH283" s="58">
        <v>0</v>
      </c>
      <c r="AI283" s="58">
        <v>0</v>
      </c>
      <c r="AJ283" s="58">
        <v>0</v>
      </c>
    </row>
    <row r="284" spans="1:36">
      <c r="A284" s="68" t="str">
        <f t="shared" si="76"/>
        <v>4L25</v>
      </c>
      <c r="B284" s="12">
        <f t="shared" si="77"/>
        <v>2.5150000000000001</v>
      </c>
      <c r="C284" s="12">
        <f t="shared" si="78"/>
        <v>2.5150000000000001</v>
      </c>
      <c r="D284" s="12">
        <f t="shared" si="79"/>
        <v>2.289646549082923</v>
      </c>
      <c r="E284" s="12">
        <f t="shared" si="80"/>
        <v>1.7655687562525109</v>
      </c>
      <c r="F284" s="12">
        <f t="shared" si="81"/>
        <v>1.241490963422099</v>
      </c>
      <c r="G284" s="12">
        <f t="shared" si="82"/>
        <v>0.71741317059168686</v>
      </c>
      <c r="H284" s="12">
        <f t="shared" si="83"/>
        <v>25.700000000000003</v>
      </c>
      <c r="I284" s="12">
        <f t="shared" si="84"/>
        <v>25.700000000000003</v>
      </c>
      <c r="J284" s="12">
        <f t="shared" si="85"/>
        <v>2.5150000000000001</v>
      </c>
      <c r="K284" s="12">
        <f t="shared" si="94"/>
        <v>2.5150000000000001</v>
      </c>
      <c r="L284" s="12">
        <f t="shared" si="86"/>
        <v>0</v>
      </c>
      <c r="M284" s="81">
        <f t="shared" si="87"/>
        <v>0</v>
      </c>
      <c r="N284" s="81">
        <f t="shared" si="88"/>
        <v>0</v>
      </c>
      <c r="O284" s="81">
        <f t="shared" si="89"/>
        <v>4.2999999999999972</v>
      </c>
      <c r="P284" s="81">
        <f t="shared" si="90"/>
        <v>14.299999999999997</v>
      </c>
      <c r="Q284" s="81">
        <f t="shared" si="91"/>
        <v>24.299999999999997</v>
      </c>
      <c r="R284" s="81">
        <f t="shared" si="92"/>
        <v>34.299999999999997</v>
      </c>
      <c r="S284">
        <f t="shared" si="93"/>
        <v>3</v>
      </c>
      <c r="V284" s="54" t="s">
        <v>738</v>
      </c>
      <c r="W284" s="55" t="s">
        <v>739</v>
      </c>
      <c r="X284" s="56">
        <v>5</v>
      </c>
      <c r="Y284" s="57">
        <v>44.5</v>
      </c>
      <c r="Z284" s="57">
        <v>2.6</v>
      </c>
      <c r="AA284" s="57">
        <v>2.5150000000000001</v>
      </c>
      <c r="AB284" s="57">
        <v>0</v>
      </c>
      <c r="AC284" s="57">
        <v>23.1</v>
      </c>
      <c r="AD284" s="57">
        <v>0</v>
      </c>
      <c r="AE284" s="57">
        <v>0</v>
      </c>
      <c r="AF284" s="57">
        <v>0</v>
      </c>
      <c r="AG284" s="58">
        <v>3</v>
      </c>
      <c r="AH284" s="58">
        <v>0</v>
      </c>
      <c r="AI284" s="58">
        <v>0</v>
      </c>
      <c r="AJ284" s="58">
        <v>0</v>
      </c>
    </row>
    <row r="285" spans="1:36">
      <c r="A285" s="68" t="str">
        <f t="shared" si="76"/>
        <v>4L26</v>
      </c>
      <c r="B285" s="12">
        <f t="shared" si="77"/>
        <v>2.5150000000000001</v>
      </c>
      <c r="C285" s="12">
        <f t="shared" si="78"/>
        <v>2.467832998645263</v>
      </c>
      <c r="D285" s="12">
        <f t="shared" si="79"/>
        <v>1.9437552058148511</v>
      </c>
      <c r="E285" s="12">
        <f t="shared" si="80"/>
        <v>1.4196774129844389</v>
      </c>
      <c r="F285" s="12">
        <f t="shared" si="81"/>
        <v>0.89559962015402683</v>
      </c>
      <c r="G285" s="12">
        <f t="shared" si="82"/>
        <v>0.3715218273236145</v>
      </c>
      <c r="H285" s="12">
        <f t="shared" si="83"/>
        <v>19.100000000000001</v>
      </c>
      <c r="I285" s="12">
        <f t="shared" si="84"/>
        <v>19.100000000000001</v>
      </c>
      <c r="J285" s="12">
        <f t="shared" si="85"/>
        <v>2.5150000000000001</v>
      </c>
      <c r="K285" s="12">
        <f t="shared" si="94"/>
        <v>2.5150000000000001</v>
      </c>
      <c r="L285" s="12">
        <f t="shared" si="86"/>
        <v>0</v>
      </c>
      <c r="M285" s="81">
        <f t="shared" si="87"/>
        <v>0</v>
      </c>
      <c r="N285" s="81">
        <f t="shared" si="88"/>
        <v>0.89999999999999858</v>
      </c>
      <c r="O285" s="81">
        <f t="shared" si="89"/>
        <v>10.899999999999999</v>
      </c>
      <c r="P285" s="81">
        <f t="shared" si="90"/>
        <v>20.9</v>
      </c>
      <c r="Q285" s="81">
        <f t="shared" si="91"/>
        <v>30.9</v>
      </c>
      <c r="R285" s="81">
        <f t="shared" si="92"/>
        <v>40.9</v>
      </c>
      <c r="S285">
        <f t="shared" si="93"/>
        <v>3</v>
      </c>
      <c r="V285" s="54" t="s">
        <v>740</v>
      </c>
      <c r="W285" s="55" t="s">
        <v>741</v>
      </c>
      <c r="X285" s="56">
        <v>5</v>
      </c>
      <c r="Y285" s="57">
        <v>49.7</v>
      </c>
      <c r="Z285" s="57">
        <v>2.6</v>
      </c>
      <c r="AA285" s="57">
        <v>2.5150000000000001</v>
      </c>
      <c r="AB285" s="57">
        <v>0</v>
      </c>
      <c r="AC285" s="57">
        <v>16.5</v>
      </c>
      <c r="AD285" s="57">
        <v>0</v>
      </c>
      <c r="AE285" s="57">
        <v>0</v>
      </c>
      <c r="AF285" s="57">
        <v>0</v>
      </c>
      <c r="AG285" s="58">
        <v>3</v>
      </c>
      <c r="AH285" s="58">
        <v>0</v>
      </c>
      <c r="AI285" s="58">
        <v>0</v>
      </c>
      <c r="AJ285" s="58">
        <v>0</v>
      </c>
    </row>
    <row r="286" spans="1:36">
      <c r="A286" s="68" t="str">
        <f t="shared" si="76"/>
        <v>4L27</v>
      </c>
      <c r="B286" s="12">
        <f t="shared" si="77"/>
        <v>2.5150000000000001</v>
      </c>
      <c r="C286" s="12">
        <f t="shared" si="78"/>
        <v>2.5150000000000001</v>
      </c>
      <c r="D286" s="12">
        <f t="shared" si="79"/>
        <v>2.1795902125885362</v>
      </c>
      <c r="E286" s="12">
        <f t="shared" si="80"/>
        <v>1.6555124197581244</v>
      </c>
      <c r="F286" s="12">
        <f t="shared" si="81"/>
        <v>1.1314346269277122</v>
      </c>
      <c r="G286" s="12">
        <f t="shared" si="82"/>
        <v>0.60735683409730012</v>
      </c>
      <c r="H286" s="12">
        <f t="shared" si="83"/>
        <v>23.6</v>
      </c>
      <c r="I286" s="12">
        <f t="shared" si="84"/>
        <v>23.6</v>
      </c>
      <c r="J286" s="12">
        <f t="shared" si="85"/>
        <v>2.5150000000000001</v>
      </c>
      <c r="K286" s="12">
        <f t="shared" si="94"/>
        <v>2.5150000000000001</v>
      </c>
      <c r="L286" s="12">
        <f t="shared" si="86"/>
        <v>0</v>
      </c>
      <c r="M286" s="81">
        <f t="shared" si="87"/>
        <v>0</v>
      </c>
      <c r="N286" s="81">
        <f t="shared" si="88"/>
        <v>0</v>
      </c>
      <c r="O286" s="81">
        <f t="shared" si="89"/>
        <v>6.3999999999999986</v>
      </c>
      <c r="P286" s="81">
        <f t="shared" si="90"/>
        <v>16.399999999999999</v>
      </c>
      <c r="Q286" s="81">
        <f t="shared" si="91"/>
        <v>26.4</v>
      </c>
      <c r="R286" s="81">
        <f t="shared" si="92"/>
        <v>36.4</v>
      </c>
      <c r="S286">
        <f t="shared" si="93"/>
        <v>3</v>
      </c>
      <c r="V286" s="54" t="s">
        <v>742</v>
      </c>
      <c r="W286" s="55" t="s">
        <v>743</v>
      </c>
      <c r="X286" s="56">
        <v>5</v>
      </c>
      <c r="Y286" s="57">
        <v>46.9</v>
      </c>
      <c r="Z286" s="57">
        <v>2.6</v>
      </c>
      <c r="AA286" s="57">
        <v>2.5150000000000001</v>
      </c>
      <c r="AB286" s="57">
        <v>0</v>
      </c>
      <c r="AC286" s="57">
        <v>21</v>
      </c>
      <c r="AD286" s="57">
        <v>0</v>
      </c>
      <c r="AE286" s="57">
        <v>0</v>
      </c>
      <c r="AF286" s="57">
        <v>0</v>
      </c>
      <c r="AG286" s="58">
        <v>3</v>
      </c>
      <c r="AH286" s="58">
        <v>0</v>
      </c>
      <c r="AI286" s="58">
        <v>0</v>
      </c>
      <c r="AJ286" s="58">
        <v>0</v>
      </c>
    </row>
    <row r="287" spans="1:36">
      <c r="A287" s="68" t="str">
        <f t="shared" si="76"/>
        <v>4L29</v>
      </c>
      <c r="B287" s="12">
        <f t="shared" si="77"/>
        <v>2.0249999999999999</v>
      </c>
      <c r="C287" s="12">
        <f t="shared" si="78"/>
        <v>2.0249999999999999</v>
      </c>
      <c r="D287" s="12">
        <f t="shared" si="79"/>
        <v>1.590015431950758</v>
      </c>
      <c r="E287" s="12">
        <f t="shared" si="80"/>
        <v>1.0659376391203459</v>
      </c>
      <c r="F287" s="12">
        <f t="shared" si="81"/>
        <v>0.54185984628993378</v>
      </c>
      <c r="G287" s="12">
        <f t="shared" si="82"/>
        <v>1.7782053459521663E-2</v>
      </c>
      <c r="H287" s="12">
        <f t="shared" si="83"/>
        <v>21.700000000000003</v>
      </c>
      <c r="I287" s="12">
        <f t="shared" si="84"/>
        <v>21.700000000000003</v>
      </c>
      <c r="J287" s="12">
        <f t="shared" si="85"/>
        <v>2.0249999999999999</v>
      </c>
      <c r="K287" s="12">
        <f t="shared" si="94"/>
        <v>2.0249999999999999</v>
      </c>
      <c r="L287" s="12">
        <f t="shared" si="86"/>
        <v>0</v>
      </c>
      <c r="M287" s="81">
        <f t="shared" si="87"/>
        <v>0</v>
      </c>
      <c r="N287" s="81">
        <f t="shared" si="88"/>
        <v>0</v>
      </c>
      <c r="O287" s="81">
        <f t="shared" si="89"/>
        <v>8.2999999999999972</v>
      </c>
      <c r="P287" s="81">
        <f t="shared" si="90"/>
        <v>18.299999999999997</v>
      </c>
      <c r="Q287" s="81">
        <f t="shared" si="91"/>
        <v>28.299999999999997</v>
      </c>
      <c r="R287" s="81">
        <f t="shared" si="92"/>
        <v>38.299999999999997</v>
      </c>
      <c r="S287">
        <f t="shared" si="93"/>
        <v>3</v>
      </c>
      <c r="V287" s="54" t="s">
        <v>744</v>
      </c>
      <c r="W287" s="55" t="s">
        <v>745</v>
      </c>
      <c r="X287" s="56">
        <v>5</v>
      </c>
      <c r="Y287" s="57">
        <v>42.5</v>
      </c>
      <c r="Z287" s="57">
        <v>2.6</v>
      </c>
      <c r="AA287" s="57">
        <v>2.0249999999999999</v>
      </c>
      <c r="AB287" s="57">
        <v>0</v>
      </c>
      <c r="AC287" s="57">
        <v>19.100000000000001</v>
      </c>
      <c r="AD287" s="57">
        <v>0</v>
      </c>
      <c r="AE287" s="57">
        <v>0</v>
      </c>
      <c r="AF287" s="57">
        <v>0</v>
      </c>
      <c r="AG287" s="58">
        <v>3</v>
      </c>
      <c r="AH287" s="58">
        <v>0</v>
      </c>
      <c r="AI287" s="58">
        <v>0</v>
      </c>
      <c r="AJ287" s="58">
        <v>0</v>
      </c>
    </row>
    <row r="288" spans="1:36">
      <c r="A288" s="68" t="str">
        <f t="shared" si="76"/>
        <v>4L33</v>
      </c>
      <c r="B288" s="12">
        <f t="shared" si="77"/>
        <v>2.5150000000000001</v>
      </c>
      <c r="C288" s="12">
        <f t="shared" si="78"/>
        <v>2.5150000000000001</v>
      </c>
      <c r="D288" s="12">
        <f t="shared" si="79"/>
        <v>2.1607234120466416</v>
      </c>
      <c r="E288" s="12">
        <f t="shared" si="80"/>
        <v>1.6366456192162295</v>
      </c>
      <c r="F288" s="12">
        <f t="shared" si="81"/>
        <v>1.1125678263858174</v>
      </c>
      <c r="G288" s="12">
        <f t="shared" si="82"/>
        <v>0.5884900335554053</v>
      </c>
      <c r="H288" s="12">
        <f t="shared" si="83"/>
        <v>13.6</v>
      </c>
      <c r="I288" s="12">
        <f t="shared" si="84"/>
        <v>23.240000000000002</v>
      </c>
      <c r="J288" s="12">
        <f t="shared" si="85"/>
        <v>2.5150000000000001</v>
      </c>
      <c r="K288" s="12">
        <f t="shared" si="94"/>
        <v>2.5150000000000001</v>
      </c>
      <c r="L288" s="12">
        <f t="shared" si="86"/>
        <v>9.6400000000000023</v>
      </c>
      <c r="M288" s="81">
        <f t="shared" si="87"/>
        <v>0</v>
      </c>
      <c r="N288" s="81">
        <f t="shared" si="88"/>
        <v>6.4</v>
      </c>
      <c r="O288" s="81">
        <f t="shared" si="89"/>
        <v>6.759999999999998</v>
      </c>
      <c r="P288" s="81">
        <f t="shared" si="90"/>
        <v>16.759999999999998</v>
      </c>
      <c r="Q288" s="81">
        <f t="shared" si="91"/>
        <v>26.759999999999998</v>
      </c>
      <c r="R288" s="81">
        <f t="shared" si="92"/>
        <v>36.76</v>
      </c>
      <c r="S288">
        <f t="shared" si="93"/>
        <v>3</v>
      </c>
      <c r="V288" s="54" t="s">
        <v>746</v>
      </c>
      <c r="W288" s="55" t="s">
        <v>747</v>
      </c>
      <c r="X288" s="56">
        <v>5</v>
      </c>
      <c r="Y288" s="57">
        <v>46.6</v>
      </c>
      <c r="Z288" s="57">
        <v>2.6</v>
      </c>
      <c r="AA288" s="57">
        <v>2.5150000000000001</v>
      </c>
      <c r="AB288" s="57">
        <v>2.5</v>
      </c>
      <c r="AC288" s="57">
        <v>11</v>
      </c>
      <c r="AD288" s="57">
        <v>20.64</v>
      </c>
      <c r="AE288" s="57">
        <v>0</v>
      </c>
      <c r="AF288" s="57">
        <v>0</v>
      </c>
      <c r="AG288" s="58">
        <v>0</v>
      </c>
      <c r="AH288" s="58">
        <v>3</v>
      </c>
      <c r="AI288" s="58">
        <v>0</v>
      </c>
      <c r="AJ288" s="58">
        <v>0</v>
      </c>
    </row>
    <row r="289" spans="1:36">
      <c r="A289" s="68" t="str">
        <f t="shared" si="76"/>
        <v>4L34</v>
      </c>
      <c r="B289" s="12">
        <f t="shared" si="77"/>
        <v>2.5150000000000001</v>
      </c>
      <c r="C289" s="12">
        <f t="shared" si="78"/>
        <v>2.5150000000000001</v>
      </c>
      <c r="D289" s="12">
        <f t="shared" si="79"/>
        <v>2.134519522405121</v>
      </c>
      <c r="E289" s="12">
        <f t="shared" si="80"/>
        <v>1.6104417295747089</v>
      </c>
      <c r="F289" s="12">
        <f t="shared" si="81"/>
        <v>1.0863639367442968</v>
      </c>
      <c r="G289" s="12">
        <f t="shared" si="82"/>
        <v>0.56228614391388465</v>
      </c>
      <c r="H289" s="12">
        <f t="shared" si="83"/>
        <v>13.1</v>
      </c>
      <c r="I289" s="12">
        <f t="shared" si="84"/>
        <v>22.740000000000002</v>
      </c>
      <c r="J289" s="12">
        <f t="shared" si="85"/>
        <v>2.5150000000000001</v>
      </c>
      <c r="K289" s="12">
        <f t="shared" si="94"/>
        <v>2.5150000000000001</v>
      </c>
      <c r="L289" s="12">
        <f t="shared" si="86"/>
        <v>9.6400000000000023</v>
      </c>
      <c r="M289" s="81">
        <f t="shared" si="87"/>
        <v>0</v>
      </c>
      <c r="N289" s="81">
        <f t="shared" si="88"/>
        <v>6.9</v>
      </c>
      <c r="O289" s="81">
        <f t="shared" si="89"/>
        <v>7.259999999999998</v>
      </c>
      <c r="P289" s="81">
        <f t="shared" si="90"/>
        <v>17.259999999999998</v>
      </c>
      <c r="Q289" s="81">
        <f t="shared" si="91"/>
        <v>27.259999999999998</v>
      </c>
      <c r="R289" s="81">
        <f t="shared" si="92"/>
        <v>37.26</v>
      </c>
      <c r="S289">
        <f t="shared" si="93"/>
        <v>3</v>
      </c>
      <c r="V289" s="54" t="s">
        <v>748</v>
      </c>
      <c r="W289" s="55" t="s">
        <v>749</v>
      </c>
      <c r="X289" s="56">
        <v>5</v>
      </c>
      <c r="Y289" s="57">
        <v>47.1</v>
      </c>
      <c r="Z289" s="57">
        <v>2.6</v>
      </c>
      <c r="AA289" s="57">
        <v>2.5150000000000001</v>
      </c>
      <c r="AB289" s="57">
        <v>2.5</v>
      </c>
      <c r="AC289" s="57">
        <v>10.5</v>
      </c>
      <c r="AD289" s="57">
        <v>20.14</v>
      </c>
      <c r="AE289" s="57">
        <v>0</v>
      </c>
      <c r="AF289" s="57">
        <v>0</v>
      </c>
      <c r="AG289" s="58">
        <v>0</v>
      </c>
      <c r="AH289" s="58">
        <v>3</v>
      </c>
      <c r="AI289" s="58">
        <v>0</v>
      </c>
      <c r="AJ289" s="58">
        <v>0</v>
      </c>
    </row>
    <row r="290" spans="1:36">
      <c r="A290" s="68" t="str">
        <f t="shared" si="76"/>
        <v>4L36</v>
      </c>
      <c r="B290" s="12">
        <f t="shared" si="77"/>
        <v>2.5150000000000001</v>
      </c>
      <c r="C290" s="12">
        <f t="shared" si="78"/>
        <v>2.5150000000000001</v>
      </c>
      <c r="D290" s="12">
        <f t="shared" si="79"/>
        <v>2.2844057711546188</v>
      </c>
      <c r="E290" s="12">
        <f t="shared" si="80"/>
        <v>1.7603279783242067</v>
      </c>
      <c r="F290" s="12">
        <f t="shared" si="81"/>
        <v>1.2362501854937946</v>
      </c>
      <c r="G290" s="12">
        <f t="shared" si="82"/>
        <v>0.7121723926633825</v>
      </c>
      <c r="H290" s="12">
        <f t="shared" si="83"/>
        <v>25.6</v>
      </c>
      <c r="I290" s="12">
        <f t="shared" si="84"/>
        <v>25.6</v>
      </c>
      <c r="J290" s="12">
        <f t="shared" si="85"/>
        <v>2.5150000000000001</v>
      </c>
      <c r="K290" s="12">
        <f t="shared" si="94"/>
        <v>2.5150000000000001</v>
      </c>
      <c r="L290" s="12">
        <f t="shared" si="86"/>
        <v>0</v>
      </c>
      <c r="M290" s="81">
        <f t="shared" si="87"/>
        <v>0</v>
      </c>
      <c r="N290" s="81">
        <f t="shared" si="88"/>
        <v>0</v>
      </c>
      <c r="O290" s="81">
        <f t="shared" si="89"/>
        <v>4.3999999999999986</v>
      </c>
      <c r="P290" s="81">
        <f t="shared" si="90"/>
        <v>14.399999999999999</v>
      </c>
      <c r="Q290" s="81">
        <f t="shared" si="91"/>
        <v>24.4</v>
      </c>
      <c r="R290" s="81">
        <f t="shared" si="92"/>
        <v>34.4</v>
      </c>
      <c r="S290">
        <f t="shared" si="93"/>
        <v>3</v>
      </c>
      <c r="V290" s="54" t="s">
        <v>750</v>
      </c>
      <c r="W290" s="55" t="s">
        <v>751</v>
      </c>
      <c r="X290" s="56">
        <v>5</v>
      </c>
      <c r="Y290" s="57">
        <v>49.7</v>
      </c>
      <c r="Z290" s="57">
        <v>2.6</v>
      </c>
      <c r="AA290" s="57">
        <v>2.5150000000000001</v>
      </c>
      <c r="AB290" s="57">
        <v>0</v>
      </c>
      <c r="AC290" s="57">
        <v>23</v>
      </c>
      <c r="AD290" s="57">
        <v>0</v>
      </c>
      <c r="AE290" s="57">
        <v>0</v>
      </c>
      <c r="AF290" s="57">
        <v>0</v>
      </c>
      <c r="AG290" s="58">
        <v>3</v>
      </c>
      <c r="AH290" s="58">
        <v>0</v>
      </c>
      <c r="AI290" s="58">
        <v>0</v>
      </c>
      <c r="AJ290" s="58">
        <v>0</v>
      </c>
    </row>
    <row r="291" spans="1:36">
      <c r="A291" s="68" t="str">
        <f t="shared" si="76"/>
        <v>4L37</v>
      </c>
      <c r="B291" s="12">
        <f t="shared" si="77"/>
        <v>2.5150000000000001</v>
      </c>
      <c r="C291" s="12">
        <f t="shared" si="78"/>
        <v>2.5150000000000001</v>
      </c>
      <c r="D291" s="12">
        <f t="shared" si="79"/>
        <v>2.2582018815130982</v>
      </c>
      <c r="E291" s="12">
        <f t="shared" si="80"/>
        <v>1.7341240886826861</v>
      </c>
      <c r="F291" s="12">
        <f t="shared" si="81"/>
        <v>1.210046295852274</v>
      </c>
      <c r="G291" s="12">
        <f t="shared" si="82"/>
        <v>0.68596850302186207</v>
      </c>
      <c r="H291" s="12">
        <f t="shared" si="83"/>
        <v>25.1</v>
      </c>
      <c r="I291" s="12">
        <f t="shared" si="84"/>
        <v>25.1</v>
      </c>
      <c r="J291" s="12">
        <f t="shared" si="85"/>
        <v>2.5150000000000001</v>
      </c>
      <c r="K291" s="12">
        <f t="shared" si="94"/>
        <v>2.5150000000000001</v>
      </c>
      <c r="L291" s="12">
        <f t="shared" si="86"/>
        <v>0</v>
      </c>
      <c r="M291" s="81">
        <f t="shared" si="87"/>
        <v>0</v>
      </c>
      <c r="N291" s="81">
        <f t="shared" si="88"/>
        <v>0</v>
      </c>
      <c r="O291" s="81">
        <f t="shared" si="89"/>
        <v>4.8999999999999986</v>
      </c>
      <c r="P291" s="81">
        <f t="shared" si="90"/>
        <v>14.899999999999999</v>
      </c>
      <c r="Q291" s="81">
        <f t="shared" si="91"/>
        <v>24.9</v>
      </c>
      <c r="R291" s="81">
        <f t="shared" si="92"/>
        <v>34.9</v>
      </c>
      <c r="S291">
        <f t="shared" si="93"/>
        <v>3</v>
      </c>
      <c r="V291" s="54" t="s">
        <v>752</v>
      </c>
      <c r="W291" s="55" t="s">
        <v>753</v>
      </c>
      <c r="X291" s="56">
        <v>5</v>
      </c>
      <c r="Y291" s="57">
        <v>49.7</v>
      </c>
      <c r="Z291" s="57">
        <v>2.6</v>
      </c>
      <c r="AA291" s="57">
        <v>2.5150000000000001</v>
      </c>
      <c r="AB291" s="57">
        <v>0</v>
      </c>
      <c r="AC291" s="57">
        <v>22.5</v>
      </c>
      <c r="AD291" s="57">
        <v>0</v>
      </c>
      <c r="AE291" s="57">
        <v>0</v>
      </c>
      <c r="AF291" s="57">
        <v>0</v>
      </c>
      <c r="AG291" s="58">
        <v>3</v>
      </c>
      <c r="AH291" s="58">
        <v>0</v>
      </c>
      <c r="AI291" s="58">
        <v>0</v>
      </c>
      <c r="AJ291" s="58">
        <v>0</v>
      </c>
    </row>
    <row r="292" spans="1:36">
      <c r="A292" s="68" t="str">
        <f t="shared" si="76"/>
        <v>4LT28</v>
      </c>
      <c r="B292" s="12">
        <f t="shared" si="77"/>
        <v>2.5150000000000001</v>
      </c>
      <c r="C292" s="12">
        <f t="shared" si="78"/>
        <v>2.5150000000000001</v>
      </c>
      <c r="D292" s="12">
        <f t="shared" si="79"/>
        <v>2.1062193215922789</v>
      </c>
      <c r="E292" s="12">
        <f t="shared" si="80"/>
        <v>1.3225429853645339</v>
      </c>
      <c r="F292" s="12">
        <f t="shared" si="81"/>
        <v>0.44765635010529392</v>
      </c>
      <c r="G292" s="12">
        <f t="shared" si="82"/>
        <v>-0.42723028515394601</v>
      </c>
      <c r="H292" s="12">
        <f t="shared" si="83"/>
        <v>22.200000000000003</v>
      </c>
      <c r="I292" s="12">
        <f t="shared" si="84"/>
        <v>32.6</v>
      </c>
      <c r="J292" s="12">
        <f t="shared" si="85"/>
        <v>2.5150000000000001</v>
      </c>
      <c r="K292" s="12">
        <f t="shared" si="94"/>
        <v>1.9699590954563715</v>
      </c>
      <c r="L292" s="12">
        <f t="shared" si="86"/>
        <v>10.399999999999999</v>
      </c>
      <c r="M292" s="81">
        <f t="shared" si="87"/>
        <v>0</v>
      </c>
      <c r="N292" s="81">
        <f t="shared" si="88"/>
        <v>0</v>
      </c>
      <c r="O292" s="81">
        <f t="shared" si="89"/>
        <v>7.7999999999999972</v>
      </c>
      <c r="P292" s="81">
        <f t="shared" si="90"/>
        <v>7.3999999999999986</v>
      </c>
      <c r="Q292" s="81">
        <f t="shared" si="91"/>
        <v>17.399999999999999</v>
      </c>
      <c r="R292" s="81">
        <f t="shared" si="92"/>
        <v>27.4</v>
      </c>
      <c r="S292">
        <f t="shared" si="93"/>
        <v>5</v>
      </c>
      <c r="V292" s="54" t="s">
        <v>754</v>
      </c>
      <c r="W292" s="55" t="s">
        <v>755</v>
      </c>
      <c r="X292" s="56">
        <v>5</v>
      </c>
      <c r="Y292" s="57">
        <v>49.7</v>
      </c>
      <c r="Z292" s="57">
        <v>2.6</v>
      </c>
      <c r="AA292" s="57">
        <v>2.5150000000000001</v>
      </c>
      <c r="AB292" s="57">
        <v>0</v>
      </c>
      <c r="AC292" s="57">
        <v>19.600000000000001</v>
      </c>
      <c r="AD292" s="57">
        <v>30</v>
      </c>
      <c r="AE292" s="57">
        <v>39.200000000000003</v>
      </c>
      <c r="AF292" s="57">
        <v>0</v>
      </c>
      <c r="AG292" s="58">
        <v>3</v>
      </c>
      <c r="AH292" s="58">
        <v>5</v>
      </c>
      <c r="AI292" s="58">
        <v>0</v>
      </c>
      <c r="AJ292" s="58">
        <v>0</v>
      </c>
    </row>
    <row r="293" spans="1:36">
      <c r="A293" s="68" t="str">
        <f t="shared" si="76"/>
        <v>4M1</v>
      </c>
      <c r="B293" s="12">
        <f t="shared" si="77"/>
        <v>3</v>
      </c>
      <c r="C293" s="12">
        <f t="shared" si="78"/>
        <v>2.8807533582320146</v>
      </c>
      <c r="D293" s="12">
        <f t="shared" si="79"/>
        <v>2.3129122069558932</v>
      </c>
      <c r="E293" s="12">
        <f t="shared" si="80"/>
        <v>1.7450710556797715</v>
      </c>
      <c r="F293" s="12">
        <f t="shared" si="81"/>
        <v>1.1772299044036501</v>
      </c>
      <c r="G293" s="12">
        <f t="shared" si="82"/>
        <v>0.60938875312752838</v>
      </c>
      <c r="H293" s="12">
        <f t="shared" si="83"/>
        <v>17.899999999999999</v>
      </c>
      <c r="I293" s="12">
        <f t="shared" si="84"/>
        <v>17.899999999999999</v>
      </c>
      <c r="J293" s="12">
        <f t="shared" si="85"/>
        <v>3</v>
      </c>
      <c r="K293" s="12">
        <f t="shared" si="94"/>
        <v>3</v>
      </c>
      <c r="L293" s="12">
        <f t="shared" si="86"/>
        <v>0</v>
      </c>
      <c r="M293" s="81">
        <f t="shared" si="87"/>
        <v>0</v>
      </c>
      <c r="N293" s="81">
        <f t="shared" si="88"/>
        <v>2.1000000000000014</v>
      </c>
      <c r="O293" s="81">
        <f t="shared" si="89"/>
        <v>12.100000000000001</v>
      </c>
      <c r="P293" s="81">
        <f t="shared" si="90"/>
        <v>22.1</v>
      </c>
      <c r="Q293" s="81">
        <f t="shared" si="91"/>
        <v>32.1</v>
      </c>
      <c r="R293" s="81">
        <f t="shared" si="92"/>
        <v>42.1</v>
      </c>
      <c r="S293">
        <f t="shared" si="93"/>
        <v>3.25</v>
      </c>
      <c r="V293" s="54" t="s">
        <v>756</v>
      </c>
      <c r="W293" s="55" t="s">
        <v>757</v>
      </c>
      <c r="X293" s="56">
        <v>5</v>
      </c>
      <c r="Y293" s="57">
        <v>45.7</v>
      </c>
      <c r="Z293" s="57">
        <v>3</v>
      </c>
      <c r="AA293" s="57">
        <v>3</v>
      </c>
      <c r="AB293" s="57">
        <v>0</v>
      </c>
      <c r="AC293" s="57">
        <v>14.9</v>
      </c>
      <c r="AD293" s="57">
        <v>0</v>
      </c>
      <c r="AE293" s="57">
        <v>0</v>
      </c>
      <c r="AF293" s="57">
        <v>0</v>
      </c>
      <c r="AG293" s="58">
        <v>3.25</v>
      </c>
      <c r="AH293" s="58">
        <v>0</v>
      </c>
      <c r="AI293" s="58">
        <v>0</v>
      </c>
      <c r="AJ293" s="58">
        <v>0</v>
      </c>
    </row>
    <row r="294" spans="1:36">
      <c r="A294" s="68" t="str">
        <f t="shared" si="76"/>
        <v>4M2</v>
      </c>
      <c r="B294" s="12">
        <f t="shared" si="77"/>
        <v>2.5150000000000001</v>
      </c>
      <c r="C294" s="12">
        <f t="shared" si="78"/>
        <v>2.5150000000000001</v>
      </c>
      <c r="D294" s="12">
        <f t="shared" si="79"/>
        <v>2.0947975480556704</v>
      </c>
      <c r="E294" s="12">
        <f t="shared" si="80"/>
        <v>1.526956396779549</v>
      </c>
      <c r="F294" s="12">
        <f t="shared" si="81"/>
        <v>0.9591152455034273</v>
      </c>
      <c r="G294" s="12">
        <f t="shared" si="82"/>
        <v>0.39127409422730608</v>
      </c>
      <c r="H294" s="12">
        <f t="shared" si="83"/>
        <v>22.6</v>
      </c>
      <c r="I294" s="12">
        <f t="shared" si="84"/>
        <v>22.6</v>
      </c>
      <c r="J294" s="12">
        <f t="shared" si="85"/>
        <v>2.5150000000000001</v>
      </c>
      <c r="K294" s="12">
        <f t="shared" si="94"/>
        <v>2.5150000000000001</v>
      </c>
      <c r="L294" s="12">
        <f t="shared" si="86"/>
        <v>0</v>
      </c>
      <c r="M294" s="81">
        <f t="shared" si="87"/>
        <v>0</v>
      </c>
      <c r="N294" s="81">
        <f t="shared" si="88"/>
        <v>0</v>
      </c>
      <c r="O294" s="81">
        <f t="shared" si="89"/>
        <v>7.3999999999999986</v>
      </c>
      <c r="P294" s="81">
        <f t="shared" si="90"/>
        <v>17.399999999999999</v>
      </c>
      <c r="Q294" s="81">
        <f t="shared" si="91"/>
        <v>27.4</v>
      </c>
      <c r="R294" s="81">
        <f t="shared" si="92"/>
        <v>37.4</v>
      </c>
      <c r="S294">
        <f t="shared" si="93"/>
        <v>3.25</v>
      </c>
      <c r="V294" s="54" t="s">
        <v>758</v>
      </c>
      <c r="W294" s="55" t="s">
        <v>759</v>
      </c>
      <c r="X294" s="56">
        <v>5</v>
      </c>
      <c r="Y294" s="57">
        <v>46.7</v>
      </c>
      <c r="Z294" s="57">
        <v>2.6</v>
      </c>
      <c r="AA294" s="57">
        <v>2.5150000000000001</v>
      </c>
      <c r="AB294" s="57">
        <v>0</v>
      </c>
      <c r="AC294" s="57">
        <v>20</v>
      </c>
      <c r="AD294" s="57">
        <v>0</v>
      </c>
      <c r="AE294" s="57">
        <v>0</v>
      </c>
      <c r="AF294" s="57">
        <v>0</v>
      </c>
      <c r="AG294" s="58">
        <v>3.25</v>
      </c>
      <c r="AH294" s="58">
        <v>0</v>
      </c>
      <c r="AI294" s="58">
        <v>0</v>
      </c>
      <c r="AJ294" s="58">
        <v>0</v>
      </c>
    </row>
    <row r="295" spans="1:36">
      <c r="A295" s="68" t="str">
        <f t="shared" si="76"/>
        <v>4M3</v>
      </c>
      <c r="B295" s="12">
        <f t="shared" si="77"/>
        <v>2.5150000000000001</v>
      </c>
      <c r="C295" s="12">
        <f t="shared" si="78"/>
        <v>2.5150000000000001</v>
      </c>
      <c r="D295" s="12">
        <f t="shared" si="79"/>
        <v>1.9982645523387297</v>
      </c>
      <c r="E295" s="12">
        <f t="shared" si="80"/>
        <v>1.4304234010626082</v>
      </c>
      <c r="F295" s="12">
        <f t="shared" si="81"/>
        <v>0.86258224978648679</v>
      </c>
      <c r="G295" s="12">
        <f t="shared" si="82"/>
        <v>0.29474109851036534</v>
      </c>
      <c r="H295" s="12">
        <f t="shared" si="83"/>
        <v>20.900000000000002</v>
      </c>
      <c r="I295" s="12">
        <f t="shared" si="84"/>
        <v>20.900000000000002</v>
      </c>
      <c r="J295" s="12">
        <f t="shared" si="85"/>
        <v>2.5150000000000001</v>
      </c>
      <c r="K295" s="12">
        <f t="shared" si="94"/>
        <v>2.5150000000000001</v>
      </c>
      <c r="L295" s="12">
        <f t="shared" si="86"/>
        <v>0</v>
      </c>
      <c r="M295" s="81">
        <f t="shared" si="87"/>
        <v>0</v>
      </c>
      <c r="N295" s="81">
        <f t="shared" si="88"/>
        <v>0</v>
      </c>
      <c r="O295" s="81">
        <f t="shared" si="89"/>
        <v>9.0999999999999979</v>
      </c>
      <c r="P295" s="81">
        <f t="shared" si="90"/>
        <v>19.099999999999998</v>
      </c>
      <c r="Q295" s="81">
        <f t="shared" si="91"/>
        <v>29.099999999999998</v>
      </c>
      <c r="R295" s="81">
        <f t="shared" si="92"/>
        <v>39.099999999999994</v>
      </c>
      <c r="S295">
        <f t="shared" si="93"/>
        <v>3.25</v>
      </c>
      <c r="V295" s="54" t="s">
        <v>760</v>
      </c>
      <c r="W295" s="55" t="s">
        <v>761</v>
      </c>
      <c r="X295" s="56">
        <v>5</v>
      </c>
      <c r="Y295" s="57">
        <v>41</v>
      </c>
      <c r="Z295" s="57">
        <v>2.6</v>
      </c>
      <c r="AA295" s="57">
        <v>2.5150000000000001</v>
      </c>
      <c r="AB295" s="57">
        <v>0</v>
      </c>
      <c r="AC295" s="57">
        <v>18.3</v>
      </c>
      <c r="AD295" s="57">
        <v>0</v>
      </c>
      <c r="AE295" s="57">
        <v>0</v>
      </c>
      <c r="AF295" s="57">
        <v>0</v>
      </c>
      <c r="AG295" s="58">
        <v>3.25</v>
      </c>
      <c r="AH295" s="58">
        <v>0</v>
      </c>
      <c r="AI295" s="58">
        <v>0</v>
      </c>
      <c r="AJ295" s="58">
        <v>0</v>
      </c>
    </row>
    <row r="296" spans="1:36">
      <c r="A296" s="68" t="str">
        <f t="shared" si="76"/>
        <v>4M4</v>
      </c>
      <c r="B296" s="12">
        <f t="shared" si="77"/>
        <v>2.5150000000000001</v>
      </c>
      <c r="C296" s="12">
        <f t="shared" si="78"/>
        <v>2.5150000000000001</v>
      </c>
      <c r="D296" s="12">
        <f t="shared" si="79"/>
        <v>1.9812293178004461</v>
      </c>
      <c r="E296" s="12">
        <f t="shared" si="80"/>
        <v>1.4133881665243249</v>
      </c>
      <c r="F296" s="12">
        <f t="shared" si="81"/>
        <v>0.84554701524820319</v>
      </c>
      <c r="G296" s="12">
        <f t="shared" si="82"/>
        <v>0.27770586397208175</v>
      </c>
      <c r="H296" s="12">
        <f t="shared" si="83"/>
        <v>20.6</v>
      </c>
      <c r="I296" s="12">
        <f t="shared" si="84"/>
        <v>28.200000000000003</v>
      </c>
      <c r="J296" s="12">
        <f t="shared" si="85"/>
        <v>2.5150000000000001</v>
      </c>
      <c r="K296" s="12">
        <f t="shared" si="94"/>
        <v>2.0834407250301479</v>
      </c>
      <c r="L296" s="12">
        <f t="shared" si="86"/>
        <v>7.6000000000000014</v>
      </c>
      <c r="M296" s="81">
        <f t="shared" si="87"/>
        <v>0</v>
      </c>
      <c r="N296" s="81">
        <f t="shared" si="88"/>
        <v>0</v>
      </c>
      <c r="O296" s="81">
        <f t="shared" si="89"/>
        <v>1.7999999999999972</v>
      </c>
      <c r="P296" s="81">
        <f t="shared" si="90"/>
        <v>11.799999999999997</v>
      </c>
      <c r="Q296" s="81">
        <f t="shared" si="91"/>
        <v>21.799999999999997</v>
      </c>
      <c r="R296" s="81">
        <f t="shared" si="92"/>
        <v>31.799999999999997</v>
      </c>
      <c r="S296">
        <f t="shared" si="93"/>
        <v>3.25</v>
      </c>
      <c r="V296" s="54" t="s">
        <v>762</v>
      </c>
      <c r="W296" s="55" t="s">
        <v>763</v>
      </c>
      <c r="X296" s="56">
        <v>5</v>
      </c>
      <c r="Y296" s="57">
        <v>43</v>
      </c>
      <c r="Z296" s="57">
        <v>2.6</v>
      </c>
      <c r="AA296" s="57">
        <v>2.5150000000000001</v>
      </c>
      <c r="AB296" s="57">
        <v>0</v>
      </c>
      <c r="AC296" s="57">
        <v>18</v>
      </c>
      <c r="AD296" s="57">
        <v>25.6</v>
      </c>
      <c r="AE296" s="57">
        <v>0</v>
      </c>
      <c r="AF296" s="57">
        <v>0</v>
      </c>
      <c r="AG296" s="58">
        <v>3.25</v>
      </c>
      <c r="AH296" s="58">
        <v>0</v>
      </c>
      <c r="AI296" s="58">
        <v>0</v>
      </c>
      <c r="AJ296" s="58">
        <v>0</v>
      </c>
    </row>
    <row r="297" spans="1:36">
      <c r="A297" s="68" t="str">
        <f t="shared" si="76"/>
        <v>4M5</v>
      </c>
      <c r="B297" s="12">
        <f t="shared" si="77"/>
        <v>2.5219999999999998</v>
      </c>
      <c r="C297" s="12">
        <f t="shared" si="78"/>
        <v>2.5219999999999998</v>
      </c>
      <c r="D297" s="12">
        <f t="shared" si="79"/>
        <v>2.2437578358747006</v>
      </c>
      <c r="E297" s="12">
        <f t="shared" si="80"/>
        <v>1.6759166845985789</v>
      </c>
      <c r="F297" s="12">
        <f t="shared" si="81"/>
        <v>1.1080755333224575</v>
      </c>
      <c r="G297" s="12">
        <f t="shared" si="82"/>
        <v>0.540234382046336</v>
      </c>
      <c r="H297" s="12">
        <f t="shared" si="83"/>
        <v>25.1</v>
      </c>
      <c r="I297" s="12">
        <f t="shared" si="84"/>
        <v>35.1</v>
      </c>
      <c r="J297" s="12">
        <f t="shared" si="85"/>
        <v>2.5219999999999998</v>
      </c>
      <c r="K297" s="12">
        <f t="shared" si="94"/>
        <v>1.9541588487238784</v>
      </c>
      <c r="L297" s="12">
        <f t="shared" si="86"/>
        <v>10</v>
      </c>
      <c r="M297" s="81">
        <f t="shared" si="87"/>
        <v>0</v>
      </c>
      <c r="N297" s="81">
        <f t="shared" si="88"/>
        <v>0</v>
      </c>
      <c r="O297" s="81">
        <f t="shared" si="89"/>
        <v>4.8999999999999986</v>
      </c>
      <c r="P297" s="81">
        <f t="shared" si="90"/>
        <v>4.8999999999999986</v>
      </c>
      <c r="Q297" s="81">
        <f t="shared" si="91"/>
        <v>14.899999999999999</v>
      </c>
      <c r="R297" s="81">
        <f t="shared" si="92"/>
        <v>24.9</v>
      </c>
      <c r="S297">
        <f t="shared" si="93"/>
        <v>3.25</v>
      </c>
      <c r="V297" s="54" t="s">
        <v>764</v>
      </c>
      <c r="W297" s="55" t="s">
        <v>765</v>
      </c>
      <c r="X297" s="56">
        <v>5</v>
      </c>
      <c r="Y297" s="57">
        <v>46.8</v>
      </c>
      <c r="Z297" s="57">
        <v>2.6</v>
      </c>
      <c r="AA297" s="57">
        <v>2.5219999999999998</v>
      </c>
      <c r="AB297" s="57">
        <v>0</v>
      </c>
      <c r="AC297" s="57">
        <v>22.5</v>
      </c>
      <c r="AD297" s="57">
        <v>32.5</v>
      </c>
      <c r="AE297" s="57">
        <v>0</v>
      </c>
      <c r="AF297" s="57">
        <v>0</v>
      </c>
      <c r="AG297" s="58">
        <v>3.25</v>
      </c>
      <c r="AH297" s="58">
        <v>0</v>
      </c>
      <c r="AI297" s="58">
        <v>0</v>
      </c>
      <c r="AJ297" s="58">
        <v>0</v>
      </c>
    </row>
    <row r="298" spans="1:36">
      <c r="A298" s="68" t="str">
        <f t="shared" si="76"/>
        <v>4M6</v>
      </c>
      <c r="B298" s="12">
        <f t="shared" si="77"/>
        <v>2.5219999999999998</v>
      </c>
      <c r="C298" s="12">
        <f t="shared" si="78"/>
        <v>2.5219999999999998</v>
      </c>
      <c r="D298" s="12">
        <f t="shared" si="79"/>
        <v>2.2153657783108942</v>
      </c>
      <c r="E298" s="12">
        <f t="shared" si="80"/>
        <v>1.6475246270347728</v>
      </c>
      <c r="F298" s="12">
        <f t="shared" si="81"/>
        <v>1.0796834757586513</v>
      </c>
      <c r="G298" s="12">
        <f t="shared" si="82"/>
        <v>0.51184232448252986</v>
      </c>
      <c r="H298" s="12">
        <f t="shared" si="83"/>
        <v>24.6</v>
      </c>
      <c r="I298" s="12">
        <f t="shared" si="84"/>
        <v>34.6</v>
      </c>
      <c r="J298" s="12">
        <f t="shared" si="85"/>
        <v>2.5219999999999998</v>
      </c>
      <c r="K298" s="12">
        <f t="shared" si="94"/>
        <v>1.9541588487238784</v>
      </c>
      <c r="L298" s="12">
        <f t="shared" si="86"/>
        <v>10</v>
      </c>
      <c r="M298" s="81">
        <f t="shared" si="87"/>
        <v>0</v>
      </c>
      <c r="N298" s="81">
        <f t="shared" si="88"/>
        <v>0</v>
      </c>
      <c r="O298" s="81">
        <f t="shared" si="89"/>
        <v>5.3999999999999986</v>
      </c>
      <c r="P298" s="81">
        <f t="shared" si="90"/>
        <v>5.3999999999999986</v>
      </c>
      <c r="Q298" s="81">
        <f t="shared" si="91"/>
        <v>15.399999999999999</v>
      </c>
      <c r="R298" s="81">
        <f t="shared" si="92"/>
        <v>25.4</v>
      </c>
      <c r="S298">
        <f t="shared" si="93"/>
        <v>3.25</v>
      </c>
      <c r="V298" s="54" t="s">
        <v>766</v>
      </c>
      <c r="W298" s="55" t="s">
        <v>767</v>
      </c>
      <c r="X298" s="56">
        <v>5</v>
      </c>
      <c r="Y298" s="57">
        <v>46.8</v>
      </c>
      <c r="Z298" s="57">
        <v>2.6</v>
      </c>
      <c r="AA298" s="57">
        <v>2.5219999999999998</v>
      </c>
      <c r="AB298" s="57">
        <v>0</v>
      </c>
      <c r="AC298" s="57">
        <v>22</v>
      </c>
      <c r="AD298" s="57">
        <v>32</v>
      </c>
      <c r="AE298" s="57">
        <v>0</v>
      </c>
      <c r="AF298" s="57">
        <v>0</v>
      </c>
      <c r="AG298" s="58">
        <v>3.25</v>
      </c>
      <c r="AH298" s="58">
        <v>0</v>
      </c>
      <c r="AI298" s="58">
        <v>0</v>
      </c>
      <c r="AJ298" s="58">
        <v>0</v>
      </c>
    </row>
    <row r="299" spans="1:36">
      <c r="A299" s="68" t="str">
        <f t="shared" si="76"/>
        <v>4M7</v>
      </c>
      <c r="B299" s="12">
        <f t="shared" si="77"/>
        <v>2.5150000000000001</v>
      </c>
      <c r="C299" s="12">
        <f t="shared" si="78"/>
        <v>2.5150000000000001</v>
      </c>
      <c r="D299" s="12">
        <f t="shared" si="79"/>
        <v>2.1515816631832827</v>
      </c>
      <c r="E299" s="12">
        <f t="shared" si="80"/>
        <v>1.583740511907161</v>
      </c>
      <c r="F299" s="12">
        <f t="shared" si="81"/>
        <v>1.0158993606310396</v>
      </c>
      <c r="G299" s="12">
        <f t="shared" si="82"/>
        <v>0.44805820935491791</v>
      </c>
      <c r="H299" s="12">
        <f t="shared" si="83"/>
        <v>23.6</v>
      </c>
      <c r="I299" s="12">
        <f t="shared" si="84"/>
        <v>23.6</v>
      </c>
      <c r="J299" s="12">
        <f t="shared" si="85"/>
        <v>2.5150000000000001</v>
      </c>
      <c r="K299" s="12">
        <f t="shared" si="94"/>
        <v>2.5150000000000001</v>
      </c>
      <c r="L299" s="12">
        <f t="shared" si="86"/>
        <v>0</v>
      </c>
      <c r="M299" s="81">
        <f t="shared" si="87"/>
        <v>0</v>
      </c>
      <c r="N299" s="81">
        <f t="shared" si="88"/>
        <v>0</v>
      </c>
      <c r="O299" s="81">
        <f t="shared" si="89"/>
        <v>6.3999999999999986</v>
      </c>
      <c r="P299" s="81">
        <f t="shared" si="90"/>
        <v>16.399999999999999</v>
      </c>
      <c r="Q299" s="81">
        <f t="shared" si="91"/>
        <v>26.4</v>
      </c>
      <c r="R299" s="81">
        <f t="shared" si="92"/>
        <v>36.4</v>
      </c>
      <c r="S299">
        <f t="shared" si="93"/>
        <v>3.25</v>
      </c>
      <c r="V299" s="54" t="s">
        <v>768</v>
      </c>
      <c r="W299" s="55" t="s">
        <v>769</v>
      </c>
      <c r="X299" s="56">
        <v>5</v>
      </c>
      <c r="Y299" s="57">
        <v>49.7</v>
      </c>
      <c r="Z299" s="57">
        <v>2.6</v>
      </c>
      <c r="AA299" s="57">
        <v>2.5150000000000001</v>
      </c>
      <c r="AB299" s="57">
        <v>0</v>
      </c>
      <c r="AC299" s="57">
        <v>21</v>
      </c>
      <c r="AD299" s="57">
        <v>0</v>
      </c>
      <c r="AE299" s="57">
        <v>0</v>
      </c>
      <c r="AF299" s="57">
        <v>0</v>
      </c>
      <c r="AG299" s="58">
        <v>3.25</v>
      </c>
      <c r="AH299" s="58">
        <v>0</v>
      </c>
      <c r="AI299" s="58">
        <v>0</v>
      </c>
      <c r="AJ299" s="58">
        <v>0</v>
      </c>
    </row>
    <row r="300" spans="1:36">
      <c r="A300" s="68" t="str">
        <f t="shared" si="76"/>
        <v>4M8</v>
      </c>
      <c r="B300" s="12">
        <f t="shared" si="77"/>
        <v>2.5150000000000001</v>
      </c>
      <c r="C300" s="12">
        <f t="shared" si="78"/>
        <v>2.5150000000000001</v>
      </c>
      <c r="D300" s="12">
        <f t="shared" si="79"/>
        <v>2.0096213753642522</v>
      </c>
      <c r="E300" s="12">
        <f t="shared" si="80"/>
        <v>1.4417802240881308</v>
      </c>
      <c r="F300" s="12">
        <f t="shared" si="81"/>
        <v>0.87393907281200933</v>
      </c>
      <c r="G300" s="12">
        <f t="shared" si="82"/>
        <v>0.30609792153588788</v>
      </c>
      <c r="H300" s="12">
        <f t="shared" si="83"/>
        <v>21.1</v>
      </c>
      <c r="I300" s="12">
        <f t="shared" si="84"/>
        <v>28.6</v>
      </c>
      <c r="J300" s="12">
        <f t="shared" si="85"/>
        <v>2.5150000000000001</v>
      </c>
      <c r="K300" s="12">
        <f t="shared" si="94"/>
        <v>2.0891191365429091</v>
      </c>
      <c r="L300" s="12">
        <f t="shared" si="86"/>
        <v>7.5</v>
      </c>
      <c r="M300" s="81">
        <f t="shared" si="87"/>
        <v>0</v>
      </c>
      <c r="N300" s="81">
        <f t="shared" si="88"/>
        <v>0</v>
      </c>
      <c r="O300" s="81">
        <f t="shared" si="89"/>
        <v>1.3999999999999986</v>
      </c>
      <c r="P300" s="81">
        <f t="shared" si="90"/>
        <v>11.399999999999999</v>
      </c>
      <c r="Q300" s="81">
        <f t="shared" si="91"/>
        <v>21.4</v>
      </c>
      <c r="R300" s="81">
        <f t="shared" si="92"/>
        <v>31.4</v>
      </c>
      <c r="S300">
        <f t="shared" si="93"/>
        <v>3.25</v>
      </c>
      <c r="V300" s="54" t="s">
        <v>770</v>
      </c>
      <c r="W300" s="55" t="s">
        <v>771</v>
      </c>
      <c r="X300" s="56">
        <v>5</v>
      </c>
      <c r="Y300" s="57">
        <v>43.5</v>
      </c>
      <c r="Z300" s="57">
        <v>2.6</v>
      </c>
      <c r="AA300" s="57">
        <v>2.5150000000000001</v>
      </c>
      <c r="AB300" s="57">
        <v>0</v>
      </c>
      <c r="AC300" s="57">
        <v>18.5</v>
      </c>
      <c r="AD300" s="57">
        <v>26</v>
      </c>
      <c r="AE300" s="57">
        <v>0</v>
      </c>
      <c r="AF300" s="57">
        <v>0</v>
      </c>
      <c r="AG300" s="58">
        <v>3.25</v>
      </c>
      <c r="AH300" s="58">
        <v>0</v>
      </c>
      <c r="AI300" s="58">
        <v>0</v>
      </c>
      <c r="AJ300" s="58">
        <v>0</v>
      </c>
    </row>
    <row r="301" spans="1:36">
      <c r="A301" s="68" t="str">
        <f t="shared" si="76"/>
        <v>4M9</v>
      </c>
      <c r="B301" s="12">
        <f t="shared" si="77"/>
        <v>2.5219999999999998</v>
      </c>
      <c r="C301" s="12">
        <f t="shared" si="78"/>
        <v>2.5219999999999998</v>
      </c>
      <c r="D301" s="12">
        <f t="shared" si="79"/>
        <v>2.2721498934385065</v>
      </c>
      <c r="E301" s="12">
        <f t="shared" si="80"/>
        <v>1.704308742162385</v>
      </c>
      <c r="F301" s="12">
        <f t="shared" si="81"/>
        <v>1.1364675908862636</v>
      </c>
      <c r="G301" s="12">
        <f t="shared" si="82"/>
        <v>0.56862643961014214</v>
      </c>
      <c r="H301" s="12">
        <f t="shared" si="83"/>
        <v>25.6</v>
      </c>
      <c r="I301" s="12">
        <f t="shared" si="84"/>
        <v>35.6</v>
      </c>
      <c r="J301" s="12">
        <f t="shared" si="85"/>
        <v>2.5219999999999998</v>
      </c>
      <c r="K301" s="12">
        <f t="shared" si="94"/>
        <v>1.9541588487238784</v>
      </c>
      <c r="L301" s="12">
        <f t="shared" si="86"/>
        <v>10</v>
      </c>
      <c r="M301" s="81">
        <f t="shared" si="87"/>
        <v>0</v>
      </c>
      <c r="N301" s="81">
        <f t="shared" si="88"/>
        <v>0</v>
      </c>
      <c r="O301" s="81">
        <f t="shared" si="89"/>
        <v>4.3999999999999986</v>
      </c>
      <c r="P301" s="81">
        <f t="shared" si="90"/>
        <v>4.3999999999999986</v>
      </c>
      <c r="Q301" s="81">
        <f t="shared" si="91"/>
        <v>14.399999999999999</v>
      </c>
      <c r="R301" s="81">
        <f t="shared" si="92"/>
        <v>24.4</v>
      </c>
      <c r="S301">
        <f t="shared" si="93"/>
        <v>3.25</v>
      </c>
      <c r="V301" s="54" t="s">
        <v>772</v>
      </c>
      <c r="W301" s="55" t="s">
        <v>773</v>
      </c>
      <c r="X301" s="56">
        <v>5</v>
      </c>
      <c r="Y301" s="57">
        <v>46.8</v>
      </c>
      <c r="Z301" s="57">
        <v>2.6</v>
      </c>
      <c r="AA301" s="57">
        <v>2.5219999999999998</v>
      </c>
      <c r="AB301" s="57">
        <v>0</v>
      </c>
      <c r="AC301" s="57">
        <v>23</v>
      </c>
      <c r="AD301" s="57">
        <v>33</v>
      </c>
      <c r="AE301" s="57">
        <v>0</v>
      </c>
      <c r="AF301" s="57">
        <v>0</v>
      </c>
      <c r="AG301" s="58">
        <v>3.25</v>
      </c>
      <c r="AH301" s="58">
        <v>0</v>
      </c>
      <c r="AI301" s="58">
        <v>0</v>
      </c>
      <c r="AJ301" s="58">
        <v>0</v>
      </c>
    </row>
    <row r="302" spans="1:36">
      <c r="A302" s="68" t="str">
        <f t="shared" si="76"/>
        <v>4M10</v>
      </c>
      <c r="B302" s="12">
        <f t="shared" si="77"/>
        <v>2.5150000000000001</v>
      </c>
      <c r="C302" s="12">
        <f t="shared" si="78"/>
        <v>2.5150000000000001</v>
      </c>
      <c r="D302" s="12">
        <f t="shared" si="79"/>
        <v>1.9812293178004463</v>
      </c>
      <c r="E302" s="12">
        <f t="shared" si="80"/>
        <v>1.4133881665243249</v>
      </c>
      <c r="F302" s="12">
        <f t="shared" si="81"/>
        <v>0.84554701524820319</v>
      </c>
      <c r="G302" s="12">
        <f t="shared" si="82"/>
        <v>0.27770586397208175</v>
      </c>
      <c r="H302" s="12">
        <f t="shared" si="83"/>
        <v>20.6</v>
      </c>
      <c r="I302" s="12">
        <f t="shared" si="84"/>
        <v>28.152000000000001</v>
      </c>
      <c r="J302" s="12">
        <f t="shared" si="85"/>
        <v>2.5150000000000001</v>
      </c>
      <c r="K302" s="12">
        <f t="shared" si="94"/>
        <v>2.0861663625562734</v>
      </c>
      <c r="L302" s="12">
        <f t="shared" si="86"/>
        <v>7.5519999999999996</v>
      </c>
      <c r="M302" s="81">
        <f t="shared" si="87"/>
        <v>0</v>
      </c>
      <c r="N302" s="81">
        <f t="shared" si="88"/>
        <v>0</v>
      </c>
      <c r="O302" s="81">
        <f t="shared" si="89"/>
        <v>1.847999999999999</v>
      </c>
      <c r="P302" s="81">
        <f t="shared" si="90"/>
        <v>11.847999999999999</v>
      </c>
      <c r="Q302" s="81">
        <f t="shared" si="91"/>
        <v>21.847999999999999</v>
      </c>
      <c r="R302" s="81">
        <f t="shared" si="92"/>
        <v>31.847999999999999</v>
      </c>
      <c r="S302">
        <f t="shared" si="93"/>
        <v>3.25</v>
      </c>
      <c r="V302" s="54" t="s">
        <v>774</v>
      </c>
      <c r="W302" s="55" t="s">
        <v>775</v>
      </c>
      <c r="X302" s="56">
        <v>5</v>
      </c>
      <c r="Y302" s="57">
        <v>41.5</v>
      </c>
      <c r="Z302" s="57">
        <v>2.6</v>
      </c>
      <c r="AA302" s="57">
        <v>2.5150000000000001</v>
      </c>
      <c r="AB302" s="57">
        <v>0</v>
      </c>
      <c r="AC302" s="57">
        <v>18</v>
      </c>
      <c r="AD302" s="57">
        <v>25.552</v>
      </c>
      <c r="AE302" s="57">
        <v>0</v>
      </c>
      <c r="AF302" s="57">
        <v>0</v>
      </c>
      <c r="AG302" s="58">
        <v>3.25</v>
      </c>
      <c r="AH302" s="58">
        <v>0</v>
      </c>
      <c r="AI302" s="58">
        <v>0</v>
      </c>
      <c r="AJ302" s="58">
        <v>0</v>
      </c>
    </row>
    <row r="303" spans="1:36">
      <c r="A303" s="68" t="str">
        <f t="shared" si="76"/>
        <v>4MN11</v>
      </c>
      <c r="B303" s="12">
        <f t="shared" si="77"/>
        <v>2.0249999999999999</v>
      </c>
      <c r="C303" s="12">
        <f t="shared" si="78"/>
        <v>2.0249999999999999</v>
      </c>
      <c r="D303" s="12">
        <f t="shared" si="79"/>
        <v>1.5548275267433715</v>
      </c>
      <c r="E303" s="12">
        <f t="shared" si="80"/>
        <v>0.9869863754672501</v>
      </c>
      <c r="F303" s="12">
        <f t="shared" si="81"/>
        <v>0.41914522419112865</v>
      </c>
      <c r="G303" s="12">
        <f t="shared" si="82"/>
        <v>-0.14869592708499324</v>
      </c>
      <c r="H303" s="12">
        <f t="shared" si="83"/>
        <v>18.600000000000001</v>
      </c>
      <c r="I303" s="12">
        <f t="shared" si="84"/>
        <v>21.720000000000002</v>
      </c>
      <c r="J303" s="12">
        <f t="shared" si="85"/>
        <v>2.0249999999999999</v>
      </c>
      <c r="K303" s="12">
        <f t="shared" si="94"/>
        <v>2.0249999999999999</v>
      </c>
      <c r="L303" s="12">
        <f t="shared" si="86"/>
        <v>3.120000000000001</v>
      </c>
      <c r="M303" s="81">
        <f t="shared" si="87"/>
        <v>0</v>
      </c>
      <c r="N303" s="81">
        <f t="shared" si="88"/>
        <v>1.3999999999999986</v>
      </c>
      <c r="O303" s="81">
        <f t="shared" si="89"/>
        <v>8.2799999999999976</v>
      </c>
      <c r="P303" s="81">
        <f t="shared" si="90"/>
        <v>18.279999999999998</v>
      </c>
      <c r="Q303" s="81">
        <f t="shared" si="91"/>
        <v>28.279999999999998</v>
      </c>
      <c r="R303" s="81">
        <f t="shared" si="92"/>
        <v>38.28</v>
      </c>
      <c r="S303">
        <f t="shared" si="93"/>
        <v>3.25</v>
      </c>
      <c r="V303" s="54" t="s">
        <v>776</v>
      </c>
      <c r="W303" s="55" t="s">
        <v>777</v>
      </c>
      <c r="X303" s="56">
        <v>1</v>
      </c>
      <c r="Y303" s="57">
        <v>40</v>
      </c>
      <c r="Z303" s="57">
        <v>2.6</v>
      </c>
      <c r="AA303" s="57">
        <v>2.0249999999999999</v>
      </c>
      <c r="AB303" s="57">
        <v>1.95</v>
      </c>
      <c r="AC303" s="57">
        <v>16</v>
      </c>
      <c r="AD303" s="57">
        <v>19.12</v>
      </c>
      <c r="AE303" s="57">
        <v>26.12</v>
      </c>
      <c r="AF303" s="57">
        <v>0</v>
      </c>
      <c r="AG303" s="58">
        <v>0</v>
      </c>
      <c r="AH303" s="58">
        <v>3.25</v>
      </c>
      <c r="AI303" s="58">
        <v>3.5</v>
      </c>
      <c r="AJ303" s="58">
        <v>0</v>
      </c>
    </row>
    <row r="304" spans="1:36">
      <c r="A304" s="68" t="str">
        <f t="shared" si="76"/>
        <v>4N7</v>
      </c>
      <c r="B304" s="12">
        <f t="shared" si="77"/>
        <v>2.0249999999999999</v>
      </c>
      <c r="C304" s="12">
        <f t="shared" si="78"/>
        <v>2.0249999999999999</v>
      </c>
      <c r="D304" s="12">
        <f t="shared" si="79"/>
        <v>1.8023291911665886</v>
      </c>
      <c r="E304" s="12">
        <f t="shared" si="80"/>
        <v>1.3657197620814681</v>
      </c>
      <c r="F304" s="12">
        <f t="shared" si="81"/>
        <v>0.92911033299634727</v>
      </c>
      <c r="G304" s="12">
        <f t="shared" si="82"/>
        <v>0.49250090391122692</v>
      </c>
      <c r="H304" s="12">
        <f t="shared" si="83"/>
        <v>24.900000000000002</v>
      </c>
      <c r="I304" s="12">
        <f t="shared" si="84"/>
        <v>24.900000000000002</v>
      </c>
      <c r="J304" s="12">
        <f t="shared" si="85"/>
        <v>2.0249999999999999</v>
      </c>
      <c r="K304" s="12">
        <f t="shared" si="94"/>
        <v>2.0249999999999999</v>
      </c>
      <c r="L304" s="12">
        <f t="shared" si="86"/>
        <v>0</v>
      </c>
      <c r="M304" s="81">
        <f t="shared" si="87"/>
        <v>0</v>
      </c>
      <c r="N304" s="81">
        <f t="shared" si="88"/>
        <v>0</v>
      </c>
      <c r="O304" s="81">
        <f t="shared" si="89"/>
        <v>5.0999999999999979</v>
      </c>
      <c r="P304" s="81">
        <f t="shared" si="90"/>
        <v>15.099999999999998</v>
      </c>
      <c r="Q304" s="81">
        <f t="shared" si="91"/>
        <v>25.099999999999998</v>
      </c>
      <c r="R304" s="81">
        <f t="shared" si="92"/>
        <v>35.099999999999994</v>
      </c>
      <c r="S304">
        <f t="shared" si="93"/>
        <v>2.5</v>
      </c>
      <c r="V304" s="54" t="s">
        <v>778</v>
      </c>
      <c r="W304" s="55" t="s">
        <v>779</v>
      </c>
      <c r="X304" s="56">
        <v>5</v>
      </c>
      <c r="Y304" s="57">
        <v>45</v>
      </c>
      <c r="Z304" s="57">
        <v>2.6</v>
      </c>
      <c r="AA304" s="57">
        <v>2.0249999999999999</v>
      </c>
      <c r="AB304" s="57">
        <v>0</v>
      </c>
      <c r="AC304" s="57">
        <v>22.3</v>
      </c>
      <c r="AD304" s="57">
        <v>0</v>
      </c>
      <c r="AE304" s="57">
        <v>0</v>
      </c>
      <c r="AF304" s="57">
        <v>0</v>
      </c>
      <c r="AG304" s="58">
        <v>2.5</v>
      </c>
      <c r="AH304" s="58">
        <v>0</v>
      </c>
      <c r="AI304" s="58">
        <v>0</v>
      </c>
      <c r="AJ304" s="58">
        <v>0</v>
      </c>
    </row>
    <row r="305" spans="1:36">
      <c r="A305" s="68" t="str">
        <f t="shared" si="76"/>
        <v>4N8</v>
      </c>
      <c r="B305" s="12">
        <f t="shared" si="77"/>
        <v>3</v>
      </c>
      <c r="C305" s="12">
        <f t="shared" si="78"/>
        <v>2.9388373798495158</v>
      </c>
      <c r="D305" s="12">
        <f t="shared" si="79"/>
        <v>2.3272111783446725</v>
      </c>
      <c r="E305" s="12">
        <f t="shared" si="80"/>
        <v>1.7155849768398295</v>
      </c>
      <c r="F305" s="12">
        <f t="shared" si="81"/>
        <v>1.1039587753349864</v>
      </c>
      <c r="G305" s="12">
        <f t="shared" si="82"/>
        <v>0.49233257383014362</v>
      </c>
      <c r="H305" s="12">
        <f t="shared" si="83"/>
        <v>19</v>
      </c>
      <c r="I305" s="12">
        <f t="shared" si="84"/>
        <v>19</v>
      </c>
      <c r="J305" s="12">
        <f t="shared" si="85"/>
        <v>3</v>
      </c>
      <c r="K305" s="12">
        <f t="shared" si="94"/>
        <v>3</v>
      </c>
      <c r="L305" s="12">
        <f t="shared" si="86"/>
        <v>0</v>
      </c>
      <c r="M305" s="81">
        <f t="shared" si="87"/>
        <v>0</v>
      </c>
      <c r="N305" s="81">
        <f t="shared" si="88"/>
        <v>1</v>
      </c>
      <c r="O305" s="81">
        <f t="shared" si="89"/>
        <v>11</v>
      </c>
      <c r="P305" s="81">
        <f t="shared" si="90"/>
        <v>21</v>
      </c>
      <c r="Q305" s="81">
        <f t="shared" si="91"/>
        <v>31</v>
      </c>
      <c r="R305" s="81">
        <f t="shared" si="92"/>
        <v>41</v>
      </c>
      <c r="S305">
        <f t="shared" si="93"/>
        <v>3.5</v>
      </c>
      <c r="V305" s="54" t="s">
        <v>780</v>
      </c>
      <c r="W305" s="55" t="s">
        <v>781</v>
      </c>
      <c r="X305" s="56">
        <v>5</v>
      </c>
      <c r="Y305" s="57">
        <v>46.7</v>
      </c>
      <c r="Z305" s="57">
        <v>3</v>
      </c>
      <c r="AA305" s="57">
        <v>3</v>
      </c>
      <c r="AB305" s="57">
        <v>0</v>
      </c>
      <c r="AC305" s="57">
        <v>16</v>
      </c>
      <c r="AD305" s="57">
        <v>0</v>
      </c>
      <c r="AE305" s="57">
        <v>0</v>
      </c>
      <c r="AF305" s="57">
        <v>0</v>
      </c>
      <c r="AG305" s="58">
        <v>3.5</v>
      </c>
      <c r="AH305" s="58">
        <v>0</v>
      </c>
      <c r="AI305" s="58">
        <v>0</v>
      </c>
      <c r="AJ305" s="58">
        <v>0</v>
      </c>
    </row>
    <row r="306" spans="1:36">
      <c r="A306" s="68" t="str">
        <f t="shared" si="76"/>
        <v>4N10</v>
      </c>
      <c r="B306" s="12">
        <f t="shared" si="77"/>
        <v>2.5150000000000001</v>
      </c>
      <c r="C306" s="12">
        <f t="shared" si="78"/>
        <v>2.5150000000000001</v>
      </c>
      <c r="D306" s="12">
        <f t="shared" si="79"/>
        <v>2.1847218511873852</v>
      </c>
      <c r="E306" s="12">
        <f t="shared" si="80"/>
        <v>1.5730956496825419</v>
      </c>
      <c r="F306" s="12">
        <f t="shared" si="81"/>
        <v>0.96146944817769886</v>
      </c>
      <c r="G306" s="12">
        <f t="shared" si="82"/>
        <v>0.34984324667285582</v>
      </c>
      <c r="H306" s="12">
        <f t="shared" si="83"/>
        <v>24.6</v>
      </c>
      <c r="I306" s="12">
        <f t="shared" si="84"/>
        <v>24.6</v>
      </c>
      <c r="J306" s="12">
        <f t="shared" si="85"/>
        <v>2.5150000000000001</v>
      </c>
      <c r="K306" s="12">
        <f t="shared" si="94"/>
        <v>2.5150000000000001</v>
      </c>
      <c r="L306" s="12">
        <f t="shared" si="86"/>
        <v>0</v>
      </c>
      <c r="M306" s="81">
        <f t="shared" si="87"/>
        <v>0</v>
      </c>
      <c r="N306" s="81">
        <f t="shared" si="88"/>
        <v>0</v>
      </c>
      <c r="O306" s="81">
        <f t="shared" si="89"/>
        <v>5.3999999999999986</v>
      </c>
      <c r="P306" s="81">
        <f t="shared" si="90"/>
        <v>15.399999999999999</v>
      </c>
      <c r="Q306" s="81">
        <f t="shared" si="91"/>
        <v>25.4</v>
      </c>
      <c r="R306" s="81">
        <f t="shared" si="92"/>
        <v>35.4</v>
      </c>
      <c r="S306">
        <f t="shared" si="93"/>
        <v>3.5</v>
      </c>
      <c r="V306" s="54" t="s">
        <v>782</v>
      </c>
      <c r="W306" s="55" t="s">
        <v>783</v>
      </c>
      <c r="X306" s="56">
        <v>5</v>
      </c>
      <c r="Y306" s="57">
        <v>49.7</v>
      </c>
      <c r="Z306" s="57">
        <v>2.6</v>
      </c>
      <c r="AA306" s="57">
        <v>2.5150000000000001</v>
      </c>
      <c r="AB306" s="57">
        <v>0</v>
      </c>
      <c r="AC306" s="57">
        <v>22</v>
      </c>
      <c r="AD306" s="57">
        <v>0</v>
      </c>
      <c r="AE306" s="57">
        <v>0</v>
      </c>
      <c r="AF306" s="57">
        <v>0</v>
      </c>
      <c r="AG306" s="58">
        <v>3.5</v>
      </c>
      <c r="AH306" s="58">
        <v>0</v>
      </c>
      <c r="AI306" s="58">
        <v>0</v>
      </c>
      <c r="AJ306" s="58">
        <v>0</v>
      </c>
    </row>
    <row r="307" spans="1:36">
      <c r="A307" s="68" t="str">
        <f t="shared" si="76"/>
        <v>4N11</v>
      </c>
      <c r="B307" s="12">
        <f t="shared" si="77"/>
        <v>2.5150000000000001</v>
      </c>
      <c r="C307" s="12">
        <f t="shared" si="78"/>
        <v>2.5150000000000001</v>
      </c>
      <c r="D307" s="12">
        <f t="shared" si="79"/>
        <v>2.3070470914883536</v>
      </c>
      <c r="E307" s="12">
        <f t="shared" si="80"/>
        <v>1.6954208899835104</v>
      </c>
      <c r="F307" s="12">
        <f t="shared" si="81"/>
        <v>1.0837946884786673</v>
      </c>
      <c r="G307" s="12">
        <f t="shared" si="82"/>
        <v>0.4721684869738243</v>
      </c>
      <c r="H307" s="12">
        <f t="shared" si="83"/>
        <v>26.6</v>
      </c>
      <c r="I307" s="12">
        <f t="shared" si="84"/>
        <v>26.6</v>
      </c>
      <c r="J307" s="12">
        <f t="shared" si="85"/>
        <v>2.5150000000000001</v>
      </c>
      <c r="K307" s="12">
        <f t="shared" si="94"/>
        <v>2.5150000000000001</v>
      </c>
      <c r="L307" s="12">
        <f t="shared" si="86"/>
        <v>0</v>
      </c>
      <c r="M307" s="81">
        <f t="shared" si="87"/>
        <v>0</v>
      </c>
      <c r="N307" s="81">
        <f t="shared" si="88"/>
        <v>0</v>
      </c>
      <c r="O307" s="81">
        <f t="shared" si="89"/>
        <v>3.3999999999999986</v>
      </c>
      <c r="P307" s="81">
        <f t="shared" si="90"/>
        <v>13.399999999999999</v>
      </c>
      <c r="Q307" s="81">
        <f t="shared" si="91"/>
        <v>23.4</v>
      </c>
      <c r="R307" s="81">
        <f t="shared" si="92"/>
        <v>33.4</v>
      </c>
      <c r="S307">
        <f t="shared" si="93"/>
        <v>3.5</v>
      </c>
      <c r="V307" s="54" t="s">
        <v>784</v>
      </c>
      <c r="W307" s="55" t="s">
        <v>785</v>
      </c>
      <c r="X307" s="56">
        <v>5</v>
      </c>
      <c r="Y307" s="57">
        <v>49.7</v>
      </c>
      <c r="Z307" s="57">
        <v>2.6</v>
      </c>
      <c r="AA307" s="57">
        <v>2.5150000000000001</v>
      </c>
      <c r="AB307" s="57">
        <v>0</v>
      </c>
      <c r="AC307" s="57">
        <v>24</v>
      </c>
      <c r="AD307" s="57">
        <v>0</v>
      </c>
      <c r="AE307" s="57">
        <v>0</v>
      </c>
      <c r="AF307" s="57">
        <v>0</v>
      </c>
      <c r="AG307" s="58">
        <v>3.5</v>
      </c>
      <c r="AH307" s="58">
        <v>0</v>
      </c>
      <c r="AI307" s="58">
        <v>0</v>
      </c>
      <c r="AJ307" s="58">
        <v>0</v>
      </c>
    </row>
    <row r="308" spans="1:36">
      <c r="A308" s="68" t="str">
        <f t="shared" si="76"/>
        <v>4N13</v>
      </c>
      <c r="B308" s="12">
        <f t="shared" si="77"/>
        <v>2.5150000000000001</v>
      </c>
      <c r="C308" s="12">
        <f t="shared" si="78"/>
        <v>2.5150000000000001</v>
      </c>
      <c r="D308" s="12">
        <f t="shared" si="79"/>
        <v>2.0929779209616584</v>
      </c>
      <c r="E308" s="12">
        <f t="shared" si="80"/>
        <v>1.4813517194568155</v>
      </c>
      <c r="F308" s="12">
        <f t="shared" si="81"/>
        <v>0.86972551795197228</v>
      </c>
      <c r="G308" s="12">
        <f t="shared" si="82"/>
        <v>0.25809931644712947</v>
      </c>
      <c r="H308" s="12">
        <f t="shared" si="83"/>
        <v>23.1</v>
      </c>
      <c r="I308" s="12">
        <f t="shared" si="84"/>
        <v>23.1</v>
      </c>
      <c r="J308" s="12">
        <f t="shared" si="85"/>
        <v>2.5150000000000001</v>
      </c>
      <c r="K308" s="12">
        <f t="shared" si="94"/>
        <v>2.5150000000000001</v>
      </c>
      <c r="L308" s="12">
        <f t="shared" si="86"/>
        <v>0</v>
      </c>
      <c r="M308" s="81">
        <f t="shared" si="87"/>
        <v>0</v>
      </c>
      <c r="N308" s="81">
        <f t="shared" si="88"/>
        <v>0</v>
      </c>
      <c r="O308" s="81">
        <f t="shared" si="89"/>
        <v>6.8999999999999986</v>
      </c>
      <c r="P308" s="81">
        <f t="shared" si="90"/>
        <v>16.899999999999999</v>
      </c>
      <c r="Q308" s="81">
        <f t="shared" si="91"/>
        <v>26.9</v>
      </c>
      <c r="R308" s="81">
        <f t="shared" si="92"/>
        <v>36.9</v>
      </c>
      <c r="S308">
        <f t="shared" si="93"/>
        <v>3.5</v>
      </c>
      <c r="V308" s="54" t="s">
        <v>786</v>
      </c>
      <c r="W308" s="55" t="s">
        <v>787</v>
      </c>
      <c r="X308" s="56">
        <v>5</v>
      </c>
      <c r="Y308" s="57">
        <v>46.7</v>
      </c>
      <c r="Z308" s="57">
        <v>2.6</v>
      </c>
      <c r="AA308" s="57">
        <v>2.5150000000000001</v>
      </c>
      <c r="AB308" s="57">
        <v>0</v>
      </c>
      <c r="AC308" s="57">
        <v>20.5</v>
      </c>
      <c r="AD308" s="57">
        <v>0</v>
      </c>
      <c r="AE308" s="57">
        <v>0</v>
      </c>
      <c r="AF308" s="57">
        <v>0</v>
      </c>
      <c r="AG308" s="58">
        <v>3.5</v>
      </c>
      <c r="AH308" s="58">
        <v>0</v>
      </c>
      <c r="AI308" s="58">
        <v>0</v>
      </c>
      <c r="AJ308" s="58">
        <v>0</v>
      </c>
    </row>
    <row r="309" spans="1:36">
      <c r="A309" s="68" t="str">
        <f t="shared" si="76"/>
        <v>4N15</v>
      </c>
      <c r="B309" s="12">
        <f t="shared" si="77"/>
        <v>2.5150000000000001</v>
      </c>
      <c r="C309" s="12">
        <f t="shared" si="78"/>
        <v>2.5150000000000001</v>
      </c>
      <c r="D309" s="12">
        <f t="shared" si="79"/>
        <v>2.3070470914883536</v>
      </c>
      <c r="E309" s="12">
        <f t="shared" si="80"/>
        <v>1.6954208899835104</v>
      </c>
      <c r="F309" s="12">
        <f t="shared" si="81"/>
        <v>1.0837946884786673</v>
      </c>
      <c r="G309" s="12">
        <f t="shared" si="82"/>
        <v>0.4721684869738243</v>
      </c>
      <c r="H309" s="12">
        <f t="shared" si="83"/>
        <v>26.6</v>
      </c>
      <c r="I309" s="12">
        <f t="shared" si="84"/>
        <v>26.6</v>
      </c>
      <c r="J309" s="12">
        <f t="shared" si="85"/>
        <v>2.5150000000000001</v>
      </c>
      <c r="K309" s="12">
        <f t="shared" si="94"/>
        <v>2.5150000000000001</v>
      </c>
      <c r="L309" s="12">
        <f t="shared" si="86"/>
        <v>0</v>
      </c>
      <c r="M309" s="81">
        <f t="shared" si="87"/>
        <v>0</v>
      </c>
      <c r="N309" s="81">
        <f t="shared" si="88"/>
        <v>0</v>
      </c>
      <c r="O309" s="81">
        <f t="shared" si="89"/>
        <v>3.3999999999999986</v>
      </c>
      <c r="P309" s="81">
        <f t="shared" si="90"/>
        <v>13.399999999999999</v>
      </c>
      <c r="Q309" s="81">
        <f t="shared" si="91"/>
        <v>23.4</v>
      </c>
      <c r="R309" s="81">
        <f t="shared" si="92"/>
        <v>33.4</v>
      </c>
      <c r="S309">
        <f t="shared" si="93"/>
        <v>3.5</v>
      </c>
      <c r="V309" s="54" t="s">
        <v>788</v>
      </c>
      <c r="W309" s="55" t="s">
        <v>789</v>
      </c>
      <c r="X309" s="56">
        <v>5</v>
      </c>
      <c r="Y309" s="57">
        <v>49.7</v>
      </c>
      <c r="Z309" s="57">
        <v>2.6</v>
      </c>
      <c r="AA309" s="57">
        <v>2.5150000000000001</v>
      </c>
      <c r="AB309" s="57">
        <v>0</v>
      </c>
      <c r="AC309" s="57">
        <v>24</v>
      </c>
      <c r="AD309" s="57">
        <v>0</v>
      </c>
      <c r="AE309" s="57">
        <v>0</v>
      </c>
      <c r="AF309" s="57">
        <v>0</v>
      </c>
      <c r="AG309" s="58">
        <v>3.5</v>
      </c>
      <c r="AH309" s="58">
        <v>0</v>
      </c>
      <c r="AI309" s="58">
        <v>0</v>
      </c>
      <c r="AJ309" s="58">
        <v>0</v>
      </c>
    </row>
    <row r="310" spans="1:36">
      <c r="A310" s="68" t="str">
        <f t="shared" si="76"/>
        <v>4O5</v>
      </c>
      <c r="B310" s="12">
        <f t="shared" si="77"/>
        <v>2.5150000000000001</v>
      </c>
      <c r="C310" s="12">
        <f t="shared" si="78"/>
        <v>2.5150000000000001</v>
      </c>
      <c r="D310" s="12">
        <f t="shared" si="79"/>
        <v>2.0627501065748564</v>
      </c>
      <c r="E310" s="12">
        <f t="shared" si="80"/>
        <v>1.4073154784224742</v>
      </c>
      <c r="F310" s="12">
        <f t="shared" si="81"/>
        <v>0.75188085027009199</v>
      </c>
      <c r="G310" s="12">
        <f t="shared" si="82"/>
        <v>9.6446222117709812E-2</v>
      </c>
      <c r="H310" s="12">
        <f t="shared" si="83"/>
        <v>23.1</v>
      </c>
      <c r="I310" s="12">
        <f t="shared" si="84"/>
        <v>23.1</v>
      </c>
      <c r="J310" s="12">
        <f t="shared" si="85"/>
        <v>2.5150000000000001</v>
      </c>
      <c r="K310" s="12">
        <f t="shared" si="94"/>
        <v>2.5150000000000001</v>
      </c>
      <c r="L310" s="12">
        <f t="shared" si="86"/>
        <v>0</v>
      </c>
      <c r="M310" s="81">
        <f t="shared" si="87"/>
        <v>0</v>
      </c>
      <c r="N310" s="81">
        <f t="shared" si="88"/>
        <v>0</v>
      </c>
      <c r="O310" s="81">
        <f t="shared" si="89"/>
        <v>6.8999999999999986</v>
      </c>
      <c r="P310" s="81">
        <f t="shared" si="90"/>
        <v>16.899999999999999</v>
      </c>
      <c r="Q310" s="81">
        <f t="shared" si="91"/>
        <v>26.9</v>
      </c>
      <c r="R310" s="81">
        <f t="shared" si="92"/>
        <v>36.9</v>
      </c>
      <c r="S310">
        <f t="shared" si="93"/>
        <v>3.75</v>
      </c>
      <c r="V310" s="54" t="s">
        <v>790</v>
      </c>
      <c r="W310" s="55" t="s">
        <v>791</v>
      </c>
      <c r="X310" s="56">
        <v>5</v>
      </c>
      <c r="Y310" s="57">
        <v>46.7</v>
      </c>
      <c r="Z310" s="57">
        <v>2.6</v>
      </c>
      <c r="AA310" s="57">
        <v>2.5150000000000001</v>
      </c>
      <c r="AB310" s="57">
        <v>0</v>
      </c>
      <c r="AC310" s="57">
        <v>20.5</v>
      </c>
      <c r="AD310" s="57">
        <v>0</v>
      </c>
      <c r="AE310" s="57">
        <v>0</v>
      </c>
      <c r="AF310" s="57">
        <v>0</v>
      </c>
      <c r="AG310" s="58">
        <v>3.75</v>
      </c>
      <c r="AH310" s="58">
        <v>0</v>
      </c>
      <c r="AI310" s="58">
        <v>0</v>
      </c>
      <c r="AJ310" s="58">
        <v>0</v>
      </c>
    </row>
    <row r="311" spans="1:36">
      <c r="A311" s="68" t="str">
        <f t="shared" si="76"/>
        <v>4O6</v>
      </c>
      <c r="B311" s="12">
        <f t="shared" si="77"/>
        <v>2.5150000000000001</v>
      </c>
      <c r="C311" s="12">
        <f t="shared" si="78"/>
        <v>2.5150000000000001</v>
      </c>
      <c r="D311" s="12">
        <f t="shared" si="79"/>
        <v>2.0627501065748564</v>
      </c>
      <c r="E311" s="12">
        <f t="shared" si="80"/>
        <v>1.4073154784224742</v>
      </c>
      <c r="F311" s="12">
        <f t="shared" si="81"/>
        <v>0.75188085027009199</v>
      </c>
      <c r="G311" s="12">
        <f t="shared" si="82"/>
        <v>9.6446222117709812E-2</v>
      </c>
      <c r="H311" s="12">
        <f t="shared" si="83"/>
        <v>23.1</v>
      </c>
      <c r="I311" s="12">
        <f t="shared" si="84"/>
        <v>23.1</v>
      </c>
      <c r="J311" s="12">
        <f t="shared" si="85"/>
        <v>2.5150000000000001</v>
      </c>
      <c r="K311" s="12">
        <f t="shared" si="94"/>
        <v>2.5150000000000001</v>
      </c>
      <c r="L311" s="12">
        <f t="shared" si="86"/>
        <v>0</v>
      </c>
      <c r="M311" s="81">
        <f t="shared" si="87"/>
        <v>0</v>
      </c>
      <c r="N311" s="81">
        <f t="shared" si="88"/>
        <v>0</v>
      </c>
      <c r="O311" s="81">
        <f t="shared" si="89"/>
        <v>6.8999999999999986</v>
      </c>
      <c r="P311" s="81">
        <f t="shared" si="90"/>
        <v>16.899999999999999</v>
      </c>
      <c r="Q311" s="81">
        <f t="shared" si="91"/>
        <v>26.9</v>
      </c>
      <c r="R311" s="81">
        <f t="shared" si="92"/>
        <v>36.9</v>
      </c>
      <c r="S311">
        <f t="shared" si="93"/>
        <v>3.75</v>
      </c>
      <c r="V311" s="54" t="s">
        <v>792</v>
      </c>
      <c r="W311" s="55" t="s">
        <v>793</v>
      </c>
      <c r="X311" s="56">
        <v>5</v>
      </c>
      <c r="Y311" s="57">
        <v>49.7</v>
      </c>
      <c r="Z311" s="57">
        <v>2.6</v>
      </c>
      <c r="AA311" s="57">
        <v>2.5150000000000001</v>
      </c>
      <c r="AB311" s="57">
        <v>0</v>
      </c>
      <c r="AC311" s="57">
        <v>20.5</v>
      </c>
      <c r="AD311" s="57">
        <v>0</v>
      </c>
      <c r="AE311" s="57">
        <v>0</v>
      </c>
      <c r="AF311" s="57">
        <v>0</v>
      </c>
      <c r="AG311" s="58">
        <v>3.75</v>
      </c>
      <c r="AH311" s="58">
        <v>0</v>
      </c>
      <c r="AI311" s="58">
        <v>0</v>
      </c>
      <c r="AJ311" s="58">
        <v>0</v>
      </c>
    </row>
    <row r="312" spans="1:36">
      <c r="A312" s="68" t="str">
        <f t="shared" si="76"/>
        <v>4O7</v>
      </c>
      <c r="B312" s="12">
        <f t="shared" si="77"/>
        <v>2.5150000000000001</v>
      </c>
      <c r="C312" s="12">
        <f t="shared" si="78"/>
        <v>2.5150000000000001</v>
      </c>
      <c r="D312" s="12">
        <f t="shared" si="79"/>
        <v>1.9316631809443801</v>
      </c>
      <c r="E312" s="12">
        <f t="shared" si="80"/>
        <v>1.2762285527919979</v>
      </c>
      <c r="F312" s="12">
        <f t="shared" si="81"/>
        <v>0.62079392463961569</v>
      </c>
      <c r="G312" s="12">
        <f t="shared" si="82"/>
        <v>-3.4640703512766491E-2</v>
      </c>
      <c r="H312" s="12">
        <f t="shared" si="83"/>
        <v>21.1</v>
      </c>
      <c r="I312" s="12">
        <f t="shared" si="84"/>
        <v>44.239000000000004</v>
      </c>
      <c r="J312" s="12">
        <f t="shared" si="85"/>
        <v>2.5150000000000001</v>
      </c>
      <c r="K312" s="12">
        <f t="shared" si="94"/>
        <v>0.99838981391820281</v>
      </c>
      <c r="L312" s="12">
        <f t="shared" si="86"/>
        <v>23.139000000000003</v>
      </c>
      <c r="M312" s="81">
        <f t="shared" si="87"/>
        <v>0</v>
      </c>
      <c r="N312" s="81">
        <f t="shared" si="88"/>
        <v>0</v>
      </c>
      <c r="O312" s="81">
        <f t="shared" si="89"/>
        <v>8.8999999999999986</v>
      </c>
      <c r="P312" s="81">
        <f t="shared" si="90"/>
        <v>18.899999999999999</v>
      </c>
      <c r="Q312" s="81">
        <f t="shared" si="91"/>
        <v>5.7609999999999957</v>
      </c>
      <c r="R312" s="81">
        <f t="shared" si="92"/>
        <v>15.760999999999996</v>
      </c>
      <c r="S312">
        <f t="shared" si="93"/>
        <v>3.75</v>
      </c>
      <c r="V312" s="54" t="s">
        <v>794</v>
      </c>
      <c r="W312" s="55" t="s">
        <v>795</v>
      </c>
      <c r="X312" s="56">
        <v>5</v>
      </c>
      <c r="Y312" s="57">
        <v>49.7</v>
      </c>
      <c r="Z312" s="57">
        <v>2.6</v>
      </c>
      <c r="AA312" s="57">
        <v>2.5150000000000001</v>
      </c>
      <c r="AB312" s="57">
        <v>0</v>
      </c>
      <c r="AC312" s="57">
        <v>18.5</v>
      </c>
      <c r="AD312" s="57">
        <v>41.639000000000003</v>
      </c>
      <c r="AE312" s="57">
        <v>0</v>
      </c>
      <c r="AF312" s="57">
        <v>0</v>
      </c>
      <c r="AG312" s="58">
        <v>3.75</v>
      </c>
      <c r="AH312" s="58">
        <v>0</v>
      </c>
      <c r="AI312" s="58">
        <v>0</v>
      </c>
      <c r="AJ312" s="58">
        <v>0</v>
      </c>
    </row>
    <row r="313" spans="1:36">
      <c r="A313" s="68" t="str">
        <f t="shared" si="76"/>
        <v>4P6</v>
      </c>
      <c r="B313" s="12">
        <f t="shared" si="77"/>
        <v>2.5219999999999998</v>
      </c>
      <c r="C313" s="12">
        <f t="shared" si="78"/>
        <v>2.5219999999999998</v>
      </c>
      <c r="D313" s="12">
        <f t="shared" si="79"/>
        <v>2.0811813775081101</v>
      </c>
      <c r="E313" s="12">
        <f t="shared" si="80"/>
        <v>1.381913258073006</v>
      </c>
      <c r="F313" s="12">
        <f t="shared" si="81"/>
        <v>0.68264513863790199</v>
      </c>
      <c r="G313" s="12">
        <f t="shared" si="82"/>
        <v>-1.662298079720248E-2</v>
      </c>
      <c r="H313" s="12">
        <f t="shared" si="83"/>
        <v>23.696000000000002</v>
      </c>
      <c r="I313" s="12">
        <f t="shared" si="84"/>
        <v>23.696000000000002</v>
      </c>
      <c r="J313" s="12">
        <f t="shared" si="85"/>
        <v>2.5219999999999998</v>
      </c>
      <c r="K313" s="12">
        <f t="shared" si="94"/>
        <v>2.5219999999999998</v>
      </c>
      <c r="L313" s="12">
        <f t="shared" si="86"/>
        <v>0</v>
      </c>
      <c r="M313" s="81">
        <f t="shared" si="87"/>
        <v>0</v>
      </c>
      <c r="N313" s="81">
        <f t="shared" si="88"/>
        <v>0</v>
      </c>
      <c r="O313" s="81">
        <f t="shared" si="89"/>
        <v>6.3039999999999985</v>
      </c>
      <c r="P313" s="81">
        <f t="shared" si="90"/>
        <v>16.303999999999998</v>
      </c>
      <c r="Q313" s="81">
        <f t="shared" si="91"/>
        <v>26.303999999999998</v>
      </c>
      <c r="R313" s="81">
        <f t="shared" si="92"/>
        <v>36.304000000000002</v>
      </c>
      <c r="S313">
        <f t="shared" si="93"/>
        <v>4</v>
      </c>
      <c r="V313" s="54" t="s">
        <v>796</v>
      </c>
      <c r="W313" s="55" t="s">
        <v>797</v>
      </c>
      <c r="X313" s="56">
        <v>5</v>
      </c>
      <c r="Y313" s="57">
        <v>45.5</v>
      </c>
      <c r="Z313" s="57">
        <v>2.6</v>
      </c>
      <c r="AA313" s="57">
        <v>2.5219999999999998</v>
      </c>
      <c r="AB313" s="57">
        <v>0</v>
      </c>
      <c r="AC313" s="57">
        <v>21.096</v>
      </c>
      <c r="AD313" s="57">
        <v>0</v>
      </c>
      <c r="AE313" s="57">
        <v>0</v>
      </c>
      <c r="AF313" s="57">
        <v>0</v>
      </c>
      <c r="AG313" s="58">
        <v>4</v>
      </c>
      <c r="AH313" s="58">
        <v>0</v>
      </c>
      <c r="AI313" s="58">
        <v>0</v>
      </c>
      <c r="AJ313" s="58">
        <v>0</v>
      </c>
    </row>
    <row r="314" spans="1:36">
      <c r="A314" s="68" t="str">
        <f t="shared" si="76"/>
        <v>4PF7</v>
      </c>
      <c r="B314" s="12">
        <f t="shared" si="77"/>
        <v>2.0249999999999999</v>
      </c>
      <c r="C314" s="12">
        <f t="shared" si="78"/>
        <v>1.9900365940282447</v>
      </c>
      <c r="D314" s="12">
        <f t="shared" si="79"/>
        <v>1.2907684745931407</v>
      </c>
      <c r="E314" s="12">
        <f t="shared" si="80"/>
        <v>0.59150035515803645</v>
      </c>
      <c r="F314" s="12">
        <f t="shared" si="81"/>
        <v>-0.1077677642770678</v>
      </c>
      <c r="G314" s="12">
        <f t="shared" si="82"/>
        <v>-0.80703588371217183</v>
      </c>
      <c r="H314" s="12">
        <f t="shared" si="83"/>
        <v>13.6</v>
      </c>
      <c r="I314" s="12">
        <f t="shared" si="84"/>
        <v>19.5</v>
      </c>
      <c r="J314" s="12">
        <f t="shared" si="85"/>
        <v>2.0249999999999999</v>
      </c>
      <c r="K314" s="12">
        <f t="shared" si="94"/>
        <v>2.0249999999999999</v>
      </c>
      <c r="L314" s="12">
        <f t="shared" si="86"/>
        <v>5.9</v>
      </c>
      <c r="M314" s="81">
        <f t="shared" si="87"/>
        <v>0</v>
      </c>
      <c r="N314" s="81">
        <f t="shared" si="88"/>
        <v>0.5</v>
      </c>
      <c r="O314" s="81">
        <f t="shared" si="89"/>
        <v>10.5</v>
      </c>
      <c r="P314" s="81">
        <f t="shared" si="90"/>
        <v>20.5</v>
      </c>
      <c r="Q314" s="81">
        <f t="shared" si="91"/>
        <v>30.5</v>
      </c>
      <c r="R314" s="81">
        <f t="shared" si="92"/>
        <v>40.5</v>
      </c>
      <c r="S314">
        <f t="shared" si="93"/>
        <v>4</v>
      </c>
      <c r="V314" s="54" t="s">
        <v>798</v>
      </c>
      <c r="W314" s="55" t="s">
        <v>799</v>
      </c>
      <c r="X314" s="56">
        <v>5</v>
      </c>
      <c r="Y314" s="57">
        <v>38</v>
      </c>
      <c r="Z314" s="57">
        <v>2.6</v>
      </c>
      <c r="AA314" s="57">
        <v>2.0249999999999999</v>
      </c>
      <c r="AB314" s="57">
        <v>1.95</v>
      </c>
      <c r="AC314" s="57">
        <v>11</v>
      </c>
      <c r="AD314" s="57">
        <v>16.899999999999999</v>
      </c>
      <c r="AE314" s="57">
        <v>23.937999999999999</v>
      </c>
      <c r="AF314" s="57">
        <v>0</v>
      </c>
      <c r="AG314" s="58">
        <v>0</v>
      </c>
      <c r="AH314" s="58">
        <v>4</v>
      </c>
      <c r="AI314" s="58">
        <v>1.5</v>
      </c>
      <c r="AJ314" s="58">
        <v>0</v>
      </c>
    </row>
    <row r="315" spans="1:36">
      <c r="A315" s="68" t="str">
        <f t="shared" si="76"/>
        <v>4T6</v>
      </c>
      <c r="B315" s="12">
        <f t="shared" si="77"/>
        <v>2.0249999999999999</v>
      </c>
      <c r="C315" s="12">
        <f t="shared" si="78"/>
        <v>2.0249999999999999</v>
      </c>
      <c r="D315" s="12">
        <f t="shared" si="79"/>
        <v>1.1851088301511297</v>
      </c>
      <c r="E315" s="12">
        <f t="shared" si="80"/>
        <v>0.31022219489188951</v>
      </c>
      <c r="F315" s="12">
        <f t="shared" si="81"/>
        <v>-0.56466444036735064</v>
      </c>
      <c r="G315" s="12">
        <f t="shared" si="82"/>
        <v>-1.4395510756265901</v>
      </c>
      <c r="H315" s="12">
        <f t="shared" si="83"/>
        <v>10.1</v>
      </c>
      <c r="I315" s="12">
        <f t="shared" si="84"/>
        <v>20.400000000000002</v>
      </c>
      <c r="J315" s="12">
        <f t="shared" si="85"/>
        <v>2.0249999999999999</v>
      </c>
      <c r="K315" s="12">
        <f t="shared" si="94"/>
        <v>2.0249999999999999</v>
      </c>
      <c r="L315" s="12">
        <f t="shared" si="86"/>
        <v>10.300000000000002</v>
      </c>
      <c r="M315" s="81">
        <f t="shared" si="87"/>
        <v>0</v>
      </c>
      <c r="N315" s="81">
        <f t="shared" si="88"/>
        <v>9.9</v>
      </c>
      <c r="O315" s="81">
        <f t="shared" si="89"/>
        <v>9.5999999999999979</v>
      </c>
      <c r="P315" s="81">
        <f t="shared" si="90"/>
        <v>19.599999999999998</v>
      </c>
      <c r="Q315" s="81">
        <f t="shared" si="91"/>
        <v>29.599999999999998</v>
      </c>
      <c r="R315" s="81">
        <f t="shared" si="92"/>
        <v>39.599999999999994</v>
      </c>
      <c r="S315">
        <f t="shared" si="93"/>
        <v>5</v>
      </c>
      <c r="V315" s="54" t="s">
        <v>800</v>
      </c>
      <c r="W315" s="55" t="s">
        <v>801</v>
      </c>
      <c r="X315" s="56">
        <v>5</v>
      </c>
      <c r="Y315" s="57">
        <v>44</v>
      </c>
      <c r="Z315" s="57">
        <v>2.6</v>
      </c>
      <c r="AA315" s="57">
        <v>2.0249999999999999</v>
      </c>
      <c r="AB315" s="57">
        <v>2.5150000000000001</v>
      </c>
      <c r="AC315" s="57">
        <v>7.5</v>
      </c>
      <c r="AD315" s="57">
        <v>17.8</v>
      </c>
      <c r="AE315" s="57">
        <v>35.15</v>
      </c>
      <c r="AF315" s="57">
        <v>0</v>
      </c>
      <c r="AG315" s="58">
        <v>0</v>
      </c>
      <c r="AH315" s="58">
        <v>5</v>
      </c>
      <c r="AI315" s="58">
        <v>0</v>
      </c>
      <c r="AJ315" s="58">
        <v>0</v>
      </c>
    </row>
    <row r="316" spans="1:36">
      <c r="A316" s="68" t="str">
        <f t="shared" si="76"/>
        <v>4TZ7</v>
      </c>
      <c r="B316" s="12">
        <f t="shared" si="77"/>
        <v>2.0249999999999999</v>
      </c>
      <c r="C316" s="12">
        <f t="shared" si="78"/>
        <v>2.0249999999999999</v>
      </c>
      <c r="D316" s="12">
        <f t="shared" si="79"/>
        <v>2.0249999999999999</v>
      </c>
      <c r="E316" s="12">
        <f t="shared" si="80"/>
        <v>0.70893207951014126</v>
      </c>
      <c r="F316" s="12">
        <f t="shared" si="81"/>
        <v>-1.8958728136538823</v>
      </c>
      <c r="G316" s="12">
        <f t="shared" si="82"/>
        <v>-4.5006777068179051</v>
      </c>
      <c r="H316" s="12">
        <f t="shared" si="83"/>
        <v>30.295999999999999</v>
      </c>
      <c r="I316" s="12">
        <f t="shared" si="84"/>
        <v>37.299999999999997</v>
      </c>
      <c r="J316" s="12">
        <f t="shared" si="85"/>
        <v>2.0249999999999999</v>
      </c>
      <c r="K316" s="12">
        <f t="shared" si="94"/>
        <v>1.4122294006644283</v>
      </c>
      <c r="L316" s="12">
        <f t="shared" si="86"/>
        <v>7.0039999999999978</v>
      </c>
      <c r="M316" s="81">
        <f t="shared" si="87"/>
        <v>0</v>
      </c>
      <c r="N316" s="81">
        <f t="shared" si="88"/>
        <v>0</v>
      </c>
      <c r="O316" s="81">
        <f t="shared" si="89"/>
        <v>0</v>
      </c>
      <c r="P316" s="81">
        <f t="shared" si="90"/>
        <v>2.7000000000000028</v>
      </c>
      <c r="Q316" s="81">
        <f t="shared" si="91"/>
        <v>12.700000000000003</v>
      </c>
      <c r="R316" s="81">
        <f t="shared" si="92"/>
        <v>22.700000000000003</v>
      </c>
      <c r="S316">
        <f t="shared" si="93"/>
        <v>14.6</v>
      </c>
      <c r="V316" s="54" t="s">
        <v>802</v>
      </c>
      <c r="W316" s="55" t="s">
        <v>803</v>
      </c>
      <c r="X316" s="56">
        <v>5</v>
      </c>
      <c r="Y316" s="57">
        <v>48.45</v>
      </c>
      <c r="Z316" s="57">
        <v>3</v>
      </c>
      <c r="AA316" s="57">
        <v>2.0249999999999999</v>
      </c>
      <c r="AB316" s="57">
        <v>0</v>
      </c>
      <c r="AC316" s="57">
        <v>27.295999999999999</v>
      </c>
      <c r="AD316" s="57">
        <v>34.299999999999997</v>
      </c>
      <c r="AE316" s="57">
        <v>36.299999999999997</v>
      </c>
      <c r="AF316" s="57">
        <v>0</v>
      </c>
      <c r="AG316" s="58">
        <v>5</v>
      </c>
      <c r="AH316" s="58">
        <v>14.6</v>
      </c>
      <c r="AI316" s="58">
        <v>0</v>
      </c>
      <c r="AJ316" s="58">
        <v>0</v>
      </c>
    </row>
    <row r="317" spans="1:36">
      <c r="A317" s="68" t="str">
        <f t="shared" si="76"/>
        <v>4V2</v>
      </c>
      <c r="B317" s="12">
        <f t="shared" si="77"/>
        <v>2.5150000000000001</v>
      </c>
      <c r="C317" s="12">
        <f t="shared" si="78"/>
        <v>2.5150000000000001</v>
      </c>
      <c r="D317" s="12">
        <f t="shared" si="79"/>
        <v>1.9950391397332918</v>
      </c>
      <c r="E317" s="12">
        <f t="shared" si="80"/>
        <v>1.0321486577579058</v>
      </c>
      <c r="F317" s="12">
        <f t="shared" si="81"/>
        <v>6.9258175782519471E-2</v>
      </c>
      <c r="G317" s="12">
        <f t="shared" si="82"/>
        <v>-0.89363230619286638</v>
      </c>
      <c r="H317" s="12">
        <f t="shared" si="83"/>
        <v>24.6</v>
      </c>
      <c r="I317" s="12">
        <f t="shared" si="84"/>
        <v>36.1</v>
      </c>
      <c r="J317" s="12">
        <f t="shared" si="85"/>
        <v>2.5150000000000001</v>
      </c>
      <c r="K317" s="12">
        <f t="shared" si="94"/>
        <v>1.4076759457283061</v>
      </c>
      <c r="L317" s="12">
        <f t="shared" si="86"/>
        <v>11.5</v>
      </c>
      <c r="M317" s="81">
        <f t="shared" si="87"/>
        <v>0</v>
      </c>
      <c r="N317" s="81">
        <f t="shared" si="88"/>
        <v>0</v>
      </c>
      <c r="O317" s="81">
        <f t="shared" si="89"/>
        <v>5.3999999999999986</v>
      </c>
      <c r="P317" s="81">
        <f t="shared" si="90"/>
        <v>3.8999999999999986</v>
      </c>
      <c r="Q317" s="81">
        <f t="shared" si="91"/>
        <v>13.899999999999999</v>
      </c>
      <c r="R317" s="81">
        <f t="shared" si="92"/>
        <v>23.9</v>
      </c>
      <c r="S317">
        <f t="shared" si="93"/>
        <v>5.5</v>
      </c>
      <c r="V317" s="54" t="s">
        <v>804</v>
      </c>
      <c r="W317" s="55" t="s">
        <v>805</v>
      </c>
      <c r="X317" s="56">
        <v>5</v>
      </c>
      <c r="Y317" s="57">
        <v>47.7</v>
      </c>
      <c r="Z317" s="57">
        <v>2.6</v>
      </c>
      <c r="AA317" s="57">
        <v>2.5150000000000001</v>
      </c>
      <c r="AB317" s="57">
        <v>0</v>
      </c>
      <c r="AC317" s="57">
        <v>22</v>
      </c>
      <c r="AD317" s="57">
        <v>33.5</v>
      </c>
      <c r="AE317" s="57">
        <v>0</v>
      </c>
      <c r="AF317" s="57">
        <v>0</v>
      </c>
      <c r="AG317" s="58">
        <v>5.5</v>
      </c>
      <c r="AH317" s="58">
        <v>0</v>
      </c>
      <c r="AI317" s="58">
        <v>0</v>
      </c>
      <c r="AJ317" s="58">
        <v>0</v>
      </c>
    </row>
    <row r="318" spans="1:36">
      <c r="A318" s="68" t="str">
        <f t="shared" si="76"/>
        <v>4V3</v>
      </c>
      <c r="B318" s="12">
        <f t="shared" si="77"/>
        <v>2.5150000000000001</v>
      </c>
      <c r="C318" s="12">
        <f t="shared" si="78"/>
        <v>2.5150000000000001</v>
      </c>
      <c r="D318" s="12">
        <f t="shared" si="79"/>
        <v>1.9950391397332918</v>
      </c>
      <c r="E318" s="12">
        <f t="shared" si="80"/>
        <v>1.0321486577579058</v>
      </c>
      <c r="F318" s="12">
        <f t="shared" si="81"/>
        <v>6.9258175782519471E-2</v>
      </c>
      <c r="G318" s="12">
        <f t="shared" si="82"/>
        <v>-0.89363230619286638</v>
      </c>
      <c r="H318" s="12">
        <f t="shared" si="83"/>
        <v>24.6</v>
      </c>
      <c r="I318" s="12">
        <f t="shared" si="84"/>
        <v>36.1</v>
      </c>
      <c r="J318" s="12">
        <f t="shared" si="85"/>
        <v>2.5150000000000001</v>
      </c>
      <c r="K318" s="12">
        <f t="shared" si="94"/>
        <v>1.4076759457283061</v>
      </c>
      <c r="L318" s="12">
        <f t="shared" si="86"/>
        <v>11.5</v>
      </c>
      <c r="M318" s="81">
        <f t="shared" si="87"/>
        <v>0</v>
      </c>
      <c r="N318" s="81">
        <f t="shared" si="88"/>
        <v>0</v>
      </c>
      <c r="O318" s="81">
        <f t="shared" si="89"/>
        <v>5.3999999999999986</v>
      </c>
      <c r="P318" s="81">
        <f t="shared" si="90"/>
        <v>3.8999999999999986</v>
      </c>
      <c r="Q318" s="81">
        <f t="shared" si="91"/>
        <v>13.899999999999999</v>
      </c>
      <c r="R318" s="81">
        <f t="shared" si="92"/>
        <v>23.9</v>
      </c>
      <c r="S318">
        <f t="shared" si="93"/>
        <v>5.5</v>
      </c>
      <c r="V318" s="54" t="s">
        <v>806</v>
      </c>
      <c r="W318" s="55" t="s">
        <v>807</v>
      </c>
      <c r="X318" s="56">
        <v>5</v>
      </c>
      <c r="Y318" s="57">
        <v>49.7</v>
      </c>
      <c r="Z318" s="57">
        <v>2.6</v>
      </c>
      <c r="AA318" s="57">
        <v>2.5150000000000001</v>
      </c>
      <c r="AB318" s="57">
        <v>0</v>
      </c>
      <c r="AC318" s="57">
        <v>22</v>
      </c>
      <c r="AD318" s="57">
        <v>33.5</v>
      </c>
      <c r="AE318" s="57">
        <v>0</v>
      </c>
      <c r="AF318" s="57">
        <v>0</v>
      </c>
      <c r="AG318" s="58">
        <v>5.5</v>
      </c>
      <c r="AH318" s="58">
        <v>0</v>
      </c>
      <c r="AI318" s="58">
        <v>0</v>
      </c>
      <c r="AJ318" s="58">
        <v>0</v>
      </c>
    </row>
    <row r="319" spans="1:36">
      <c r="A319" s="68" t="str">
        <f t="shared" si="76"/>
        <v>4X1</v>
      </c>
      <c r="B319" s="12">
        <f t="shared" si="77"/>
        <v>2.0249999999999999</v>
      </c>
      <c r="C319" s="12">
        <f t="shared" si="78"/>
        <v>2.0249999999999999</v>
      </c>
      <c r="D319" s="12">
        <f t="shared" si="79"/>
        <v>2.0249999999999999</v>
      </c>
      <c r="E319" s="12">
        <f t="shared" si="80"/>
        <v>1.005488917922938</v>
      </c>
      <c r="F319" s="12">
        <f t="shared" si="81"/>
        <v>-4.555343473382667E-2</v>
      </c>
      <c r="G319" s="12">
        <f t="shared" si="82"/>
        <v>-1.0965957873905912</v>
      </c>
      <c r="H319" s="12">
        <f t="shared" si="83"/>
        <v>30.3</v>
      </c>
      <c r="I319" s="12">
        <f t="shared" si="84"/>
        <v>39.1</v>
      </c>
      <c r="J319" s="12">
        <f t="shared" si="85"/>
        <v>2.0249999999999999</v>
      </c>
      <c r="K319" s="12">
        <f t="shared" si="94"/>
        <v>1.1000827296620468</v>
      </c>
      <c r="L319" s="12">
        <f t="shared" si="86"/>
        <v>8.8000000000000007</v>
      </c>
      <c r="M319" s="81">
        <f t="shared" si="87"/>
        <v>0</v>
      </c>
      <c r="N319" s="81">
        <f t="shared" si="88"/>
        <v>0</v>
      </c>
      <c r="O319" s="81">
        <f t="shared" si="89"/>
        <v>0</v>
      </c>
      <c r="P319" s="81">
        <f t="shared" si="90"/>
        <v>0.89999999999999858</v>
      </c>
      <c r="Q319" s="81">
        <f t="shared" si="91"/>
        <v>10.899999999999999</v>
      </c>
      <c r="R319" s="81">
        <f t="shared" si="92"/>
        <v>20.9</v>
      </c>
      <c r="S319">
        <f t="shared" si="93"/>
        <v>6</v>
      </c>
      <c r="V319" s="54" t="s">
        <v>808</v>
      </c>
      <c r="W319" s="55" t="s">
        <v>809</v>
      </c>
      <c r="X319" s="56">
        <v>5</v>
      </c>
      <c r="Y319" s="57">
        <v>48.45</v>
      </c>
      <c r="Z319" s="57">
        <v>3</v>
      </c>
      <c r="AA319" s="57">
        <v>2.0249999999999999</v>
      </c>
      <c r="AB319" s="57">
        <v>0</v>
      </c>
      <c r="AC319" s="57">
        <v>27.3</v>
      </c>
      <c r="AD319" s="57">
        <v>36.1</v>
      </c>
      <c r="AE319" s="57">
        <v>0</v>
      </c>
      <c r="AF319" s="57">
        <v>0</v>
      </c>
      <c r="AG319" s="58">
        <v>6</v>
      </c>
      <c r="AH319" s="58">
        <v>0</v>
      </c>
      <c r="AI319" s="58">
        <v>0</v>
      </c>
      <c r="AJ319" s="58">
        <v>0</v>
      </c>
    </row>
    <row r="320" spans="1:36">
      <c r="A320" s="68" t="str">
        <f t="shared" si="76"/>
        <v>4X2</v>
      </c>
      <c r="B320" s="12">
        <f t="shared" si="77"/>
        <v>2.0249999999999999</v>
      </c>
      <c r="C320" s="12">
        <f t="shared" si="78"/>
        <v>2.0249999999999999</v>
      </c>
      <c r="D320" s="12">
        <f t="shared" si="79"/>
        <v>2.0249999999999999</v>
      </c>
      <c r="E320" s="12">
        <f t="shared" si="80"/>
        <v>1.2156973884542908</v>
      </c>
      <c r="F320" s="12">
        <f t="shared" si="81"/>
        <v>0.16465503579752616</v>
      </c>
      <c r="G320" s="12">
        <f t="shared" si="82"/>
        <v>-0.88638731685923866</v>
      </c>
      <c r="H320" s="12">
        <f t="shared" si="83"/>
        <v>32.299999999999997</v>
      </c>
      <c r="I320" s="12">
        <f t="shared" si="84"/>
        <v>41.06</v>
      </c>
      <c r="J320" s="12">
        <f t="shared" si="85"/>
        <v>2.0249999999999999</v>
      </c>
      <c r="K320" s="12">
        <f t="shared" si="94"/>
        <v>1.1042868990726735</v>
      </c>
      <c r="L320" s="12">
        <f t="shared" si="86"/>
        <v>8.7600000000000051</v>
      </c>
      <c r="M320" s="81">
        <f t="shared" si="87"/>
        <v>0</v>
      </c>
      <c r="N320" s="81">
        <f t="shared" si="88"/>
        <v>0</v>
      </c>
      <c r="O320" s="81">
        <f t="shared" si="89"/>
        <v>0</v>
      </c>
      <c r="P320" s="81">
        <f t="shared" si="90"/>
        <v>7.7000000000000028</v>
      </c>
      <c r="Q320" s="81">
        <f t="shared" si="91"/>
        <v>8.9399999999999977</v>
      </c>
      <c r="R320" s="81">
        <f t="shared" si="92"/>
        <v>18.939999999999998</v>
      </c>
      <c r="S320">
        <f t="shared" si="93"/>
        <v>6</v>
      </c>
      <c r="V320" s="54" t="s">
        <v>810</v>
      </c>
      <c r="W320" s="55" t="s">
        <v>811</v>
      </c>
      <c r="X320" s="56">
        <v>5</v>
      </c>
      <c r="Y320" s="57">
        <v>48.45</v>
      </c>
      <c r="Z320" s="57">
        <v>3</v>
      </c>
      <c r="AA320" s="57">
        <v>2.0249999999999999</v>
      </c>
      <c r="AB320" s="57">
        <v>0</v>
      </c>
      <c r="AC320" s="57">
        <v>29.3</v>
      </c>
      <c r="AD320" s="57">
        <v>38.06</v>
      </c>
      <c r="AE320" s="57">
        <v>0</v>
      </c>
      <c r="AF320" s="57">
        <v>0</v>
      </c>
      <c r="AG320" s="58">
        <v>6</v>
      </c>
      <c r="AH320" s="58">
        <v>0</v>
      </c>
      <c r="AI320" s="58">
        <v>0</v>
      </c>
      <c r="AJ320" s="58">
        <v>0</v>
      </c>
    </row>
    <row r="321" spans="1:36">
      <c r="A321" s="68" t="str">
        <f t="shared" si="76"/>
        <v>4X3</v>
      </c>
      <c r="B321" s="12">
        <f t="shared" si="77"/>
        <v>2.0249999999999999</v>
      </c>
      <c r="C321" s="12">
        <f t="shared" si="78"/>
        <v>2.0249999999999999</v>
      </c>
      <c r="D321" s="12">
        <f t="shared" si="79"/>
        <v>2.0039791529468647</v>
      </c>
      <c r="E321" s="12">
        <f t="shared" si="80"/>
        <v>0.95293680029009986</v>
      </c>
      <c r="F321" s="12">
        <f t="shared" si="81"/>
        <v>-9.8105552366664739E-2</v>
      </c>
      <c r="G321" s="12">
        <f t="shared" si="82"/>
        <v>-1.1491479050234297</v>
      </c>
      <c r="H321" s="12">
        <f t="shared" si="83"/>
        <v>29.8</v>
      </c>
      <c r="I321" s="12">
        <f t="shared" si="84"/>
        <v>38.6</v>
      </c>
      <c r="J321" s="12">
        <f t="shared" si="85"/>
        <v>2.0249999999999999</v>
      </c>
      <c r="K321" s="12">
        <f t="shared" si="94"/>
        <v>1.1000827296620468</v>
      </c>
      <c r="L321" s="12">
        <f t="shared" si="86"/>
        <v>8.8000000000000007</v>
      </c>
      <c r="M321" s="81">
        <f t="shared" si="87"/>
        <v>0</v>
      </c>
      <c r="N321" s="81">
        <f t="shared" si="88"/>
        <v>0</v>
      </c>
      <c r="O321" s="81">
        <f t="shared" si="89"/>
        <v>0.19999999999999929</v>
      </c>
      <c r="P321" s="81">
        <f t="shared" si="90"/>
        <v>1.3999999999999986</v>
      </c>
      <c r="Q321" s="81">
        <f t="shared" si="91"/>
        <v>11.399999999999999</v>
      </c>
      <c r="R321" s="81">
        <f t="shared" si="92"/>
        <v>21.4</v>
      </c>
      <c r="S321">
        <f t="shared" si="93"/>
        <v>6</v>
      </c>
      <c r="V321" s="54" t="s">
        <v>812</v>
      </c>
      <c r="W321" s="55" t="s">
        <v>813</v>
      </c>
      <c r="X321" s="56">
        <v>5</v>
      </c>
      <c r="Y321" s="57">
        <v>47.95</v>
      </c>
      <c r="Z321" s="57">
        <v>3</v>
      </c>
      <c r="AA321" s="57">
        <v>2.0249999999999999</v>
      </c>
      <c r="AB321" s="57">
        <v>0</v>
      </c>
      <c r="AC321" s="57">
        <v>26.8</v>
      </c>
      <c r="AD321" s="57">
        <v>35.6</v>
      </c>
      <c r="AE321" s="57">
        <v>0</v>
      </c>
      <c r="AF321" s="57">
        <v>0</v>
      </c>
      <c r="AG321" s="58">
        <v>6</v>
      </c>
      <c r="AH321" s="58">
        <v>0</v>
      </c>
      <c r="AI321" s="58">
        <v>0</v>
      </c>
      <c r="AJ321" s="58">
        <v>0</v>
      </c>
    </row>
    <row r="322" spans="1:36">
      <c r="A322" s="68" t="str">
        <f t="shared" si="76"/>
        <v>4XF4</v>
      </c>
      <c r="B322" s="12">
        <f t="shared" si="77"/>
        <v>2.0249999999999999</v>
      </c>
      <c r="C322" s="12">
        <f t="shared" si="78"/>
        <v>2.0249999999999999</v>
      </c>
      <c r="D322" s="12">
        <f t="shared" si="79"/>
        <v>1.154736932000199</v>
      </c>
      <c r="E322" s="12">
        <f t="shared" si="80"/>
        <v>0.10369457934343429</v>
      </c>
      <c r="F322" s="12">
        <f t="shared" si="81"/>
        <v>-0.94734777331333042</v>
      </c>
      <c r="G322" s="12">
        <f t="shared" si="82"/>
        <v>-1.9983901259700958</v>
      </c>
      <c r="H322" s="12">
        <f t="shared" si="83"/>
        <v>15.799999999999999</v>
      </c>
      <c r="I322" s="12">
        <f t="shared" si="84"/>
        <v>21.720000000000002</v>
      </c>
      <c r="J322" s="12">
        <f t="shared" si="85"/>
        <v>2.0249999999999999</v>
      </c>
      <c r="K322" s="12">
        <f t="shared" si="94"/>
        <v>2.0249999999999999</v>
      </c>
      <c r="L322" s="12">
        <f t="shared" si="86"/>
        <v>5.9200000000000035</v>
      </c>
      <c r="M322" s="81">
        <f t="shared" si="87"/>
        <v>0</v>
      </c>
      <c r="N322" s="81">
        <f t="shared" si="88"/>
        <v>4.2000000000000011</v>
      </c>
      <c r="O322" s="81">
        <f t="shared" si="89"/>
        <v>8.2799999999999976</v>
      </c>
      <c r="P322" s="81">
        <f t="shared" si="90"/>
        <v>18.279999999999998</v>
      </c>
      <c r="Q322" s="81">
        <f t="shared" si="91"/>
        <v>28.279999999999998</v>
      </c>
      <c r="R322" s="81">
        <f t="shared" si="92"/>
        <v>38.28</v>
      </c>
      <c r="S322">
        <f t="shared" si="93"/>
        <v>6</v>
      </c>
      <c r="V322" s="54" t="s">
        <v>814</v>
      </c>
      <c r="W322" s="55" t="s">
        <v>815</v>
      </c>
      <c r="X322" s="56">
        <v>1</v>
      </c>
      <c r="Y322" s="57">
        <v>40</v>
      </c>
      <c r="Z322" s="57">
        <v>2.6</v>
      </c>
      <c r="AA322" s="57">
        <v>2.0249999999999999</v>
      </c>
      <c r="AB322" s="57">
        <v>1.95</v>
      </c>
      <c r="AC322" s="57">
        <v>13.2</v>
      </c>
      <c r="AD322" s="57">
        <v>19.12</v>
      </c>
      <c r="AE322" s="57">
        <v>23.3</v>
      </c>
      <c r="AF322" s="57">
        <v>0</v>
      </c>
      <c r="AG322" s="58">
        <v>0</v>
      </c>
      <c r="AH322" s="58">
        <v>6</v>
      </c>
      <c r="AI322" s="58">
        <v>1.5</v>
      </c>
      <c r="AJ322" s="58">
        <v>0</v>
      </c>
    </row>
    <row r="323" spans="1:36">
      <c r="A323" s="68" t="str">
        <f t="shared" si="76"/>
        <v>4Z1</v>
      </c>
      <c r="B323" s="12">
        <f t="shared" si="77"/>
        <v>3</v>
      </c>
      <c r="C323" s="12">
        <f t="shared" si="78"/>
        <v>3</v>
      </c>
      <c r="D323" s="12">
        <f t="shared" si="79"/>
        <v>2.751233745092724</v>
      </c>
      <c r="E323" s="12">
        <f t="shared" si="80"/>
        <v>2.2910767512678305</v>
      </c>
      <c r="F323" s="12">
        <f t="shared" si="81"/>
        <v>0.70723234802246804</v>
      </c>
      <c r="G323" s="12">
        <f t="shared" si="82"/>
        <v>-0.87661205522289487</v>
      </c>
      <c r="H323" s="12">
        <f t="shared" si="83"/>
        <v>20.5</v>
      </c>
      <c r="I323" s="12">
        <f t="shared" si="84"/>
        <v>38.5</v>
      </c>
      <c r="J323" s="12">
        <f t="shared" si="85"/>
        <v>3</v>
      </c>
      <c r="K323" s="12">
        <f t="shared" si="94"/>
        <v>2.5286534117546351</v>
      </c>
      <c r="L323" s="12">
        <f t="shared" si="86"/>
        <v>18</v>
      </c>
      <c r="M323" s="81">
        <f t="shared" si="87"/>
        <v>0</v>
      </c>
      <c r="N323" s="81">
        <f t="shared" si="88"/>
        <v>0</v>
      </c>
      <c r="O323" s="81">
        <f t="shared" si="89"/>
        <v>9.5</v>
      </c>
      <c r="P323" s="81">
        <f t="shared" si="90"/>
        <v>1.5</v>
      </c>
      <c r="Q323" s="81">
        <f t="shared" si="91"/>
        <v>11.5</v>
      </c>
      <c r="R323" s="81">
        <f t="shared" si="92"/>
        <v>21.5</v>
      </c>
      <c r="S323">
        <f t="shared" si="93"/>
        <v>9</v>
      </c>
      <c r="V323" s="54" t="s">
        <v>816</v>
      </c>
      <c r="W323" s="55" t="s">
        <v>817</v>
      </c>
      <c r="X323" s="56">
        <v>5</v>
      </c>
      <c r="Y323" s="57">
        <v>46.5</v>
      </c>
      <c r="Z323" s="57">
        <v>3</v>
      </c>
      <c r="AA323" s="57">
        <v>3</v>
      </c>
      <c r="AB323" s="57">
        <v>0</v>
      </c>
      <c r="AC323" s="57">
        <v>17.5</v>
      </c>
      <c r="AD323" s="57">
        <v>35.5</v>
      </c>
      <c r="AE323" s="57">
        <v>0</v>
      </c>
      <c r="AF323" s="57">
        <v>0</v>
      </c>
      <c r="AG323" s="58">
        <v>1.5</v>
      </c>
      <c r="AH323" s="58">
        <v>9</v>
      </c>
      <c r="AI323" s="58">
        <v>0</v>
      </c>
      <c r="AJ323" s="58">
        <v>0</v>
      </c>
    </row>
    <row r="324" spans="1:36">
      <c r="A324" s="68" t="str">
        <f t="shared" si="76"/>
        <v>5B5</v>
      </c>
      <c r="B324" s="12">
        <f t="shared" si="77"/>
        <v>3</v>
      </c>
      <c r="C324" s="12">
        <f t="shared" si="78"/>
        <v>3</v>
      </c>
      <c r="D324" s="12">
        <f t="shared" si="79"/>
        <v>2.9127313220924123</v>
      </c>
      <c r="E324" s="12">
        <f t="shared" si="80"/>
        <v>2.8254626441848241</v>
      </c>
      <c r="F324" s="12">
        <f t="shared" si="81"/>
        <v>2.7381939662772363</v>
      </c>
      <c r="G324" s="12">
        <f t="shared" si="82"/>
        <v>2.6509252883696486</v>
      </c>
      <c r="H324" s="12">
        <f t="shared" si="83"/>
        <v>20</v>
      </c>
      <c r="I324" s="12">
        <f t="shared" si="84"/>
        <v>20</v>
      </c>
      <c r="J324" s="12">
        <f t="shared" si="85"/>
        <v>3</v>
      </c>
      <c r="K324" s="12">
        <f t="shared" si="94"/>
        <v>3</v>
      </c>
      <c r="L324" s="12">
        <f t="shared" si="86"/>
        <v>0</v>
      </c>
      <c r="M324" s="81">
        <f t="shared" si="87"/>
        <v>0</v>
      </c>
      <c r="N324" s="81">
        <f t="shared" si="88"/>
        <v>0</v>
      </c>
      <c r="O324" s="81">
        <f t="shared" si="89"/>
        <v>10</v>
      </c>
      <c r="P324" s="81">
        <f t="shared" si="90"/>
        <v>20</v>
      </c>
      <c r="Q324" s="81">
        <f t="shared" si="91"/>
        <v>30</v>
      </c>
      <c r="R324" s="81">
        <f t="shared" si="92"/>
        <v>40</v>
      </c>
      <c r="S324">
        <f t="shared" si="93"/>
        <v>0.5</v>
      </c>
      <c r="V324" s="54" t="s">
        <v>818</v>
      </c>
      <c r="W324" s="55" t="s">
        <v>819</v>
      </c>
      <c r="X324" s="56">
        <v>5</v>
      </c>
      <c r="Y324" s="57">
        <v>50</v>
      </c>
      <c r="Z324" s="57">
        <v>3</v>
      </c>
      <c r="AA324" s="57">
        <v>3</v>
      </c>
      <c r="AB324" s="57">
        <v>0</v>
      </c>
      <c r="AC324" s="57">
        <v>17</v>
      </c>
      <c r="AD324" s="57">
        <v>0</v>
      </c>
      <c r="AE324" s="57">
        <v>0</v>
      </c>
      <c r="AF324" s="57">
        <v>0</v>
      </c>
      <c r="AG324" s="58">
        <v>0.5</v>
      </c>
      <c r="AH324" s="58">
        <v>0</v>
      </c>
      <c r="AI324" s="58">
        <v>0</v>
      </c>
      <c r="AJ324" s="58">
        <v>0</v>
      </c>
    </row>
    <row r="325" spans="1:36">
      <c r="A325" s="68" t="str">
        <f t="shared" si="76"/>
        <v>5B11</v>
      </c>
      <c r="B325" s="12">
        <f t="shared" si="77"/>
        <v>3</v>
      </c>
      <c r="C325" s="12">
        <f t="shared" si="78"/>
        <v>3</v>
      </c>
      <c r="D325" s="12">
        <f t="shared" si="79"/>
        <v>2.9476387932554471</v>
      </c>
      <c r="E325" s="12">
        <f t="shared" si="80"/>
        <v>2.8603701153478593</v>
      </c>
      <c r="F325" s="12">
        <f t="shared" si="81"/>
        <v>2.7731014374402716</v>
      </c>
      <c r="G325" s="12">
        <f t="shared" si="82"/>
        <v>2.6858327595326834</v>
      </c>
      <c r="H325" s="12">
        <f t="shared" si="83"/>
        <v>24</v>
      </c>
      <c r="I325" s="12">
        <f t="shared" si="84"/>
        <v>24</v>
      </c>
      <c r="J325" s="12">
        <f t="shared" si="85"/>
        <v>3</v>
      </c>
      <c r="K325" s="12">
        <f t="shared" si="94"/>
        <v>3</v>
      </c>
      <c r="L325" s="12">
        <f t="shared" si="86"/>
        <v>0</v>
      </c>
      <c r="M325" s="81">
        <f t="shared" si="87"/>
        <v>0</v>
      </c>
      <c r="N325" s="81">
        <f t="shared" si="88"/>
        <v>0</v>
      </c>
      <c r="O325" s="81">
        <f t="shared" si="89"/>
        <v>6</v>
      </c>
      <c r="P325" s="81">
        <f t="shared" si="90"/>
        <v>16</v>
      </c>
      <c r="Q325" s="81">
        <f t="shared" si="91"/>
        <v>26</v>
      </c>
      <c r="R325" s="81">
        <f t="shared" si="92"/>
        <v>36</v>
      </c>
      <c r="S325">
        <f t="shared" si="93"/>
        <v>0.5</v>
      </c>
      <c r="V325" s="54" t="s">
        <v>820</v>
      </c>
      <c r="W325" s="55" t="s">
        <v>821</v>
      </c>
      <c r="X325" s="56">
        <v>5</v>
      </c>
      <c r="Y325" s="57">
        <v>54.1</v>
      </c>
      <c r="Z325" s="57">
        <v>5</v>
      </c>
      <c r="AA325" s="57">
        <v>3</v>
      </c>
      <c r="AB325" s="57">
        <v>0</v>
      </c>
      <c r="AC325" s="57">
        <v>19</v>
      </c>
      <c r="AD325" s="57">
        <v>0</v>
      </c>
      <c r="AE325" s="57">
        <v>0</v>
      </c>
      <c r="AF325" s="57">
        <v>0</v>
      </c>
      <c r="AG325" s="58">
        <v>0.5</v>
      </c>
      <c r="AH325" s="58">
        <v>0</v>
      </c>
      <c r="AI325" s="58">
        <v>0</v>
      </c>
      <c r="AJ325" s="58">
        <v>0</v>
      </c>
    </row>
    <row r="326" spans="1:36">
      <c r="A326" s="68" t="str">
        <f t="shared" si="76"/>
        <v>5B14</v>
      </c>
      <c r="B326" s="12">
        <f t="shared" si="77"/>
        <v>2.5150000000000001</v>
      </c>
      <c r="C326" s="12">
        <f t="shared" si="78"/>
        <v>2.5150000000000001</v>
      </c>
      <c r="D326" s="12">
        <f t="shared" si="79"/>
        <v>2.4329674427668677</v>
      </c>
      <c r="E326" s="12">
        <f t="shared" si="80"/>
        <v>2.3456987648592795</v>
      </c>
      <c r="F326" s="12">
        <f t="shared" si="81"/>
        <v>2.2584300869516918</v>
      </c>
      <c r="G326" s="12">
        <f t="shared" si="82"/>
        <v>2.171161409044104</v>
      </c>
      <c r="H326" s="12">
        <f t="shared" si="83"/>
        <v>20.6</v>
      </c>
      <c r="I326" s="12">
        <f t="shared" si="84"/>
        <v>20.6</v>
      </c>
      <c r="J326" s="12">
        <f t="shared" si="85"/>
        <v>2.5150000000000001</v>
      </c>
      <c r="K326" s="12">
        <f t="shared" si="94"/>
        <v>2.5150000000000001</v>
      </c>
      <c r="L326" s="12">
        <f t="shared" si="86"/>
        <v>0</v>
      </c>
      <c r="M326" s="81">
        <f t="shared" si="87"/>
        <v>0</v>
      </c>
      <c r="N326" s="81">
        <f t="shared" si="88"/>
        <v>0</v>
      </c>
      <c r="O326" s="81">
        <f t="shared" si="89"/>
        <v>9.3999999999999986</v>
      </c>
      <c r="P326" s="81">
        <f t="shared" si="90"/>
        <v>19.399999999999999</v>
      </c>
      <c r="Q326" s="81">
        <f t="shared" si="91"/>
        <v>29.4</v>
      </c>
      <c r="R326" s="81">
        <f t="shared" si="92"/>
        <v>39.4</v>
      </c>
      <c r="S326">
        <f t="shared" si="93"/>
        <v>0.5</v>
      </c>
      <c r="V326" s="54" t="s">
        <v>822</v>
      </c>
      <c r="W326" s="55" t="s">
        <v>823</v>
      </c>
      <c r="X326" s="56">
        <v>5</v>
      </c>
      <c r="Y326" s="57">
        <v>51.5</v>
      </c>
      <c r="Z326" s="57">
        <v>2.6</v>
      </c>
      <c r="AA326" s="57">
        <v>2.5150000000000001</v>
      </c>
      <c r="AB326" s="57">
        <v>0</v>
      </c>
      <c r="AC326" s="57">
        <v>18</v>
      </c>
      <c r="AD326" s="57">
        <v>0</v>
      </c>
      <c r="AE326" s="57">
        <v>0</v>
      </c>
      <c r="AF326" s="57">
        <v>0</v>
      </c>
      <c r="AG326" s="58">
        <v>0.5</v>
      </c>
      <c r="AH326" s="58">
        <v>0</v>
      </c>
      <c r="AI326" s="58">
        <v>0</v>
      </c>
      <c r="AJ326" s="58">
        <v>0</v>
      </c>
    </row>
    <row r="327" spans="1:36">
      <c r="A327" s="68" t="str">
        <f t="shared" si="76"/>
        <v>5BC6</v>
      </c>
      <c r="B327" s="12">
        <f t="shared" si="77"/>
        <v>3</v>
      </c>
      <c r="C327" s="12">
        <f t="shared" si="78"/>
        <v>2.9912731322092414</v>
      </c>
      <c r="D327" s="12">
        <f t="shared" si="79"/>
        <v>2.9040044543016532</v>
      </c>
      <c r="E327" s="12">
        <f t="shared" si="80"/>
        <v>2.8245902983500422</v>
      </c>
      <c r="F327" s="12">
        <f t="shared" si="81"/>
        <v>2.7460488670602063</v>
      </c>
      <c r="G327" s="12">
        <f t="shared" si="82"/>
        <v>2.6675074357703705</v>
      </c>
      <c r="H327" s="12">
        <f t="shared" si="83"/>
        <v>19</v>
      </c>
      <c r="I327" s="12">
        <f t="shared" si="84"/>
        <v>31</v>
      </c>
      <c r="J327" s="12">
        <f t="shared" si="85"/>
        <v>3</v>
      </c>
      <c r="K327" s="12">
        <f t="shared" si="94"/>
        <v>2.8952775865108946</v>
      </c>
      <c r="L327" s="12">
        <f t="shared" si="86"/>
        <v>12</v>
      </c>
      <c r="M327" s="81">
        <f t="shared" si="87"/>
        <v>0</v>
      </c>
      <c r="N327" s="81">
        <f t="shared" si="88"/>
        <v>1</v>
      </c>
      <c r="O327" s="81">
        <f t="shared" si="89"/>
        <v>11</v>
      </c>
      <c r="P327" s="81">
        <f t="shared" si="90"/>
        <v>9</v>
      </c>
      <c r="Q327" s="81">
        <f t="shared" si="91"/>
        <v>19</v>
      </c>
      <c r="R327" s="81">
        <f t="shared" si="92"/>
        <v>29</v>
      </c>
      <c r="S327">
        <f t="shared" si="93"/>
        <v>0.45</v>
      </c>
      <c r="V327" s="54" t="s">
        <v>824</v>
      </c>
      <c r="W327" s="55" t="s">
        <v>825</v>
      </c>
      <c r="X327" s="56">
        <v>5</v>
      </c>
      <c r="Y327" s="57">
        <v>50</v>
      </c>
      <c r="Z327" s="57">
        <v>3</v>
      </c>
      <c r="AA327" s="57">
        <v>3</v>
      </c>
      <c r="AB327" s="57">
        <v>0</v>
      </c>
      <c r="AC327" s="57">
        <v>16</v>
      </c>
      <c r="AD327" s="57">
        <v>28</v>
      </c>
      <c r="AE327" s="57">
        <v>0</v>
      </c>
      <c r="AF327" s="57">
        <v>0</v>
      </c>
      <c r="AG327" s="58">
        <v>0.5</v>
      </c>
      <c r="AH327" s="58">
        <v>0.45</v>
      </c>
      <c r="AI327" s="58">
        <v>0</v>
      </c>
      <c r="AJ327" s="58">
        <v>0</v>
      </c>
    </row>
    <row r="328" spans="1:36">
      <c r="A328" s="68" t="str">
        <f t="shared" si="76"/>
        <v>5BC8</v>
      </c>
      <c r="B328" s="12">
        <f t="shared" si="77"/>
        <v>3</v>
      </c>
      <c r="C328" s="12">
        <f t="shared" si="78"/>
        <v>3</v>
      </c>
      <c r="D328" s="12">
        <f t="shared" si="79"/>
        <v>2.9127313220924123</v>
      </c>
      <c r="E328" s="12">
        <f t="shared" si="80"/>
        <v>2.832444441479026</v>
      </c>
      <c r="F328" s="12">
        <f t="shared" si="81"/>
        <v>2.7539030101891901</v>
      </c>
      <c r="G328" s="12">
        <f t="shared" si="82"/>
        <v>2.6753615788993539</v>
      </c>
      <c r="H328" s="12">
        <f t="shared" si="83"/>
        <v>20</v>
      </c>
      <c r="I328" s="12">
        <f t="shared" si="84"/>
        <v>32</v>
      </c>
      <c r="J328" s="12">
        <f t="shared" si="85"/>
        <v>3</v>
      </c>
      <c r="K328" s="12">
        <f t="shared" si="94"/>
        <v>2.8952775865108946</v>
      </c>
      <c r="L328" s="12">
        <f t="shared" si="86"/>
        <v>12</v>
      </c>
      <c r="M328" s="81">
        <f t="shared" si="87"/>
        <v>0</v>
      </c>
      <c r="N328" s="81">
        <f t="shared" si="88"/>
        <v>0</v>
      </c>
      <c r="O328" s="81">
        <f t="shared" si="89"/>
        <v>10</v>
      </c>
      <c r="P328" s="81">
        <f t="shared" si="90"/>
        <v>8</v>
      </c>
      <c r="Q328" s="81">
        <f t="shared" si="91"/>
        <v>18</v>
      </c>
      <c r="R328" s="81">
        <f t="shared" si="92"/>
        <v>28</v>
      </c>
      <c r="S328">
        <f t="shared" si="93"/>
        <v>0.45</v>
      </c>
      <c r="V328" s="54" t="s">
        <v>826</v>
      </c>
      <c r="W328" s="55" t="s">
        <v>827</v>
      </c>
      <c r="X328" s="56">
        <v>1</v>
      </c>
      <c r="Y328" s="57">
        <v>51</v>
      </c>
      <c r="Z328" s="57">
        <v>3</v>
      </c>
      <c r="AA328" s="57">
        <v>3</v>
      </c>
      <c r="AB328" s="57">
        <v>0</v>
      </c>
      <c r="AC328" s="57">
        <v>17</v>
      </c>
      <c r="AD328" s="57">
        <v>29</v>
      </c>
      <c r="AE328" s="57">
        <v>0</v>
      </c>
      <c r="AF328" s="57">
        <v>0</v>
      </c>
      <c r="AG328" s="58">
        <v>0.5</v>
      </c>
      <c r="AH328" s="58">
        <v>0.45</v>
      </c>
      <c r="AI328" s="58">
        <v>0</v>
      </c>
      <c r="AJ328" s="58">
        <v>0</v>
      </c>
    </row>
    <row r="329" spans="1:36">
      <c r="A329" s="68" t="str">
        <f t="shared" si="76"/>
        <v>5BC12</v>
      </c>
      <c r="B329" s="12">
        <f t="shared" si="77"/>
        <v>2.5150000000000001</v>
      </c>
      <c r="C329" s="12">
        <f t="shared" si="78"/>
        <v>2.5150000000000001</v>
      </c>
      <c r="D329" s="12">
        <f t="shared" si="79"/>
        <v>2.4329674427668677</v>
      </c>
      <c r="E329" s="12">
        <f t="shared" si="80"/>
        <v>2.3539023766799665</v>
      </c>
      <c r="F329" s="12">
        <f t="shared" si="81"/>
        <v>2.2753609453901307</v>
      </c>
      <c r="G329" s="12">
        <f t="shared" si="82"/>
        <v>2.1968195141002949</v>
      </c>
      <c r="H329" s="12">
        <f t="shared" si="83"/>
        <v>20.6</v>
      </c>
      <c r="I329" s="12">
        <f t="shared" si="84"/>
        <v>30.6</v>
      </c>
      <c r="J329" s="12">
        <f t="shared" si="85"/>
        <v>2.5150000000000001</v>
      </c>
      <c r="K329" s="12">
        <f t="shared" si="94"/>
        <v>2.4277313220924124</v>
      </c>
      <c r="L329" s="12">
        <f t="shared" si="86"/>
        <v>10</v>
      </c>
      <c r="M329" s="81">
        <f t="shared" si="87"/>
        <v>0</v>
      </c>
      <c r="N329" s="81">
        <f t="shared" si="88"/>
        <v>0</v>
      </c>
      <c r="O329" s="81">
        <f t="shared" si="89"/>
        <v>9.3999999999999986</v>
      </c>
      <c r="P329" s="81">
        <f t="shared" si="90"/>
        <v>9.3999999999999986</v>
      </c>
      <c r="Q329" s="81">
        <f t="shared" si="91"/>
        <v>19.399999999999999</v>
      </c>
      <c r="R329" s="81">
        <f t="shared" si="92"/>
        <v>29.4</v>
      </c>
      <c r="S329">
        <f t="shared" si="93"/>
        <v>0.45</v>
      </c>
      <c r="V329" s="54" t="s">
        <v>828</v>
      </c>
      <c r="W329" s="55" t="s">
        <v>829</v>
      </c>
      <c r="X329" s="56">
        <v>5</v>
      </c>
      <c r="Y329" s="57">
        <v>51.5</v>
      </c>
      <c r="Z329" s="57">
        <v>2.6</v>
      </c>
      <c r="AA329" s="57">
        <v>2.5150000000000001</v>
      </c>
      <c r="AB329" s="57">
        <v>0</v>
      </c>
      <c r="AC329" s="57">
        <v>18</v>
      </c>
      <c r="AD329" s="57">
        <v>28</v>
      </c>
      <c r="AE329" s="57">
        <v>0</v>
      </c>
      <c r="AF329" s="57">
        <v>0</v>
      </c>
      <c r="AG329" s="58">
        <v>0.5</v>
      </c>
      <c r="AH329" s="58">
        <v>0.45</v>
      </c>
      <c r="AI329" s="58">
        <v>0</v>
      </c>
      <c r="AJ329" s="58">
        <v>0</v>
      </c>
    </row>
    <row r="330" spans="1:36">
      <c r="A330" s="68" t="str">
        <f t="shared" si="76"/>
        <v>5BC13</v>
      </c>
      <c r="B330" s="12">
        <f t="shared" si="77"/>
        <v>2.5150000000000001</v>
      </c>
      <c r="C330" s="12">
        <f t="shared" si="78"/>
        <v>2.5150000000000001</v>
      </c>
      <c r="D330" s="12">
        <f t="shared" si="79"/>
        <v>2.4416943105576263</v>
      </c>
      <c r="E330" s="12">
        <f t="shared" si="80"/>
        <v>2.3626292444707251</v>
      </c>
      <c r="F330" s="12">
        <f t="shared" si="81"/>
        <v>2.2840878131808893</v>
      </c>
      <c r="G330" s="12">
        <f t="shared" si="82"/>
        <v>2.2055463818910535</v>
      </c>
      <c r="H330" s="12">
        <f t="shared" si="83"/>
        <v>21.6</v>
      </c>
      <c r="I330" s="12">
        <f t="shared" si="84"/>
        <v>30.6</v>
      </c>
      <c r="J330" s="12">
        <f t="shared" si="85"/>
        <v>2.5150000000000001</v>
      </c>
      <c r="K330" s="12">
        <f t="shared" si="94"/>
        <v>2.436458189883171</v>
      </c>
      <c r="L330" s="12">
        <f t="shared" si="86"/>
        <v>9</v>
      </c>
      <c r="M330" s="81">
        <f t="shared" si="87"/>
        <v>0</v>
      </c>
      <c r="N330" s="81">
        <f t="shared" si="88"/>
        <v>0</v>
      </c>
      <c r="O330" s="81">
        <f t="shared" si="89"/>
        <v>8.3999999999999986</v>
      </c>
      <c r="P330" s="81">
        <f t="shared" si="90"/>
        <v>9.3999999999999986</v>
      </c>
      <c r="Q330" s="81">
        <f t="shared" si="91"/>
        <v>19.399999999999999</v>
      </c>
      <c r="R330" s="81">
        <f t="shared" si="92"/>
        <v>29.4</v>
      </c>
      <c r="S330">
        <f t="shared" si="93"/>
        <v>0.45</v>
      </c>
      <c r="V330" s="54" t="s">
        <v>830</v>
      </c>
      <c r="W330" s="55" t="s">
        <v>831</v>
      </c>
      <c r="X330" s="56">
        <v>5</v>
      </c>
      <c r="Y330" s="57">
        <v>51.5</v>
      </c>
      <c r="Z330" s="57">
        <v>2.6</v>
      </c>
      <c r="AA330" s="57">
        <v>2.5150000000000001</v>
      </c>
      <c r="AB330" s="57">
        <v>0</v>
      </c>
      <c r="AC330" s="57">
        <v>19</v>
      </c>
      <c r="AD330" s="57">
        <v>28</v>
      </c>
      <c r="AE330" s="57">
        <v>0</v>
      </c>
      <c r="AF330" s="57">
        <v>0</v>
      </c>
      <c r="AG330" s="58">
        <v>0.5</v>
      </c>
      <c r="AH330" s="58">
        <v>0.45</v>
      </c>
      <c r="AI330" s="58">
        <v>0</v>
      </c>
      <c r="AJ330" s="58">
        <v>0</v>
      </c>
    </row>
    <row r="331" spans="1:36">
      <c r="A331" s="68" t="str">
        <f t="shared" si="76"/>
        <v>5BDZ9</v>
      </c>
      <c r="B331" s="12">
        <f t="shared" si="77"/>
        <v>2.5150000000000001</v>
      </c>
      <c r="C331" s="12">
        <f t="shared" si="78"/>
        <v>2.5150000000000001</v>
      </c>
      <c r="D331" s="12">
        <f t="shared" si="79"/>
        <v>2.4683992831092691</v>
      </c>
      <c r="E331" s="12">
        <f t="shared" si="80"/>
        <v>2.4160389270522677</v>
      </c>
      <c r="F331" s="12">
        <f t="shared" si="81"/>
        <v>2.3636785709952663</v>
      </c>
      <c r="G331" s="12">
        <f t="shared" si="82"/>
        <v>2.3113182149382654</v>
      </c>
      <c r="H331" s="12">
        <f t="shared" si="83"/>
        <v>16.600000000000001</v>
      </c>
      <c r="I331" s="12">
        <f t="shared" si="84"/>
        <v>21.1</v>
      </c>
      <c r="J331" s="12">
        <f t="shared" si="85"/>
        <v>2.5150000000000001</v>
      </c>
      <c r="K331" s="12">
        <f t="shared" si="94"/>
        <v>2.5150000000000001</v>
      </c>
      <c r="L331" s="12">
        <f t="shared" si="86"/>
        <v>4.5</v>
      </c>
      <c r="M331" s="81">
        <f t="shared" si="87"/>
        <v>0</v>
      </c>
      <c r="N331" s="81">
        <f t="shared" si="88"/>
        <v>3.3999999999999986</v>
      </c>
      <c r="O331" s="81">
        <f t="shared" si="89"/>
        <v>8.8999999999999986</v>
      </c>
      <c r="P331" s="81">
        <f t="shared" si="90"/>
        <v>18.899999999999999</v>
      </c>
      <c r="Q331" s="81">
        <f t="shared" si="91"/>
        <v>28.9</v>
      </c>
      <c r="R331" s="81">
        <f t="shared" si="92"/>
        <v>38.9</v>
      </c>
      <c r="S331">
        <f t="shared" si="93"/>
        <v>0.3</v>
      </c>
      <c r="V331" s="54" t="s">
        <v>832</v>
      </c>
      <c r="W331" s="55" t="s">
        <v>833</v>
      </c>
      <c r="X331" s="56">
        <v>5</v>
      </c>
      <c r="Y331" s="57">
        <v>52.5</v>
      </c>
      <c r="Z331" s="57">
        <v>2.6</v>
      </c>
      <c r="AA331" s="57">
        <v>2.5150000000000001</v>
      </c>
      <c r="AB331" s="57">
        <v>2.4900000000000002</v>
      </c>
      <c r="AC331" s="57">
        <v>14</v>
      </c>
      <c r="AD331" s="57">
        <v>18.5</v>
      </c>
      <c r="AE331" s="57">
        <v>23.5</v>
      </c>
      <c r="AF331" s="57">
        <v>36.799999999999997</v>
      </c>
      <c r="AG331" s="58">
        <v>0</v>
      </c>
      <c r="AH331" s="58">
        <v>0.3</v>
      </c>
      <c r="AI331" s="58">
        <v>1</v>
      </c>
      <c r="AJ331" s="58">
        <v>14.75</v>
      </c>
    </row>
    <row r="332" spans="1:36">
      <c r="A332" s="68" t="str">
        <f t="shared" si="76"/>
        <v>5BE4</v>
      </c>
      <c r="B332" s="12">
        <f t="shared" si="77"/>
        <v>3</v>
      </c>
      <c r="C332" s="12">
        <f t="shared" si="78"/>
        <v>2.9912731322092414</v>
      </c>
      <c r="D332" s="12">
        <f t="shared" si="79"/>
        <v>2.9040044543016532</v>
      </c>
      <c r="E332" s="12">
        <f t="shared" si="80"/>
        <v>2.6988968879115491</v>
      </c>
      <c r="F332" s="12">
        <f t="shared" si="81"/>
        <v>2.4806961116900546</v>
      </c>
      <c r="G332" s="12">
        <f t="shared" si="82"/>
        <v>2.26249533546856</v>
      </c>
      <c r="H332" s="12">
        <f t="shared" si="83"/>
        <v>19</v>
      </c>
      <c r="I332" s="12">
        <f t="shared" si="84"/>
        <v>31</v>
      </c>
      <c r="J332" s="12">
        <f t="shared" si="85"/>
        <v>3</v>
      </c>
      <c r="K332" s="12">
        <f t="shared" si="94"/>
        <v>2.8952775865108946</v>
      </c>
      <c r="L332" s="12">
        <f t="shared" si="86"/>
        <v>12</v>
      </c>
      <c r="M332" s="81">
        <f t="shared" si="87"/>
        <v>0</v>
      </c>
      <c r="N332" s="81">
        <f t="shared" si="88"/>
        <v>1</v>
      </c>
      <c r="O332" s="81">
        <f t="shared" si="89"/>
        <v>11</v>
      </c>
      <c r="P332" s="81">
        <f t="shared" si="90"/>
        <v>9</v>
      </c>
      <c r="Q332" s="81">
        <f t="shared" si="91"/>
        <v>19</v>
      </c>
      <c r="R332" s="81">
        <f t="shared" si="92"/>
        <v>29</v>
      </c>
      <c r="S332">
        <f t="shared" si="93"/>
        <v>1.25</v>
      </c>
      <c r="V332" s="54" t="s">
        <v>834</v>
      </c>
      <c r="W332" s="55" t="s">
        <v>835</v>
      </c>
      <c r="X332" s="56">
        <v>5</v>
      </c>
      <c r="Y332" s="57">
        <v>50</v>
      </c>
      <c r="Z332" s="57">
        <v>3</v>
      </c>
      <c r="AA332" s="57">
        <v>3</v>
      </c>
      <c r="AB332" s="57">
        <v>0</v>
      </c>
      <c r="AC332" s="57">
        <v>16</v>
      </c>
      <c r="AD332" s="57">
        <v>28</v>
      </c>
      <c r="AE332" s="57">
        <v>0</v>
      </c>
      <c r="AF332" s="57">
        <v>0</v>
      </c>
      <c r="AG332" s="58">
        <v>0.5</v>
      </c>
      <c r="AH332" s="58">
        <v>1.25</v>
      </c>
      <c r="AI332" s="58">
        <v>0</v>
      </c>
      <c r="AJ332" s="58">
        <v>0</v>
      </c>
    </row>
    <row r="333" spans="1:36">
      <c r="A333" s="68" t="str">
        <f t="shared" si="76"/>
        <v>5BV1</v>
      </c>
      <c r="B333" s="12">
        <f t="shared" si="77"/>
        <v>3</v>
      </c>
      <c r="C333" s="12">
        <f t="shared" si="78"/>
        <v>2.9869096983138617</v>
      </c>
      <c r="D333" s="12">
        <f t="shared" si="79"/>
        <v>2.8558599302028838</v>
      </c>
      <c r="E333" s="12">
        <f t="shared" si="80"/>
        <v>1.8929694482274977</v>
      </c>
      <c r="F333" s="12">
        <f t="shared" si="81"/>
        <v>0.93007896625211162</v>
      </c>
      <c r="G333" s="12">
        <f t="shared" si="82"/>
        <v>-3.2811515723274454E-2</v>
      </c>
      <c r="H333" s="12">
        <f t="shared" si="83"/>
        <v>18.5</v>
      </c>
      <c r="I333" s="12">
        <f t="shared" si="84"/>
        <v>29.5</v>
      </c>
      <c r="J333" s="12">
        <f t="shared" si="85"/>
        <v>3</v>
      </c>
      <c r="K333" s="12">
        <f t="shared" si="94"/>
        <v>2.9040044543016532</v>
      </c>
      <c r="L333" s="12">
        <f t="shared" si="86"/>
        <v>11</v>
      </c>
      <c r="M333" s="81">
        <f t="shared" si="87"/>
        <v>0</v>
      </c>
      <c r="N333" s="81">
        <f t="shared" si="88"/>
        <v>1.5</v>
      </c>
      <c r="O333" s="81">
        <f t="shared" si="89"/>
        <v>0.5</v>
      </c>
      <c r="P333" s="81">
        <f t="shared" si="90"/>
        <v>10.5</v>
      </c>
      <c r="Q333" s="81">
        <f t="shared" si="91"/>
        <v>20.5</v>
      </c>
      <c r="R333" s="81">
        <f t="shared" si="92"/>
        <v>30.5</v>
      </c>
      <c r="S333">
        <f t="shared" si="93"/>
        <v>5.5</v>
      </c>
      <c r="V333" s="54" t="s">
        <v>836</v>
      </c>
      <c r="W333" s="55" t="s">
        <v>837</v>
      </c>
      <c r="X333" s="56">
        <v>5</v>
      </c>
      <c r="Y333" s="57">
        <v>52</v>
      </c>
      <c r="Z333" s="57">
        <v>3</v>
      </c>
      <c r="AA333" s="57">
        <v>3</v>
      </c>
      <c r="AB333" s="57">
        <v>0</v>
      </c>
      <c r="AC333" s="57">
        <v>15.5</v>
      </c>
      <c r="AD333" s="57">
        <v>26.5</v>
      </c>
      <c r="AE333" s="57">
        <v>0</v>
      </c>
      <c r="AF333" s="57">
        <v>0</v>
      </c>
      <c r="AG333" s="58">
        <v>0.5</v>
      </c>
      <c r="AH333" s="58">
        <v>5.5</v>
      </c>
      <c r="AI333" s="58">
        <v>0</v>
      </c>
      <c r="AJ333" s="58">
        <v>0</v>
      </c>
    </row>
    <row r="334" spans="1:36">
      <c r="A334" s="68" t="str">
        <f t="shared" si="76"/>
        <v>5C2</v>
      </c>
      <c r="B334" s="12">
        <f t="shared" si="77"/>
        <v>2.0249999999999999</v>
      </c>
      <c r="C334" s="12">
        <f t="shared" si="78"/>
        <v>2.0249999999999999</v>
      </c>
      <c r="D334" s="12">
        <f t="shared" si="79"/>
        <v>1.9307468369891874</v>
      </c>
      <c r="E334" s="12">
        <f t="shared" si="80"/>
        <v>1.7998396661408365</v>
      </c>
      <c r="F334" s="12">
        <f t="shared" si="81"/>
        <v>1.6689324952924856</v>
      </c>
      <c r="G334" s="12">
        <f t="shared" si="82"/>
        <v>1.5380253244441346</v>
      </c>
      <c r="H334" s="12">
        <f t="shared" si="83"/>
        <v>22.8</v>
      </c>
      <c r="I334" s="12">
        <f t="shared" si="84"/>
        <v>22.8</v>
      </c>
      <c r="J334" s="12">
        <f t="shared" si="85"/>
        <v>2.0249999999999999</v>
      </c>
      <c r="K334" s="12">
        <f t="shared" si="94"/>
        <v>2.0249999999999999</v>
      </c>
      <c r="L334" s="12">
        <f t="shared" si="86"/>
        <v>0</v>
      </c>
      <c r="M334" s="81">
        <f t="shared" si="87"/>
        <v>0</v>
      </c>
      <c r="N334" s="81">
        <f t="shared" si="88"/>
        <v>0</v>
      </c>
      <c r="O334" s="81">
        <f t="shared" si="89"/>
        <v>7.1999999999999993</v>
      </c>
      <c r="P334" s="81">
        <f t="shared" si="90"/>
        <v>17.2</v>
      </c>
      <c r="Q334" s="81">
        <f t="shared" si="91"/>
        <v>27.2</v>
      </c>
      <c r="R334" s="81">
        <f t="shared" si="92"/>
        <v>37.200000000000003</v>
      </c>
      <c r="S334">
        <f t="shared" si="93"/>
        <v>0.75</v>
      </c>
      <c r="V334" s="54" t="s">
        <v>838</v>
      </c>
      <c r="W334" s="55" t="s">
        <v>839</v>
      </c>
      <c r="X334" s="56">
        <v>5</v>
      </c>
      <c r="Y334" s="57">
        <v>51</v>
      </c>
      <c r="Z334" s="57">
        <v>2.6</v>
      </c>
      <c r="AA334" s="57">
        <v>2.0249999999999999</v>
      </c>
      <c r="AB334" s="57">
        <v>0</v>
      </c>
      <c r="AC334" s="57">
        <v>20.2</v>
      </c>
      <c r="AD334" s="57">
        <v>0</v>
      </c>
      <c r="AE334" s="57">
        <v>0</v>
      </c>
      <c r="AF334" s="57">
        <v>0</v>
      </c>
      <c r="AG334" s="58">
        <v>0.75</v>
      </c>
      <c r="AH334" s="58">
        <v>0</v>
      </c>
      <c r="AI334" s="58">
        <v>0</v>
      </c>
      <c r="AJ334" s="58">
        <v>0</v>
      </c>
    </row>
    <row r="335" spans="1:36">
      <c r="A335" s="68" t="str">
        <f t="shared" si="76"/>
        <v>5C4</v>
      </c>
      <c r="B335" s="12">
        <f t="shared" si="77"/>
        <v>2.5150000000000001</v>
      </c>
      <c r="C335" s="12">
        <f t="shared" si="78"/>
        <v>2.5150000000000001</v>
      </c>
      <c r="D335" s="12">
        <f t="shared" si="79"/>
        <v>2.41420147844677</v>
      </c>
      <c r="E335" s="12">
        <f t="shared" si="80"/>
        <v>2.2832943075984189</v>
      </c>
      <c r="F335" s="12">
        <f t="shared" si="81"/>
        <v>2.1523871367500682</v>
      </c>
      <c r="G335" s="12">
        <f t="shared" si="82"/>
        <v>2.0214799659017171</v>
      </c>
      <c r="H335" s="12">
        <f t="shared" si="83"/>
        <v>22.3</v>
      </c>
      <c r="I335" s="12">
        <f t="shared" si="84"/>
        <v>22.3</v>
      </c>
      <c r="J335" s="12">
        <f t="shared" si="85"/>
        <v>2.5150000000000001</v>
      </c>
      <c r="K335" s="12">
        <f t="shared" si="94"/>
        <v>2.5150000000000001</v>
      </c>
      <c r="L335" s="12">
        <f t="shared" si="86"/>
        <v>0</v>
      </c>
      <c r="M335" s="81">
        <f t="shared" si="87"/>
        <v>0</v>
      </c>
      <c r="N335" s="81">
        <f t="shared" si="88"/>
        <v>0</v>
      </c>
      <c r="O335" s="81">
        <f t="shared" si="89"/>
        <v>7.6999999999999993</v>
      </c>
      <c r="P335" s="81">
        <f t="shared" si="90"/>
        <v>17.7</v>
      </c>
      <c r="Q335" s="81">
        <f t="shared" si="91"/>
        <v>27.7</v>
      </c>
      <c r="R335" s="81">
        <f t="shared" si="92"/>
        <v>37.700000000000003</v>
      </c>
      <c r="S335">
        <f t="shared" si="93"/>
        <v>0.75</v>
      </c>
      <c r="V335" s="54" t="s">
        <v>840</v>
      </c>
      <c r="W335" s="55" t="s">
        <v>34</v>
      </c>
      <c r="X335" s="56">
        <v>5</v>
      </c>
      <c r="Y335" s="57">
        <v>54.6</v>
      </c>
      <c r="Z335" s="57">
        <v>2.6</v>
      </c>
      <c r="AA335" s="57">
        <v>2.5150000000000001</v>
      </c>
      <c r="AB335" s="57">
        <v>0</v>
      </c>
      <c r="AC335" s="57">
        <v>19.7</v>
      </c>
      <c r="AD335" s="57">
        <v>0</v>
      </c>
      <c r="AE335" s="57">
        <v>0</v>
      </c>
      <c r="AF335" s="57">
        <v>0</v>
      </c>
      <c r="AG335" s="58">
        <v>0.75</v>
      </c>
      <c r="AH335" s="58">
        <v>0</v>
      </c>
      <c r="AI335" s="58">
        <v>0</v>
      </c>
      <c r="AJ335" s="58">
        <v>0</v>
      </c>
    </row>
    <row r="336" spans="1:36">
      <c r="A336" s="68" t="str">
        <f t="shared" si="76"/>
        <v>5C6</v>
      </c>
      <c r="B336" s="12">
        <f t="shared" si="77"/>
        <v>3</v>
      </c>
      <c r="C336" s="12">
        <f t="shared" si="78"/>
        <v>2.9934546414575824</v>
      </c>
      <c r="D336" s="12">
        <f t="shared" si="79"/>
        <v>2.8625474706092318</v>
      </c>
      <c r="E336" s="12">
        <f t="shared" si="80"/>
        <v>2.7316402997608806</v>
      </c>
      <c r="F336" s="12">
        <f t="shared" si="81"/>
        <v>2.6007331289125299</v>
      </c>
      <c r="G336" s="12">
        <f t="shared" si="82"/>
        <v>2.4698259580641788</v>
      </c>
      <c r="H336" s="12">
        <f t="shared" si="83"/>
        <v>19.5</v>
      </c>
      <c r="I336" s="12">
        <f t="shared" si="84"/>
        <v>19.5</v>
      </c>
      <c r="J336" s="12">
        <f t="shared" si="85"/>
        <v>3</v>
      </c>
      <c r="K336" s="12">
        <f t="shared" si="94"/>
        <v>3</v>
      </c>
      <c r="L336" s="12">
        <f t="shared" si="86"/>
        <v>0</v>
      </c>
      <c r="M336" s="81">
        <f t="shared" si="87"/>
        <v>0</v>
      </c>
      <c r="N336" s="81">
        <f t="shared" si="88"/>
        <v>0.5</v>
      </c>
      <c r="O336" s="81">
        <f t="shared" si="89"/>
        <v>10.5</v>
      </c>
      <c r="P336" s="81">
        <f t="shared" si="90"/>
        <v>20.5</v>
      </c>
      <c r="Q336" s="81">
        <f t="shared" si="91"/>
        <v>30.5</v>
      </c>
      <c r="R336" s="81">
        <f t="shared" si="92"/>
        <v>40.5</v>
      </c>
      <c r="S336">
        <f t="shared" si="93"/>
        <v>0.75</v>
      </c>
      <c r="V336" s="54" t="s">
        <v>841</v>
      </c>
      <c r="W336" s="55" t="s">
        <v>842</v>
      </c>
      <c r="X336" s="56">
        <v>1</v>
      </c>
      <c r="Y336" s="57">
        <v>54</v>
      </c>
      <c r="Z336" s="57">
        <v>3</v>
      </c>
      <c r="AA336" s="57">
        <v>3</v>
      </c>
      <c r="AB336" s="57">
        <v>0</v>
      </c>
      <c r="AC336" s="57">
        <v>16.5</v>
      </c>
      <c r="AD336" s="57">
        <v>0</v>
      </c>
      <c r="AE336" s="57">
        <v>0</v>
      </c>
      <c r="AF336" s="57">
        <v>0</v>
      </c>
      <c r="AG336" s="58">
        <v>0.75</v>
      </c>
      <c r="AH336" s="58">
        <v>0</v>
      </c>
      <c r="AI336" s="58">
        <v>0</v>
      </c>
      <c r="AJ336" s="58">
        <v>0</v>
      </c>
    </row>
    <row r="337" spans="1:36">
      <c r="A337" s="68" t="str">
        <f t="shared" si="76"/>
        <v>5C7</v>
      </c>
      <c r="B337" s="12">
        <f t="shared" si="77"/>
        <v>2.5150000000000001</v>
      </c>
      <c r="C337" s="12">
        <f t="shared" si="78"/>
        <v>2.5150000000000001</v>
      </c>
      <c r="D337" s="12">
        <f t="shared" si="79"/>
        <v>2.4246740521146379</v>
      </c>
      <c r="E337" s="12">
        <f t="shared" si="80"/>
        <v>2.2937668812662872</v>
      </c>
      <c r="F337" s="12">
        <f t="shared" si="81"/>
        <v>2.1628597104179361</v>
      </c>
      <c r="G337" s="12">
        <f t="shared" si="82"/>
        <v>2.0319525395695854</v>
      </c>
      <c r="H337" s="12">
        <f t="shared" si="83"/>
        <v>23.1</v>
      </c>
      <c r="I337" s="12">
        <f t="shared" si="84"/>
        <v>23.1</v>
      </c>
      <c r="J337" s="12">
        <f t="shared" si="85"/>
        <v>2.5150000000000001</v>
      </c>
      <c r="K337" s="12">
        <f t="shared" si="94"/>
        <v>2.5150000000000001</v>
      </c>
      <c r="L337" s="12">
        <f t="shared" si="86"/>
        <v>0</v>
      </c>
      <c r="M337" s="81">
        <f t="shared" si="87"/>
        <v>0</v>
      </c>
      <c r="N337" s="81">
        <f t="shared" si="88"/>
        <v>0</v>
      </c>
      <c r="O337" s="81">
        <f t="shared" si="89"/>
        <v>6.8999999999999986</v>
      </c>
      <c r="P337" s="81">
        <f t="shared" si="90"/>
        <v>16.899999999999999</v>
      </c>
      <c r="Q337" s="81">
        <f t="shared" si="91"/>
        <v>26.9</v>
      </c>
      <c r="R337" s="81">
        <f t="shared" si="92"/>
        <v>36.9</v>
      </c>
      <c r="S337">
        <f t="shared" si="93"/>
        <v>0.75</v>
      </c>
      <c r="V337" s="54" t="s">
        <v>843</v>
      </c>
      <c r="W337" s="55" t="s">
        <v>844</v>
      </c>
      <c r="X337" s="56">
        <v>5</v>
      </c>
      <c r="Y337" s="57">
        <v>53.5</v>
      </c>
      <c r="Z337" s="57">
        <v>2.6</v>
      </c>
      <c r="AA337" s="57">
        <v>2.5150000000000001</v>
      </c>
      <c r="AB337" s="57">
        <v>0</v>
      </c>
      <c r="AC337" s="57">
        <v>20.5</v>
      </c>
      <c r="AD337" s="57">
        <v>0</v>
      </c>
      <c r="AE337" s="57">
        <v>0</v>
      </c>
      <c r="AF337" s="57">
        <v>0</v>
      </c>
      <c r="AG337" s="58">
        <v>0.75</v>
      </c>
      <c r="AH337" s="58">
        <v>0</v>
      </c>
      <c r="AI337" s="58">
        <v>0</v>
      </c>
      <c r="AJ337" s="58">
        <v>0</v>
      </c>
    </row>
    <row r="338" spans="1:36">
      <c r="A338" s="68" t="str">
        <f t="shared" si="76"/>
        <v>5C8</v>
      </c>
      <c r="B338" s="12">
        <f t="shared" si="77"/>
        <v>3</v>
      </c>
      <c r="C338" s="12">
        <f t="shared" si="78"/>
        <v>2.9934546414575824</v>
      </c>
      <c r="D338" s="12">
        <f t="shared" si="79"/>
        <v>2.8625474706092318</v>
      </c>
      <c r="E338" s="12">
        <f t="shared" si="80"/>
        <v>2.7316402997608806</v>
      </c>
      <c r="F338" s="12">
        <f t="shared" si="81"/>
        <v>2.6007331289125299</v>
      </c>
      <c r="G338" s="12">
        <f t="shared" si="82"/>
        <v>2.4698259580641788</v>
      </c>
      <c r="H338" s="12">
        <f t="shared" si="83"/>
        <v>19.5</v>
      </c>
      <c r="I338" s="12">
        <f t="shared" si="84"/>
        <v>19.5</v>
      </c>
      <c r="J338" s="12">
        <f t="shared" si="85"/>
        <v>3</v>
      </c>
      <c r="K338" s="12">
        <f t="shared" si="94"/>
        <v>3</v>
      </c>
      <c r="L338" s="12">
        <f t="shared" si="86"/>
        <v>0</v>
      </c>
      <c r="M338" s="81">
        <f t="shared" si="87"/>
        <v>0</v>
      </c>
      <c r="N338" s="81">
        <f t="shared" si="88"/>
        <v>0.5</v>
      </c>
      <c r="O338" s="81">
        <f t="shared" si="89"/>
        <v>10.5</v>
      </c>
      <c r="P338" s="81">
        <f t="shared" si="90"/>
        <v>20.5</v>
      </c>
      <c r="Q338" s="81">
        <f t="shared" si="91"/>
        <v>30.5</v>
      </c>
      <c r="R338" s="81">
        <f t="shared" si="92"/>
        <v>40.5</v>
      </c>
      <c r="S338">
        <f t="shared" si="93"/>
        <v>0.75</v>
      </c>
      <c r="V338" s="54" t="s">
        <v>845</v>
      </c>
      <c r="W338" s="55" t="s">
        <v>846</v>
      </c>
      <c r="X338" s="56">
        <v>5</v>
      </c>
      <c r="Y338" s="57">
        <v>54</v>
      </c>
      <c r="Z338" s="57">
        <v>3</v>
      </c>
      <c r="AA338" s="57">
        <v>3</v>
      </c>
      <c r="AB338" s="57">
        <v>0</v>
      </c>
      <c r="AC338" s="57">
        <v>16.5</v>
      </c>
      <c r="AD338" s="57">
        <v>0</v>
      </c>
      <c r="AE338" s="57">
        <v>0</v>
      </c>
      <c r="AF338" s="57">
        <v>0</v>
      </c>
      <c r="AG338" s="58">
        <v>0.75</v>
      </c>
      <c r="AH338" s="58">
        <v>0</v>
      </c>
      <c r="AI338" s="58">
        <v>0</v>
      </c>
      <c r="AJ338" s="58">
        <v>0</v>
      </c>
    </row>
    <row r="339" spans="1:36">
      <c r="A339" s="68" t="str">
        <f t="shared" si="76"/>
        <v>5C10</v>
      </c>
      <c r="B339" s="12">
        <f t="shared" si="77"/>
        <v>2.5150000000000001</v>
      </c>
      <c r="C339" s="12">
        <f t="shared" si="78"/>
        <v>2.5150000000000001</v>
      </c>
      <c r="D339" s="12">
        <f t="shared" si="79"/>
        <v>2.437764769199473</v>
      </c>
      <c r="E339" s="12">
        <f t="shared" si="80"/>
        <v>2.3068575983511224</v>
      </c>
      <c r="F339" s="12">
        <f t="shared" si="81"/>
        <v>2.1759504275027712</v>
      </c>
      <c r="G339" s="12">
        <f t="shared" si="82"/>
        <v>2.0450432566544205</v>
      </c>
      <c r="H339" s="12">
        <f t="shared" si="83"/>
        <v>24.1</v>
      </c>
      <c r="I339" s="12">
        <f t="shared" si="84"/>
        <v>24.1</v>
      </c>
      <c r="J339" s="12">
        <f t="shared" si="85"/>
        <v>2.5150000000000001</v>
      </c>
      <c r="K339" s="12">
        <f t="shared" si="94"/>
        <v>2.5150000000000001</v>
      </c>
      <c r="L339" s="12">
        <f t="shared" si="86"/>
        <v>0</v>
      </c>
      <c r="M339" s="81">
        <f t="shared" si="87"/>
        <v>0</v>
      </c>
      <c r="N339" s="81">
        <f t="shared" si="88"/>
        <v>0</v>
      </c>
      <c r="O339" s="81">
        <f t="shared" si="89"/>
        <v>5.8999999999999986</v>
      </c>
      <c r="P339" s="81">
        <f t="shared" si="90"/>
        <v>15.899999999999999</v>
      </c>
      <c r="Q339" s="81">
        <f t="shared" si="91"/>
        <v>25.9</v>
      </c>
      <c r="R339" s="81">
        <f t="shared" si="92"/>
        <v>35.9</v>
      </c>
      <c r="S339">
        <f t="shared" si="93"/>
        <v>0.75</v>
      </c>
      <c r="V339" s="54" t="s">
        <v>847</v>
      </c>
      <c r="W339" s="55" t="s">
        <v>848</v>
      </c>
      <c r="X339" s="56">
        <v>1</v>
      </c>
      <c r="Y339" s="57">
        <v>54.5</v>
      </c>
      <c r="Z339" s="57">
        <v>2.6</v>
      </c>
      <c r="AA339" s="57">
        <v>2.5150000000000001</v>
      </c>
      <c r="AB339" s="57">
        <v>0</v>
      </c>
      <c r="AC339" s="57">
        <v>21.5</v>
      </c>
      <c r="AD339" s="57">
        <v>0</v>
      </c>
      <c r="AE339" s="57">
        <v>0</v>
      </c>
      <c r="AF339" s="57">
        <v>0</v>
      </c>
      <c r="AG339" s="58">
        <v>0.75</v>
      </c>
      <c r="AH339" s="58">
        <v>0</v>
      </c>
      <c r="AI339" s="58">
        <v>0</v>
      </c>
      <c r="AJ339" s="58">
        <v>0</v>
      </c>
    </row>
    <row r="340" spans="1:36">
      <c r="A340" s="68" t="str">
        <f t="shared" ref="A340:A403" si="95">+W340</f>
        <v>5C13</v>
      </c>
      <c r="B340" s="12">
        <f t="shared" ref="B340:B403" si="96">IF($I340&lt;10,$K340-2*(M340*TAN(RADIANS(S340))/2),$J340-2*(M340*TAN(RADIANS($AG340))/2))</f>
        <v>2.5150000000000001</v>
      </c>
      <c r="C340" s="12">
        <f t="shared" ref="C340:C403" si="97">IF($I340&lt;20,$K340-2*(N340*TAN(RADIANS(S340))/2),$J340-2*(N340*TAN(RADIANS($AG340))/2))</f>
        <v>2.5150000000000001</v>
      </c>
      <c r="D340" s="12">
        <f t="shared" ref="D340:D403" si="98">IF($I340&lt;30,$K340-2*(O340*TAN(RADIANS(S340))/2),$J340-2*(O340*TAN(RADIANS($AG340))/2))</f>
        <v>2.437764769199473</v>
      </c>
      <c r="E340" s="12">
        <f t="shared" ref="E340:E403" si="99">IF($I340&lt;40,$K340-2*(P340*TAN(RADIANS(S340))/2),$J340-2*(P340*TAN(RADIANS($AG340))/2))</f>
        <v>2.3068575983511224</v>
      </c>
      <c r="F340" s="12">
        <f t="shared" ref="F340:F403" si="100">IF($I340&lt;50,$K340-2*(Q340*TAN(RADIANS(S340))/2),$J340-2*(Q340*TAN(RADIANS($AG340))/2))</f>
        <v>2.1759504275027712</v>
      </c>
      <c r="G340" s="12">
        <f t="shared" ref="G340:G403" si="101">IF($I340&lt;60,$K340-2*(R340*TAN(RADIANS(S340))/2),$J340-2*(R340*TAN(RADIANS($AG340))/2))</f>
        <v>2.0450432566544205</v>
      </c>
      <c r="H340" s="12">
        <f t="shared" ref="H340:H403" si="102">+Z340+AC340</f>
        <v>24.1</v>
      </c>
      <c r="I340" s="12">
        <f t="shared" ref="I340:I403" si="103">IF(AD340=0,H340,Z340+AD340)</f>
        <v>24.1</v>
      </c>
      <c r="J340" s="12">
        <f t="shared" ref="J340:J403" si="104">+AA340</f>
        <v>2.5150000000000001</v>
      </c>
      <c r="K340" s="12">
        <f t="shared" si="94"/>
        <v>2.5150000000000001</v>
      </c>
      <c r="L340" s="12">
        <f t="shared" ref="L340:L403" si="105">+I340-H340</f>
        <v>0</v>
      </c>
      <c r="M340" s="81">
        <f t="shared" ref="M340:M403" si="106">IF(I340&lt;10,10-I340,IF(H340&gt;10,0,10-H340))</f>
        <v>0</v>
      </c>
      <c r="N340" s="81">
        <f t="shared" ref="N340:N403" si="107">IF(I340&lt;20,20-I340,IF(H340&gt;20,0,20-H340))</f>
        <v>0</v>
      </c>
      <c r="O340" s="81">
        <f t="shared" ref="O340:O403" si="108">IF(I340&lt;30,30-I340,IF(H340&gt;30,0,30-H340))</f>
        <v>5.8999999999999986</v>
      </c>
      <c r="P340" s="81">
        <f t="shared" ref="P340:P403" si="109">IF(I340&lt;40,40-I340,IF(H340&gt;40,0,40-H340))</f>
        <v>15.899999999999999</v>
      </c>
      <c r="Q340" s="81">
        <f t="shared" ref="Q340:Q403" si="110">IF(I340&lt;50,50-I340,IF(H340&gt;50,0,50-H340))</f>
        <v>25.9</v>
      </c>
      <c r="R340" s="81">
        <f t="shared" ref="R340:R403" si="111">IF(I340&lt;60,60-I340,IF(H340&gt;60,0,60-H340))</f>
        <v>35.9</v>
      </c>
      <c r="S340">
        <f t="shared" ref="S340:S403" si="112">IF(AH340=0,AG340,AH340)</f>
        <v>0.75</v>
      </c>
      <c r="V340" s="54" t="s">
        <v>849</v>
      </c>
      <c r="W340" s="55" t="s">
        <v>850</v>
      </c>
      <c r="X340" s="56">
        <v>5</v>
      </c>
      <c r="Y340" s="57">
        <v>54.5</v>
      </c>
      <c r="Z340" s="57">
        <v>2.6</v>
      </c>
      <c r="AA340" s="57">
        <v>2.5150000000000001</v>
      </c>
      <c r="AB340" s="57">
        <v>0</v>
      </c>
      <c r="AC340" s="57">
        <v>21.5</v>
      </c>
      <c r="AD340" s="57">
        <v>0</v>
      </c>
      <c r="AE340" s="57">
        <v>0</v>
      </c>
      <c r="AF340" s="57">
        <v>0</v>
      </c>
      <c r="AG340" s="58">
        <v>0.75</v>
      </c>
      <c r="AH340" s="58">
        <v>0</v>
      </c>
      <c r="AI340" s="58">
        <v>0</v>
      </c>
      <c r="AJ340" s="58">
        <v>0</v>
      </c>
    </row>
    <row r="341" spans="1:36">
      <c r="A341" s="68" t="str">
        <f t="shared" si="95"/>
        <v>5C15</v>
      </c>
      <c r="B341" s="12">
        <f t="shared" si="96"/>
        <v>2.5150000000000001</v>
      </c>
      <c r="C341" s="12">
        <f t="shared" si="97"/>
        <v>2.5150000000000001</v>
      </c>
      <c r="D341" s="12">
        <f t="shared" si="98"/>
        <v>2.4181286935722204</v>
      </c>
      <c r="E341" s="12">
        <f t="shared" si="99"/>
        <v>2.2872215227238697</v>
      </c>
      <c r="F341" s="12">
        <f t="shared" si="100"/>
        <v>2.156314351875519</v>
      </c>
      <c r="G341" s="12">
        <f t="shared" si="101"/>
        <v>2.0254071810271679</v>
      </c>
      <c r="H341" s="12">
        <f t="shared" si="102"/>
        <v>22.6</v>
      </c>
      <c r="I341" s="12">
        <f t="shared" si="103"/>
        <v>22.6</v>
      </c>
      <c r="J341" s="12">
        <f t="shared" si="104"/>
        <v>2.5150000000000001</v>
      </c>
      <c r="K341" s="12">
        <f t="shared" ref="K341:K404" si="113">J341-2*(L341*TAN(RADIANS(AG341))/2)</f>
        <v>2.5150000000000001</v>
      </c>
      <c r="L341" s="12">
        <f t="shared" si="105"/>
        <v>0</v>
      </c>
      <c r="M341" s="81">
        <f t="shared" si="106"/>
        <v>0</v>
      </c>
      <c r="N341" s="81">
        <f t="shared" si="107"/>
        <v>0</v>
      </c>
      <c r="O341" s="81">
        <f t="shared" si="108"/>
        <v>7.3999999999999986</v>
      </c>
      <c r="P341" s="81">
        <f t="shared" si="109"/>
        <v>17.399999999999999</v>
      </c>
      <c r="Q341" s="81">
        <f t="shared" si="110"/>
        <v>27.4</v>
      </c>
      <c r="R341" s="81">
        <f t="shared" si="111"/>
        <v>37.4</v>
      </c>
      <c r="S341">
        <f t="shared" si="112"/>
        <v>0.75</v>
      </c>
      <c r="V341" s="54" t="s">
        <v>851</v>
      </c>
      <c r="W341" s="55" t="s">
        <v>852</v>
      </c>
      <c r="X341" s="56">
        <v>1</v>
      </c>
      <c r="Y341" s="57">
        <v>53</v>
      </c>
      <c r="Z341" s="57">
        <v>2.6</v>
      </c>
      <c r="AA341" s="57">
        <v>2.5150000000000001</v>
      </c>
      <c r="AB341" s="57">
        <v>0</v>
      </c>
      <c r="AC341" s="57">
        <v>20</v>
      </c>
      <c r="AD341" s="57">
        <v>0</v>
      </c>
      <c r="AE341" s="57">
        <v>0</v>
      </c>
      <c r="AF341" s="57">
        <v>0</v>
      </c>
      <c r="AG341" s="58">
        <v>0.75</v>
      </c>
      <c r="AH341" s="58">
        <v>0</v>
      </c>
      <c r="AI341" s="58">
        <v>0</v>
      </c>
      <c r="AJ341" s="58">
        <v>0</v>
      </c>
    </row>
    <row r="342" spans="1:36">
      <c r="A342" s="68" t="str">
        <f t="shared" si="95"/>
        <v>5C16</v>
      </c>
      <c r="B342" s="12">
        <f t="shared" si="96"/>
        <v>3</v>
      </c>
      <c r="C342" s="12">
        <f t="shared" si="97"/>
        <v>2.9829820677897145</v>
      </c>
      <c r="D342" s="12">
        <f t="shared" si="98"/>
        <v>2.8520748969413634</v>
      </c>
      <c r="E342" s="12">
        <f t="shared" si="99"/>
        <v>2.7211677260930127</v>
      </c>
      <c r="F342" s="12">
        <f t="shared" si="100"/>
        <v>2.5902605552446616</v>
      </c>
      <c r="G342" s="12">
        <f t="shared" si="101"/>
        <v>2.4593533843963109</v>
      </c>
      <c r="H342" s="12">
        <f t="shared" si="102"/>
        <v>18.7</v>
      </c>
      <c r="I342" s="12">
        <f t="shared" si="103"/>
        <v>18.7</v>
      </c>
      <c r="J342" s="12">
        <f t="shared" si="104"/>
        <v>3</v>
      </c>
      <c r="K342" s="12">
        <f t="shared" si="113"/>
        <v>3</v>
      </c>
      <c r="L342" s="12">
        <f t="shared" si="105"/>
        <v>0</v>
      </c>
      <c r="M342" s="81">
        <f t="shared" si="106"/>
        <v>0</v>
      </c>
      <c r="N342" s="81">
        <f t="shared" si="107"/>
        <v>1.3000000000000007</v>
      </c>
      <c r="O342" s="81">
        <f t="shared" si="108"/>
        <v>11.3</v>
      </c>
      <c r="P342" s="81">
        <f t="shared" si="109"/>
        <v>21.3</v>
      </c>
      <c r="Q342" s="81">
        <f t="shared" si="110"/>
        <v>31.3</v>
      </c>
      <c r="R342" s="81">
        <f t="shared" si="111"/>
        <v>41.3</v>
      </c>
      <c r="S342">
        <f t="shared" si="112"/>
        <v>0.75</v>
      </c>
      <c r="V342" s="54" t="s">
        <v>853</v>
      </c>
      <c r="W342" s="55" t="s">
        <v>854</v>
      </c>
      <c r="X342" s="56">
        <v>3</v>
      </c>
      <c r="Y342" s="57">
        <v>56.9</v>
      </c>
      <c r="Z342" s="57">
        <v>3</v>
      </c>
      <c r="AA342" s="57">
        <v>3</v>
      </c>
      <c r="AB342" s="57">
        <v>0</v>
      </c>
      <c r="AC342" s="57">
        <v>15.7</v>
      </c>
      <c r="AD342" s="57">
        <v>0</v>
      </c>
      <c r="AE342" s="57">
        <v>0</v>
      </c>
      <c r="AF342" s="57">
        <v>0</v>
      </c>
      <c r="AG342" s="58">
        <v>0.75</v>
      </c>
      <c r="AH342" s="58">
        <v>0</v>
      </c>
      <c r="AI342" s="58">
        <v>0</v>
      </c>
      <c r="AJ342" s="58">
        <v>0</v>
      </c>
    </row>
    <row r="343" spans="1:36">
      <c r="A343" s="68" t="str">
        <f t="shared" si="95"/>
        <v>5C17</v>
      </c>
      <c r="B343" s="12">
        <f t="shared" si="96"/>
        <v>3</v>
      </c>
      <c r="C343" s="12">
        <f t="shared" si="97"/>
        <v>2.9829820677897145</v>
      </c>
      <c r="D343" s="12">
        <f t="shared" si="98"/>
        <v>2.8520748969413634</v>
      </c>
      <c r="E343" s="12">
        <f t="shared" si="99"/>
        <v>2.7211677260930127</v>
      </c>
      <c r="F343" s="12">
        <f t="shared" si="100"/>
        <v>2.5902605552446616</v>
      </c>
      <c r="G343" s="12">
        <f t="shared" si="101"/>
        <v>2.4593533843963109</v>
      </c>
      <c r="H343" s="12">
        <f t="shared" si="102"/>
        <v>18.7</v>
      </c>
      <c r="I343" s="12">
        <f t="shared" si="103"/>
        <v>18.7</v>
      </c>
      <c r="J343" s="12">
        <f t="shared" si="104"/>
        <v>3</v>
      </c>
      <c r="K343" s="12">
        <f t="shared" si="113"/>
        <v>3</v>
      </c>
      <c r="L343" s="12">
        <f t="shared" si="105"/>
        <v>0</v>
      </c>
      <c r="M343" s="81">
        <f t="shared" si="106"/>
        <v>0</v>
      </c>
      <c r="N343" s="81">
        <f t="shared" si="107"/>
        <v>1.3000000000000007</v>
      </c>
      <c r="O343" s="81">
        <f t="shared" si="108"/>
        <v>11.3</v>
      </c>
      <c r="P343" s="81">
        <f t="shared" si="109"/>
        <v>21.3</v>
      </c>
      <c r="Q343" s="81">
        <f t="shared" si="110"/>
        <v>31.3</v>
      </c>
      <c r="R343" s="81">
        <f t="shared" si="111"/>
        <v>41.3</v>
      </c>
      <c r="S343">
        <f t="shared" si="112"/>
        <v>0.75</v>
      </c>
      <c r="V343" s="54" t="s">
        <v>855</v>
      </c>
      <c r="W343" s="55" t="s">
        <v>856</v>
      </c>
      <c r="X343" s="56">
        <v>1</v>
      </c>
      <c r="Y343" s="57">
        <v>56.9</v>
      </c>
      <c r="Z343" s="57">
        <v>3</v>
      </c>
      <c r="AA343" s="57">
        <v>3</v>
      </c>
      <c r="AB343" s="57">
        <v>0</v>
      </c>
      <c r="AC343" s="57">
        <v>15.7</v>
      </c>
      <c r="AD343" s="57">
        <v>0</v>
      </c>
      <c r="AE343" s="57">
        <v>0</v>
      </c>
      <c r="AF343" s="57">
        <v>0</v>
      </c>
      <c r="AG343" s="58">
        <v>0.75</v>
      </c>
      <c r="AH343" s="58">
        <v>0</v>
      </c>
      <c r="AI343" s="58">
        <v>0</v>
      </c>
      <c r="AJ343" s="58">
        <v>0</v>
      </c>
    </row>
    <row r="344" spans="1:36">
      <c r="A344" s="68" t="str">
        <f t="shared" si="95"/>
        <v>5C19</v>
      </c>
      <c r="B344" s="12">
        <f t="shared" si="96"/>
        <v>3</v>
      </c>
      <c r="C344" s="12">
        <f t="shared" si="97"/>
        <v>3</v>
      </c>
      <c r="D344" s="12">
        <f t="shared" si="98"/>
        <v>2.9266919843249237</v>
      </c>
      <c r="E344" s="12">
        <f t="shared" si="99"/>
        <v>2.7957848134765726</v>
      </c>
      <c r="F344" s="12">
        <f t="shared" si="100"/>
        <v>2.6648776426282219</v>
      </c>
      <c r="G344" s="12">
        <f t="shared" si="101"/>
        <v>2.5339704717798708</v>
      </c>
      <c r="H344" s="12">
        <f t="shared" si="102"/>
        <v>24.4</v>
      </c>
      <c r="I344" s="12">
        <f t="shared" si="103"/>
        <v>24.4</v>
      </c>
      <c r="J344" s="12">
        <f t="shared" si="104"/>
        <v>3</v>
      </c>
      <c r="K344" s="12">
        <f t="shared" si="113"/>
        <v>3</v>
      </c>
      <c r="L344" s="12">
        <f t="shared" si="105"/>
        <v>0</v>
      </c>
      <c r="M344" s="81">
        <f t="shared" si="106"/>
        <v>0</v>
      </c>
      <c r="N344" s="81">
        <f t="shared" si="107"/>
        <v>0</v>
      </c>
      <c r="O344" s="81">
        <f t="shared" si="108"/>
        <v>5.6000000000000014</v>
      </c>
      <c r="P344" s="81">
        <f t="shared" si="109"/>
        <v>15.600000000000001</v>
      </c>
      <c r="Q344" s="81">
        <f t="shared" si="110"/>
        <v>25.6</v>
      </c>
      <c r="R344" s="81">
        <f t="shared" si="111"/>
        <v>35.6</v>
      </c>
      <c r="S344">
        <f t="shared" si="112"/>
        <v>0.75</v>
      </c>
      <c r="V344" s="54" t="s">
        <v>857</v>
      </c>
      <c r="W344" s="55" t="s">
        <v>858</v>
      </c>
      <c r="X344" s="56">
        <v>5</v>
      </c>
      <c r="Y344" s="57">
        <v>57.9</v>
      </c>
      <c r="Z344" s="57">
        <v>5</v>
      </c>
      <c r="AA344" s="57">
        <v>3</v>
      </c>
      <c r="AB344" s="57">
        <v>0</v>
      </c>
      <c r="AC344" s="57">
        <v>19.399999999999999</v>
      </c>
      <c r="AD344" s="57">
        <v>0</v>
      </c>
      <c r="AE344" s="57">
        <v>0</v>
      </c>
      <c r="AF344" s="57">
        <v>0</v>
      </c>
      <c r="AG344" s="58">
        <v>0.75</v>
      </c>
      <c r="AH344" s="58">
        <v>0</v>
      </c>
      <c r="AI344" s="58">
        <v>0</v>
      </c>
      <c r="AJ344" s="58">
        <v>0</v>
      </c>
    </row>
    <row r="345" spans="1:36">
      <c r="A345" s="68" t="str">
        <f t="shared" si="95"/>
        <v>5C20</v>
      </c>
      <c r="B345" s="12">
        <f t="shared" si="96"/>
        <v>3</v>
      </c>
      <c r="C345" s="12">
        <f t="shared" si="97"/>
        <v>3</v>
      </c>
      <c r="D345" s="12">
        <f t="shared" si="98"/>
        <v>2.9463280599521759</v>
      </c>
      <c r="E345" s="12">
        <f t="shared" si="99"/>
        <v>2.8154208891038253</v>
      </c>
      <c r="F345" s="12">
        <f t="shared" si="100"/>
        <v>2.6845137182554746</v>
      </c>
      <c r="G345" s="12">
        <f t="shared" si="101"/>
        <v>2.5536065474071235</v>
      </c>
      <c r="H345" s="12">
        <f t="shared" si="102"/>
        <v>25.9</v>
      </c>
      <c r="I345" s="12">
        <f t="shared" si="103"/>
        <v>25.9</v>
      </c>
      <c r="J345" s="12">
        <f t="shared" si="104"/>
        <v>3</v>
      </c>
      <c r="K345" s="12">
        <f t="shared" si="113"/>
        <v>3</v>
      </c>
      <c r="L345" s="12">
        <f t="shared" si="105"/>
        <v>0</v>
      </c>
      <c r="M345" s="81">
        <f t="shared" si="106"/>
        <v>0</v>
      </c>
      <c r="N345" s="81">
        <f t="shared" si="107"/>
        <v>0</v>
      </c>
      <c r="O345" s="81">
        <f t="shared" si="108"/>
        <v>4.1000000000000014</v>
      </c>
      <c r="P345" s="81">
        <f t="shared" si="109"/>
        <v>14.100000000000001</v>
      </c>
      <c r="Q345" s="81">
        <f t="shared" si="110"/>
        <v>24.1</v>
      </c>
      <c r="R345" s="81">
        <f t="shared" si="111"/>
        <v>34.1</v>
      </c>
      <c r="S345">
        <f t="shared" si="112"/>
        <v>0.75</v>
      </c>
      <c r="V345" s="54" t="s">
        <v>859</v>
      </c>
      <c r="W345" s="55" t="s">
        <v>860</v>
      </c>
      <c r="X345" s="56">
        <v>5</v>
      </c>
      <c r="Y345" s="57">
        <v>58.9</v>
      </c>
      <c r="Z345" s="57">
        <v>5</v>
      </c>
      <c r="AA345" s="57">
        <v>3</v>
      </c>
      <c r="AB345" s="57">
        <v>0</v>
      </c>
      <c r="AC345" s="57">
        <v>20.9</v>
      </c>
      <c r="AD345" s="57">
        <v>0</v>
      </c>
      <c r="AE345" s="57">
        <v>0</v>
      </c>
      <c r="AF345" s="57">
        <v>0</v>
      </c>
      <c r="AG345" s="58">
        <v>0.75</v>
      </c>
      <c r="AH345" s="58">
        <v>0</v>
      </c>
      <c r="AI345" s="58">
        <v>0</v>
      </c>
      <c r="AJ345" s="58">
        <v>0</v>
      </c>
    </row>
    <row r="346" spans="1:36">
      <c r="A346" s="68" t="str">
        <f t="shared" si="95"/>
        <v>5C21</v>
      </c>
      <c r="B346" s="12">
        <f t="shared" si="96"/>
        <v>2.5150000000000001</v>
      </c>
      <c r="C346" s="12">
        <f t="shared" si="97"/>
        <v>2.5150000000000001</v>
      </c>
      <c r="D346" s="12">
        <f t="shared" si="98"/>
        <v>2.4246740521146379</v>
      </c>
      <c r="E346" s="12">
        <f t="shared" si="99"/>
        <v>2.2937668812662872</v>
      </c>
      <c r="F346" s="12">
        <f t="shared" si="100"/>
        <v>2.1628597104179361</v>
      </c>
      <c r="G346" s="12">
        <f t="shared" si="101"/>
        <v>2.0319525395695854</v>
      </c>
      <c r="H346" s="12">
        <f t="shared" si="102"/>
        <v>23.1</v>
      </c>
      <c r="I346" s="12">
        <f t="shared" si="103"/>
        <v>23.1</v>
      </c>
      <c r="J346" s="12">
        <f t="shared" si="104"/>
        <v>2.5150000000000001</v>
      </c>
      <c r="K346" s="12">
        <f t="shared" si="113"/>
        <v>2.5150000000000001</v>
      </c>
      <c r="L346" s="12">
        <f t="shared" si="105"/>
        <v>0</v>
      </c>
      <c r="M346" s="81">
        <f t="shared" si="106"/>
        <v>0</v>
      </c>
      <c r="N346" s="81">
        <f t="shared" si="107"/>
        <v>0</v>
      </c>
      <c r="O346" s="81">
        <f t="shared" si="108"/>
        <v>6.8999999999999986</v>
      </c>
      <c r="P346" s="81">
        <f t="shared" si="109"/>
        <v>16.899999999999999</v>
      </c>
      <c r="Q346" s="81">
        <f t="shared" si="110"/>
        <v>26.9</v>
      </c>
      <c r="R346" s="81">
        <f t="shared" si="111"/>
        <v>36.9</v>
      </c>
      <c r="S346">
        <f t="shared" si="112"/>
        <v>0.75</v>
      </c>
      <c r="V346" s="54" t="s">
        <v>861</v>
      </c>
      <c r="W346" s="55" t="s">
        <v>862</v>
      </c>
      <c r="X346" s="56">
        <v>5</v>
      </c>
      <c r="Y346" s="57">
        <v>50.3</v>
      </c>
      <c r="Z346" s="57">
        <v>2.6</v>
      </c>
      <c r="AA346" s="57">
        <v>2.5150000000000001</v>
      </c>
      <c r="AB346" s="57">
        <v>0</v>
      </c>
      <c r="AC346" s="57">
        <v>20.5</v>
      </c>
      <c r="AD346" s="57">
        <v>0</v>
      </c>
      <c r="AE346" s="57">
        <v>0</v>
      </c>
      <c r="AF346" s="57">
        <v>0</v>
      </c>
      <c r="AG346" s="58">
        <v>0.75</v>
      </c>
      <c r="AH346" s="58">
        <v>0</v>
      </c>
      <c r="AI346" s="58">
        <v>0</v>
      </c>
      <c r="AJ346" s="58">
        <v>0</v>
      </c>
    </row>
    <row r="347" spans="1:36">
      <c r="A347" s="68" t="str">
        <f t="shared" si="95"/>
        <v>5C22</v>
      </c>
      <c r="B347" s="12">
        <f t="shared" si="96"/>
        <v>3</v>
      </c>
      <c r="C347" s="12">
        <f t="shared" si="97"/>
        <v>3</v>
      </c>
      <c r="D347" s="12">
        <f t="shared" si="98"/>
        <v>2.9005105501552535</v>
      </c>
      <c r="E347" s="12">
        <f t="shared" si="99"/>
        <v>2.7696033793069024</v>
      </c>
      <c r="F347" s="12">
        <f t="shared" si="100"/>
        <v>2.6386962084585517</v>
      </c>
      <c r="G347" s="12">
        <f t="shared" si="101"/>
        <v>2.5077890376102006</v>
      </c>
      <c r="H347" s="12">
        <f t="shared" si="102"/>
        <v>22.4</v>
      </c>
      <c r="I347" s="12">
        <f t="shared" si="103"/>
        <v>22.4</v>
      </c>
      <c r="J347" s="12">
        <f t="shared" si="104"/>
        <v>3</v>
      </c>
      <c r="K347" s="12">
        <f t="shared" si="113"/>
        <v>3</v>
      </c>
      <c r="L347" s="12">
        <f t="shared" si="105"/>
        <v>0</v>
      </c>
      <c r="M347" s="81">
        <f t="shared" si="106"/>
        <v>0</v>
      </c>
      <c r="N347" s="81">
        <f t="shared" si="107"/>
        <v>0</v>
      </c>
      <c r="O347" s="81">
        <f t="shared" si="108"/>
        <v>7.6000000000000014</v>
      </c>
      <c r="P347" s="81">
        <f t="shared" si="109"/>
        <v>17.600000000000001</v>
      </c>
      <c r="Q347" s="81">
        <f t="shared" si="110"/>
        <v>27.6</v>
      </c>
      <c r="R347" s="81">
        <f t="shared" si="111"/>
        <v>37.6</v>
      </c>
      <c r="S347">
        <f t="shared" si="112"/>
        <v>0.75</v>
      </c>
      <c r="V347" s="54" t="s">
        <v>863</v>
      </c>
      <c r="W347" s="55" t="s">
        <v>864</v>
      </c>
      <c r="X347" s="56">
        <v>5</v>
      </c>
      <c r="Y347" s="57">
        <v>54.4</v>
      </c>
      <c r="Z347" s="57">
        <v>3</v>
      </c>
      <c r="AA347" s="57">
        <v>3</v>
      </c>
      <c r="AB347" s="57">
        <v>0</v>
      </c>
      <c r="AC347" s="57">
        <v>19.399999999999999</v>
      </c>
      <c r="AD347" s="57">
        <v>0</v>
      </c>
      <c r="AE347" s="57">
        <v>0</v>
      </c>
      <c r="AF347" s="57">
        <v>0</v>
      </c>
      <c r="AG347" s="58">
        <v>0.75</v>
      </c>
      <c r="AH347" s="58">
        <v>0</v>
      </c>
      <c r="AI347" s="58">
        <v>0</v>
      </c>
      <c r="AJ347" s="58">
        <v>0</v>
      </c>
    </row>
    <row r="348" spans="1:36">
      <c r="A348" s="68" t="str">
        <f t="shared" si="95"/>
        <v>5C23</v>
      </c>
      <c r="B348" s="12">
        <f t="shared" si="96"/>
        <v>2.5219999999999998</v>
      </c>
      <c r="C348" s="12">
        <f t="shared" si="97"/>
        <v>2.5219999999999998</v>
      </c>
      <c r="D348" s="12">
        <f t="shared" si="98"/>
        <v>2.514145856871016</v>
      </c>
      <c r="E348" s="12">
        <f t="shared" si="99"/>
        <v>2.4356044255811802</v>
      </c>
      <c r="F348" s="12">
        <f t="shared" si="100"/>
        <v>2.3570629942913444</v>
      </c>
      <c r="G348" s="12">
        <f t="shared" si="101"/>
        <v>2.2785215630015085</v>
      </c>
      <c r="H348" s="12">
        <f t="shared" si="102"/>
        <v>17</v>
      </c>
      <c r="I348" s="12">
        <f t="shared" si="103"/>
        <v>29</v>
      </c>
      <c r="J348" s="12">
        <f t="shared" si="104"/>
        <v>2.5219999999999998</v>
      </c>
      <c r="K348" s="12">
        <f t="shared" si="113"/>
        <v>2.5219999999999998</v>
      </c>
      <c r="L348" s="12">
        <f t="shared" si="105"/>
        <v>12</v>
      </c>
      <c r="M348" s="81">
        <f t="shared" si="106"/>
        <v>0</v>
      </c>
      <c r="N348" s="81">
        <f t="shared" si="107"/>
        <v>3</v>
      </c>
      <c r="O348" s="81">
        <f t="shared" si="108"/>
        <v>1</v>
      </c>
      <c r="P348" s="81">
        <f t="shared" si="109"/>
        <v>11</v>
      </c>
      <c r="Q348" s="81">
        <f t="shared" si="110"/>
        <v>21</v>
      </c>
      <c r="R348" s="81">
        <f t="shared" si="111"/>
        <v>31</v>
      </c>
      <c r="S348">
        <f t="shared" si="112"/>
        <v>0.45</v>
      </c>
      <c r="V348" s="54" t="s">
        <v>865</v>
      </c>
      <c r="W348" s="55" t="s">
        <v>866</v>
      </c>
      <c r="X348" s="56">
        <v>5</v>
      </c>
      <c r="Y348" s="57">
        <v>57</v>
      </c>
      <c r="Z348" s="57">
        <v>2.6</v>
      </c>
      <c r="AA348" s="57">
        <v>2.5219999999999998</v>
      </c>
      <c r="AB348" s="57">
        <v>2.42</v>
      </c>
      <c r="AC348" s="57">
        <v>14.4</v>
      </c>
      <c r="AD348" s="57">
        <v>26.4</v>
      </c>
      <c r="AE348" s="57">
        <v>0</v>
      </c>
      <c r="AF348" s="57">
        <v>0</v>
      </c>
      <c r="AG348" s="58">
        <v>0</v>
      </c>
      <c r="AH348" s="58">
        <v>0.45</v>
      </c>
      <c r="AI348" s="58">
        <v>0</v>
      </c>
      <c r="AJ348" s="58">
        <v>0</v>
      </c>
    </row>
    <row r="349" spans="1:36">
      <c r="A349" s="68" t="str">
        <f t="shared" si="95"/>
        <v>5C24</v>
      </c>
      <c r="B349" s="12">
        <f t="shared" si="96"/>
        <v>2.5150000000000001</v>
      </c>
      <c r="C349" s="12">
        <f t="shared" si="97"/>
        <v>2.5097637131660662</v>
      </c>
      <c r="D349" s="12">
        <f t="shared" si="98"/>
        <v>2.378856542317715</v>
      </c>
      <c r="E349" s="12">
        <f t="shared" si="99"/>
        <v>2.2479493714693644</v>
      </c>
      <c r="F349" s="12">
        <f t="shared" si="100"/>
        <v>2.1170422006210137</v>
      </c>
      <c r="G349" s="12">
        <f t="shared" si="101"/>
        <v>1.9861350297726625</v>
      </c>
      <c r="H349" s="12">
        <f t="shared" si="102"/>
        <v>19.600000000000001</v>
      </c>
      <c r="I349" s="12">
        <f t="shared" si="103"/>
        <v>19.600000000000001</v>
      </c>
      <c r="J349" s="12">
        <f t="shared" si="104"/>
        <v>2.5150000000000001</v>
      </c>
      <c r="K349" s="12">
        <f t="shared" si="113"/>
        <v>2.5150000000000001</v>
      </c>
      <c r="L349" s="12">
        <f t="shared" si="105"/>
        <v>0</v>
      </c>
      <c r="M349" s="81">
        <f t="shared" si="106"/>
        <v>0</v>
      </c>
      <c r="N349" s="81">
        <f t="shared" si="107"/>
        <v>0.39999999999999858</v>
      </c>
      <c r="O349" s="81">
        <f t="shared" si="108"/>
        <v>10.399999999999999</v>
      </c>
      <c r="P349" s="81">
        <f t="shared" si="109"/>
        <v>20.399999999999999</v>
      </c>
      <c r="Q349" s="81">
        <f t="shared" si="110"/>
        <v>30.4</v>
      </c>
      <c r="R349" s="81">
        <f t="shared" si="111"/>
        <v>40.4</v>
      </c>
      <c r="S349">
        <f t="shared" si="112"/>
        <v>0.75</v>
      </c>
      <c r="V349" s="54" t="s">
        <v>867</v>
      </c>
      <c r="W349" s="55" t="s">
        <v>868</v>
      </c>
      <c r="X349" s="56">
        <v>5</v>
      </c>
      <c r="Y349" s="57">
        <v>53.5</v>
      </c>
      <c r="Z349" s="57">
        <v>2.6</v>
      </c>
      <c r="AA349" s="57">
        <v>2.5150000000000001</v>
      </c>
      <c r="AB349" s="57">
        <v>0</v>
      </c>
      <c r="AC349" s="57">
        <v>17</v>
      </c>
      <c r="AD349" s="57">
        <v>0</v>
      </c>
      <c r="AE349" s="57">
        <v>0</v>
      </c>
      <c r="AF349" s="57">
        <v>0</v>
      </c>
      <c r="AG349" s="58">
        <v>0.75</v>
      </c>
      <c r="AH349" s="58">
        <v>0</v>
      </c>
      <c r="AI349" s="58">
        <v>0</v>
      </c>
      <c r="AJ349" s="58">
        <v>0</v>
      </c>
    </row>
    <row r="350" spans="1:36">
      <c r="A350" s="68" t="str">
        <f t="shared" si="95"/>
        <v>5C25</v>
      </c>
      <c r="B350" s="12">
        <f t="shared" si="96"/>
        <v>2.5150000000000001</v>
      </c>
      <c r="C350" s="12">
        <f t="shared" si="97"/>
        <v>2.5150000000000001</v>
      </c>
      <c r="D350" s="12">
        <f t="shared" si="98"/>
        <v>2.3854019008601326</v>
      </c>
      <c r="E350" s="12">
        <f t="shared" si="99"/>
        <v>2.2544947300117819</v>
      </c>
      <c r="F350" s="12">
        <f t="shared" si="100"/>
        <v>2.1235875591634312</v>
      </c>
      <c r="G350" s="12">
        <f t="shared" si="101"/>
        <v>1.9926803883150801</v>
      </c>
      <c r="H350" s="12">
        <f t="shared" si="102"/>
        <v>20.100000000000001</v>
      </c>
      <c r="I350" s="12">
        <f t="shared" si="103"/>
        <v>20.100000000000001</v>
      </c>
      <c r="J350" s="12">
        <f t="shared" si="104"/>
        <v>2.5150000000000001</v>
      </c>
      <c r="K350" s="12">
        <f t="shared" si="113"/>
        <v>2.5150000000000001</v>
      </c>
      <c r="L350" s="12">
        <f t="shared" si="105"/>
        <v>0</v>
      </c>
      <c r="M350" s="81">
        <f t="shared" si="106"/>
        <v>0</v>
      </c>
      <c r="N350" s="81">
        <f t="shared" si="107"/>
        <v>0</v>
      </c>
      <c r="O350" s="81">
        <f t="shared" si="108"/>
        <v>9.8999999999999986</v>
      </c>
      <c r="P350" s="81">
        <f t="shared" si="109"/>
        <v>19.899999999999999</v>
      </c>
      <c r="Q350" s="81">
        <f t="shared" si="110"/>
        <v>29.9</v>
      </c>
      <c r="R350" s="81">
        <f t="shared" si="111"/>
        <v>39.9</v>
      </c>
      <c r="S350">
        <f t="shared" si="112"/>
        <v>0.75</v>
      </c>
      <c r="V350" s="54" t="s">
        <v>869</v>
      </c>
      <c r="W350" s="55" t="s">
        <v>870</v>
      </c>
      <c r="X350" s="56">
        <v>5</v>
      </c>
      <c r="Y350" s="57">
        <v>53.5</v>
      </c>
      <c r="Z350" s="57">
        <v>2.6</v>
      </c>
      <c r="AA350" s="57">
        <v>2.5150000000000001</v>
      </c>
      <c r="AB350" s="57">
        <v>0</v>
      </c>
      <c r="AC350" s="57">
        <v>17.5</v>
      </c>
      <c r="AD350" s="57">
        <v>0</v>
      </c>
      <c r="AE350" s="57">
        <v>0</v>
      </c>
      <c r="AF350" s="57">
        <v>0</v>
      </c>
      <c r="AG350" s="58">
        <v>0.75</v>
      </c>
      <c r="AH350" s="58">
        <v>0</v>
      </c>
      <c r="AI350" s="58">
        <v>0</v>
      </c>
      <c r="AJ350" s="58">
        <v>0</v>
      </c>
    </row>
    <row r="351" spans="1:36">
      <c r="A351" s="68" t="str">
        <f t="shared" si="95"/>
        <v>5C26</v>
      </c>
      <c r="B351" s="12">
        <f t="shared" si="96"/>
        <v>3</v>
      </c>
      <c r="C351" s="12">
        <f t="shared" si="97"/>
        <v>3</v>
      </c>
      <c r="D351" s="12">
        <f t="shared" si="98"/>
        <v>2.9136012672400886</v>
      </c>
      <c r="E351" s="12">
        <f t="shared" si="99"/>
        <v>2.7826940963917375</v>
      </c>
      <c r="F351" s="12">
        <f t="shared" si="100"/>
        <v>2.6517869255433868</v>
      </c>
      <c r="G351" s="12">
        <f t="shared" si="101"/>
        <v>2.5208797546950357</v>
      </c>
      <c r="H351" s="12">
        <f t="shared" si="102"/>
        <v>23.4</v>
      </c>
      <c r="I351" s="12">
        <f t="shared" si="103"/>
        <v>23.4</v>
      </c>
      <c r="J351" s="12">
        <f t="shared" si="104"/>
        <v>3</v>
      </c>
      <c r="K351" s="12">
        <f t="shared" si="113"/>
        <v>3</v>
      </c>
      <c r="L351" s="12">
        <f t="shared" si="105"/>
        <v>0</v>
      </c>
      <c r="M351" s="81">
        <f t="shared" si="106"/>
        <v>0</v>
      </c>
      <c r="N351" s="81">
        <f t="shared" si="107"/>
        <v>0</v>
      </c>
      <c r="O351" s="81">
        <f t="shared" si="108"/>
        <v>6.6000000000000014</v>
      </c>
      <c r="P351" s="81">
        <f t="shared" si="109"/>
        <v>16.600000000000001</v>
      </c>
      <c r="Q351" s="81">
        <f t="shared" si="110"/>
        <v>26.6</v>
      </c>
      <c r="R351" s="81">
        <f t="shared" si="111"/>
        <v>36.6</v>
      </c>
      <c r="S351">
        <f t="shared" si="112"/>
        <v>0.75</v>
      </c>
      <c r="V351" s="54" t="s">
        <v>871</v>
      </c>
      <c r="W351" s="55" t="s">
        <v>872</v>
      </c>
      <c r="X351" s="56">
        <v>5</v>
      </c>
      <c r="Y351" s="57">
        <v>57.4</v>
      </c>
      <c r="Z351" s="57">
        <v>3</v>
      </c>
      <c r="AA351" s="57">
        <v>3</v>
      </c>
      <c r="AB351" s="57">
        <v>0</v>
      </c>
      <c r="AC351" s="57">
        <v>20.399999999999999</v>
      </c>
      <c r="AD351" s="57">
        <v>0</v>
      </c>
      <c r="AE351" s="57">
        <v>0</v>
      </c>
      <c r="AF351" s="57">
        <v>0</v>
      </c>
      <c r="AG351" s="58">
        <v>0.75</v>
      </c>
      <c r="AH351" s="58">
        <v>0</v>
      </c>
      <c r="AI351" s="58">
        <v>0</v>
      </c>
      <c r="AJ351" s="58">
        <v>0</v>
      </c>
    </row>
    <row r="352" spans="1:36">
      <c r="A352" s="68" t="str">
        <f t="shared" si="95"/>
        <v>5C27</v>
      </c>
      <c r="B352" s="12">
        <f t="shared" si="96"/>
        <v>2.5150000000000001</v>
      </c>
      <c r="C352" s="12">
        <f t="shared" si="97"/>
        <v>2.5150000000000001</v>
      </c>
      <c r="D352" s="12">
        <f t="shared" si="98"/>
        <v>2.3919472594025502</v>
      </c>
      <c r="E352" s="12">
        <f t="shared" si="99"/>
        <v>2.2610400885541995</v>
      </c>
      <c r="F352" s="12">
        <f t="shared" si="100"/>
        <v>2.1301329177058488</v>
      </c>
      <c r="G352" s="12">
        <f t="shared" si="101"/>
        <v>1.9992257468574977</v>
      </c>
      <c r="H352" s="12">
        <f t="shared" si="102"/>
        <v>20.6</v>
      </c>
      <c r="I352" s="12">
        <f t="shared" si="103"/>
        <v>20.6</v>
      </c>
      <c r="J352" s="12">
        <f t="shared" si="104"/>
        <v>2.5150000000000001</v>
      </c>
      <c r="K352" s="12">
        <f t="shared" si="113"/>
        <v>2.5150000000000001</v>
      </c>
      <c r="L352" s="12">
        <f t="shared" si="105"/>
        <v>0</v>
      </c>
      <c r="M352" s="81">
        <f t="shared" si="106"/>
        <v>0</v>
      </c>
      <c r="N352" s="81">
        <f t="shared" si="107"/>
        <v>0</v>
      </c>
      <c r="O352" s="81">
        <f t="shared" si="108"/>
        <v>9.3999999999999986</v>
      </c>
      <c r="P352" s="81">
        <f t="shared" si="109"/>
        <v>19.399999999999999</v>
      </c>
      <c r="Q352" s="81">
        <f t="shared" si="110"/>
        <v>29.4</v>
      </c>
      <c r="R352" s="81">
        <f t="shared" si="111"/>
        <v>39.4</v>
      </c>
      <c r="S352">
        <f t="shared" si="112"/>
        <v>0.75</v>
      </c>
      <c r="V352" s="54" t="s">
        <v>873</v>
      </c>
      <c r="W352" s="55" t="s">
        <v>874</v>
      </c>
      <c r="X352" s="56">
        <v>5</v>
      </c>
      <c r="Y352" s="57">
        <v>54.5</v>
      </c>
      <c r="Z352" s="57">
        <v>2.6</v>
      </c>
      <c r="AA352" s="57">
        <v>2.5150000000000001</v>
      </c>
      <c r="AB352" s="57">
        <v>0</v>
      </c>
      <c r="AC352" s="57">
        <v>18</v>
      </c>
      <c r="AD352" s="57">
        <v>0</v>
      </c>
      <c r="AE352" s="57">
        <v>0</v>
      </c>
      <c r="AF352" s="57">
        <v>0</v>
      </c>
      <c r="AG352" s="58">
        <v>0.75</v>
      </c>
      <c r="AH352" s="58">
        <v>0</v>
      </c>
      <c r="AI352" s="58">
        <v>0</v>
      </c>
      <c r="AJ352" s="58">
        <v>0</v>
      </c>
    </row>
    <row r="353" spans="1:36">
      <c r="A353" s="68" t="str">
        <f t="shared" si="95"/>
        <v>5C28</v>
      </c>
      <c r="B353" s="12">
        <f t="shared" si="96"/>
        <v>3</v>
      </c>
      <c r="C353" s="12">
        <f t="shared" si="97"/>
        <v>3</v>
      </c>
      <c r="D353" s="12">
        <f t="shared" si="98"/>
        <v>2.8690928291516493</v>
      </c>
      <c r="E353" s="12">
        <f t="shared" si="99"/>
        <v>2.7381856583032982</v>
      </c>
      <c r="F353" s="12">
        <f t="shared" si="100"/>
        <v>2.6072784874549475</v>
      </c>
      <c r="G353" s="12">
        <f t="shared" si="101"/>
        <v>2.4763713166065964</v>
      </c>
      <c r="H353" s="12">
        <f t="shared" si="102"/>
        <v>20</v>
      </c>
      <c r="I353" s="12">
        <f t="shared" si="103"/>
        <v>20</v>
      </c>
      <c r="J353" s="12">
        <f t="shared" si="104"/>
        <v>3</v>
      </c>
      <c r="K353" s="12">
        <f t="shared" si="113"/>
        <v>3</v>
      </c>
      <c r="L353" s="12">
        <f t="shared" si="105"/>
        <v>0</v>
      </c>
      <c r="M353" s="81">
        <f t="shared" si="106"/>
        <v>0</v>
      </c>
      <c r="N353" s="81">
        <f t="shared" si="107"/>
        <v>0</v>
      </c>
      <c r="O353" s="81">
        <f t="shared" si="108"/>
        <v>10</v>
      </c>
      <c r="P353" s="81">
        <f t="shared" si="109"/>
        <v>20</v>
      </c>
      <c r="Q353" s="81">
        <f t="shared" si="110"/>
        <v>30</v>
      </c>
      <c r="R353" s="81">
        <f t="shared" si="111"/>
        <v>40</v>
      </c>
      <c r="S353">
        <f t="shared" si="112"/>
        <v>0.75</v>
      </c>
      <c r="V353" s="54" t="s">
        <v>875</v>
      </c>
      <c r="W353" s="55" t="s">
        <v>876</v>
      </c>
      <c r="X353" s="56">
        <v>1</v>
      </c>
      <c r="Y353" s="57">
        <v>53</v>
      </c>
      <c r="Z353" s="57">
        <v>3</v>
      </c>
      <c r="AA353" s="57">
        <v>3</v>
      </c>
      <c r="AB353" s="57">
        <v>0</v>
      </c>
      <c r="AC353" s="57">
        <v>17</v>
      </c>
      <c r="AD353" s="57">
        <v>0</v>
      </c>
      <c r="AE353" s="57">
        <v>0</v>
      </c>
      <c r="AF353" s="57">
        <v>0</v>
      </c>
      <c r="AG353" s="58">
        <v>0.75</v>
      </c>
      <c r="AH353" s="58">
        <v>0</v>
      </c>
      <c r="AI353" s="58">
        <v>0</v>
      </c>
      <c r="AJ353" s="58">
        <v>0</v>
      </c>
    </row>
    <row r="354" spans="1:36">
      <c r="A354" s="68" t="str">
        <f t="shared" si="95"/>
        <v>5C29</v>
      </c>
      <c r="B354" s="12">
        <f t="shared" si="96"/>
        <v>2.5150000000000001</v>
      </c>
      <c r="C354" s="12">
        <f t="shared" si="97"/>
        <v>2.5150000000000001</v>
      </c>
      <c r="D354" s="12">
        <f t="shared" si="98"/>
        <v>2.437764769199473</v>
      </c>
      <c r="E354" s="12">
        <f t="shared" si="99"/>
        <v>2.3068575983511224</v>
      </c>
      <c r="F354" s="12">
        <f t="shared" si="100"/>
        <v>2.1759504275027712</v>
      </c>
      <c r="G354" s="12">
        <f t="shared" si="101"/>
        <v>2.0450432566544205</v>
      </c>
      <c r="H354" s="12">
        <f t="shared" si="102"/>
        <v>24.1</v>
      </c>
      <c r="I354" s="12">
        <f t="shared" si="103"/>
        <v>24.1</v>
      </c>
      <c r="J354" s="12">
        <f t="shared" si="104"/>
        <v>2.5150000000000001</v>
      </c>
      <c r="K354" s="12">
        <f t="shared" si="113"/>
        <v>2.5150000000000001</v>
      </c>
      <c r="L354" s="12">
        <f t="shared" si="105"/>
        <v>0</v>
      </c>
      <c r="M354" s="81">
        <f t="shared" si="106"/>
        <v>0</v>
      </c>
      <c r="N354" s="81">
        <f t="shared" si="107"/>
        <v>0</v>
      </c>
      <c r="O354" s="81">
        <f t="shared" si="108"/>
        <v>5.8999999999999986</v>
      </c>
      <c r="P354" s="81">
        <f t="shared" si="109"/>
        <v>15.899999999999999</v>
      </c>
      <c r="Q354" s="81">
        <f t="shared" si="110"/>
        <v>25.9</v>
      </c>
      <c r="R354" s="81">
        <f t="shared" si="111"/>
        <v>35.9</v>
      </c>
      <c r="S354">
        <f t="shared" si="112"/>
        <v>0.75</v>
      </c>
      <c r="V354" s="54" t="s">
        <v>877</v>
      </c>
      <c r="W354" s="55" t="s">
        <v>878</v>
      </c>
      <c r="X354" s="56">
        <v>5</v>
      </c>
      <c r="Y354" s="57">
        <v>52</v>
      </c>
      <c r="Z354" s="57">
        <v>2.6</v>
      </c>
      <c r="AA354" s="57">
        <v>2.5150000000000001</v>
      </c>
      <c r="AB354" s="57">
        <v>0</v>
      </c>
      <c r="AC354" s="57">
        <v>21.5</v>
      </c>
      <c r="AD354" s="57">
        <v>0</v>
      </c>
      <c r="AE354" s="57">
        <v>0</v>
      </c>
      <c r="AF354" s="57">
        <v>0</v>
      </c>
      <c r="AG354" s="58">
        <v>0.75</v>
      </c>
      <c r="AH354" s="58">
        <v>0</v>
      </c>
      <c r="AI354" s="58">
        <v>0</v>
      </c>
      <c r="AJ354" s="58">
        <v>0</v>
      </c>
    </row>
    <row r="355" spans="1:36">
      <c r="A355" s="68" t="str">
        <f t="shared" si="95"/>
        <v>5C30</v>
      </c>
      <c r="B355" s="12">
        <f t="shared" si="96"/>
        <v>2.5219999999999998</v>
      </c>
      <c r="C355" s="12">
        <f t="shared" si="97"/>
        <v>2.5219999999999998</v>
      </c>
      <c r="D355" s="12">
        <f t="shared" si="98"/>
        <v>2.4172742633213189</v>
      </c>
      <c r="E355" s="12">
        <f t="shared" si="99"/>
        <v>2.2863670924729682</v>
      </c>
      <c r="F355" s="12">
        <f t="shared" si="100"/>
        <v>2.1554599216246175</v>
      </c>
      <c r="G355" s="12">
        <f t="shared" si="101"/>
        <v>2.0245527507762664</v>
      </c>
      <c r="H355" s="12">
        <f t="shared" si="102"/>
        <v>22</v>
      </c>
      <c r="I355" s="12">
        <f t="shared" si="103"/>
        <v>22</v>
      </c>
      <c r="J355" s="12">
        <f t="shared" si="104"/>
        <v>2.5219999999999998</v>
      </c>
      <c r="K355" s="12">
        <f t="shared" si="113"/>
        <v>2.5219999999999998</v>
      </c>
      <c r="L355" s="12">
        <f t="shared" si="105"/>
        <v>0</v>
      </c>
      <c r="M355" s="81">
        <f t="shared" si="106"/>
        <v>0</v>
      </c>
      <c r="N355" s="81">
        <f t="shared" si="107"/>
        <v>0</v>
      </c>
      <c r="O355" s="81">
        <f t="shared" si="108"/>
        <v>8</v>
      </c>
      <c r="P355" s="81">
        <f t="shared" si="109"/>
        <v>18</v>
      </c>
      <c r="Q355" s="81">
        <f t="shared" si="110"/>
        <v>28</v>
      </c>
      <c r="R355" s="81">
        <f t="shared" si="111"/>
        <v>38</v>
      </c>
      <c r="S355">
        <f t="shared" si="112"/>
        <v>0.75</v>
      </c>
      <c r="V355" s="54" t="s">
        <v>879</v>
      </c>
      <c r="W355" s="55" t="s">
        <v>880</v>
      </c>
      <c r="X355" s="56">
        <v>1</v>
      </c>
      <c r="Y355" s="57">
        <v>55</v>
      </c>
      <c r="Z355" s="57">
        <v>2.6</v>
      </c>
      <c r="AA355" s="57">
        <v>2.5219999999999998</v>
      </c>
      <c r="AB355" s="57">
        <v>0</v>
      </c>
      <c r="AC355" s="57">
        <v>19.399999999999999</v>
      </c>
      <c r="AD355" s="57">
        <v>0</v>
      </c>
      <c r="AE355" s="57">
        <v>0</v>
      </c>
      <c r="AF355" s="57">
        <v>0</v>
      </c>
      <c r="AG355" s="58">
        <v>0.75</v>
      </c>
      <c r="AH355" s="58">
        <v>0</v>
      </c>
      <c r="AI355" s="58">
        <v>0</v>
      </c>
      <c r="AJ355" s="58">
        <v>0</v>
      </c>
    </row>
    <row r="356" spans="1:36">
      <c r="A356" s="68" t="str">
        <f t="shared" si="95"/>
        <v>5C31</v>
      </c>
      <c r="B356" s="12">
        <f t="shared" si="96"/>
        <v>2.5150000000000001</v>
      </c>
      <c r="C356" s="12">
        <f t="shared" si="97"/>
        <v>2.5150000000000001</v>
      </c>
      <c r="D356" s="12">
        <f t="shared" si="98"/>
        <v>2.3945654028195174</v>
      </c>
      <c r="E356" s="12">
        <f t="shared" si="99"/>
        <v>2.2636582319711662</v>
      </c>
      <c r="F356" s="12">
        <f t="shared" si="100"/>
        <v>2.1327510611228155</v>
      </c>
      <c r="G356" s="12">
        <f t="shared" si="101"/>
        <v>2.0018438902744649</v>
      </c>
      <c r="H356" s="12">
        <f t="shared" si="102"/>
        <v>20.8</v>
      </c>
      <c r="I356" s="12">
        <f t="shared" si="103"/>
        <v>20.8</v>
      </c>
      <c r="J356" s="12">
        <f t="shared" si="104"/>
        <v>2.5150000000000001</v>
      </c>
      <c r="K356" s="12">
        <f t="shared" si="113"/>
        <v>2.5150000000000001</v>
      </c>
      <c r="L356" s="12">
        <f t="shared" si="105"/>
        <v>0</v>
      </c>
      <c r="M356" s="81">
        <f t="shared" si="106"/>
        <v>0</v>
      </c>
      <c r="N356" s="81">
        <f t="shared" si="107"/>
        <v>0</v>
      </c>
      <c r="O356" s="81">
        <f t="shared" si="108"/>
        <v>9.1999999999999993</v>
      </c>
      <c r="P356" s="81">
        <f t="shared" si="109"/>
        <v>19.2</v>
      </c>
      <c r="Q356" s="81">
        <f t="shared" si="110"/>
        <v>29.2</v>
      </c>
      <c r="R356" s="81">
        <f t="shared" si="111"/>
        <v>39.200000000000003</v>
      </c>
      <c r="S356">
        <f t="shared" si="112"/>
        <v>0.75</v>
      </c>
      <c r="V356" s="54" t="s">
        <v>881</v>
      </c>
      <c r="W356" s="55" t="s">
        <v>882</v>
      </c>
      <c r="X356" s="56">
        <v>5</v>
      </c>
      <c r="Y356" s="57">
        <v>53.7</v>
      </c>
      <c r="Z356" s="57">
        <v>2.6</v>
      </c>
      <c r="AA356" s="57">
        <v>2.5150000000000001</v>
      </c>
      <c r="AB356" s="57">
        <v>0</v>
      </c>
      <c r="AC356" s="57">
        <v>18.2</v>
      </c>
      <c r="AD356" s="57">
        <v>0</v>
      </c>
      <c r="AE356" s="57">
        <v>0</v>
      </c>
      <c r="AF356" s="57">
        <v>0</v>
      </c>
      <c r="AG356" s="58">
        <v>0.75</v>
      </c>
      <c r="AH356" s="58">
        <v>0</v>
      </c>
      <c r="AI356" s="58">
        <v>0</v>
      </c>
      <c r="AJ356" s="58">
        <v>0</v>
      </c>
    </row>
    <row r="357" spans="1:36">
      <c r="A357" s="68" t="str">
        <f t="shared" si="95"/>
        <v>5C32</v>
      </c>
      <c r="B357" s="12">
        <f t="shared" si="96"/>
        <v>3</v>
      </c>
      <c r="C357" s="12">
        <f t="shared" si="97"/>
        <v>3</v>
      </c>
      <c r="D357" s="12">
        <f t="shared" si="98"/>
        <v>2.8690928291516493</v>
      </c>
      <c r="E357" s="12">
        <f t="shared" si="99"/>
        <v>2.7381856583032982</v>
      </c>
      <c r="F357" s="12">
        <f t="shared" si="100"/>
        <v>2.6072784874549475</v>
      </c>
      <c r="G357" s="12">
        <f t="shared" si="101"/>
        <v>2.4763713166065964</v>
      </c>
      <c r="H357" s="12">
        <f t="shared" si="102"/>
        <v>20</v>
      </c>
      <c r="I357" s="12">
        <f t="shared" si="103"/>
        <v>20</v>
      </c>
      <c r="J357" s="12">
        <f t="shared" si="104"/>
        <v>3</v>
      </c>
      <c r="K357" s="12">
        <f t="shared" si="113"/>
        <v>3</v>
      </c>
      <c r="L357" s="12">
        <f t="shared" si="105"/>
        <v>0</v>
      </c>
      <c r="M357" s="81">
        <f t="shared" si="106"/>
        <v>0</v>
      </c>
      <c r="N357" s="81">
        <f t="shared" si="107"/>
        <v>0</v>
      </c>
      <c r="O357" s="81">
        <f t="shared" si="108"/>
        <v>10</v>
      </c>
      <c r="P357" s="81">
        <f t="shared" si="109"/>
        <v>20</v>
      </c>
      <c r="Q357" s="81">
        <f t="shared" si="110"/>
        <v>30</v>
      </c>
      <c r="R357" s="81">
        <f t="shared" si="111"/>
        <v>40</v>
      </c>
      <c r="S357">
        <f t="shared" si="112"/>
        <v>0.75</v>
      </c>
      <c r="V357" s="54" t="s">
        <v>883</v>
      </c>
      <c r="W357" s="55" t="s">
        <v>884</v>
      </c>
      <c r="X357" s="56">
        <v>5</v>
      </c>
      <c r="Y357" s="57">
        <v>53</v>
      </c>
      <c r="Z357" s="57">
        <v>3</v>
      </c>
      <c r="AA357" s="57">
        <v>3</v>
      </c>
      <c r="AB357" s="57">
        <v>0</v>
      </c>
      <c r="AC357" s="57">
        <v>17</v>
      </c>
      <c r="AD357" s="57">
        <v>0</v>
      </c>
      <c r="AE357" s="57">
        <v>0</v>
      </c>
      <c r="AF357" s="57">
        <v>0</v>
      </c>
      <c r="AG357" s="58">
        <v>0.75</v>
      </c>
      <c r="AH357" s="58">
        <v>0</v>
      </c>
      <c r="AI357" s="58">
        <v>0</v>
      </c>
      <c r="AJ357" s="58">
        <v>0</v>
      </c>
    </row>
    <row r="358" spans="1:36">
      <c r="A358" s="68" t="str">
        <f t="shared" si="95"/>
        <v>5C33</v>
      </c>
      <c r="B358" s="12">
        <f t="shared" si="96"/>
        <v>3</v>
      </c>
      <c r="C358" s="12">
        <f t="shared" si="97"/>
        <v>3</v>
      </c>
      <c r="D358" s="12">
        <f t="shared" si="98"/>
        <v>2.8690928291516493</v>
      </c>
      <c r="E358" s="12">
        <f t="shared" si="99"/>
        <v>2.7381856583032982</v>
      </c>
      <c r="F358" s="12">
        <f t="shared" si="100"/>
        <v>2.6072784874549475</v>
      </c>
      <c r="G358" s="12">
        <f t="shared" si="101"/>
        <v>2.4763713166065964</v>
      </c>
      <c r="H358" s="12">
        <f t="shared" si="102"/>
        <v>20</v>
      </c>
      <c r="I358" s="12">
        <f t="shared" si="103"/>
        <v>20</v>
      </c>
      <c r="J358" s="12">
        <f t="shared" si="104"/>
        <v>3</v>
      </c>
      <c r="K358" s="12">
        <f t="shared" si="113"/>
        <v>3</v>
      </c>
      <c r="L358" s="12">
        <f t="shared" si="105"/>
        <v>0</v>
      </c>
      <c r="M358" s="81">
        <f t="shared" si="106"/>
        <v>0</v>
      </c>
      <c r="N358" s="81">
        <f t="shared" si="107"/>
        <v>0</v>
      </c>
      <c r="O358" s="81">
        <f t="shared" si="108"/>
        <v>10</v>
      </c>
      <c r="P358" s="81">
        <f t="shared" si="109"/>
        <v>20</v>
      </c>
      <c r="Q358" s="81">
        <f t="shared" si="110"/>
        <v>30</v>
      </c>
      <c r="R358" s="81">
        <f t="shared" si="111"/>
        <v>40</v>
      </c>
      <c r="S358">
        <f t="shared" si="112"/>
        <v>0.75</v>
      </c>
      <c r="V358" s="54" t="s">
        <v>885</v>
      </c>
      <c r="W358" s="55" t="s">
        <v>886</v>
      </c>
      <c r="X358" s="56">
        <v>1</v>
      </c>
      <c r="Y358" s="57">
        <v>54</v>
      </c>
      <c r="Z358" s="57">
        <v>3</v>
      </c>
      <c r="AA358" s="57">
        <v>3</v>
      </c>
      <c r="AB358" s="57">
        <v>0</v>
      </c>
      <c r="AC358" s="57">
        <v>17</v>
      </c>
      <c r="AD358" s="57">
        <v>0</v>
      </c>
      <c r="AE358" s="57">
        <v>0</v>
      </c>
      <c r="AF358" s="57">
        <v>0</v>
      </c>
      <c r="AG358" s="58">
        <v>0.75</v>
      </c>
      <c r="AH358" s="58">
        <v>0</v>
      </c>
      <c r="AI358" s="58">
        <v>0</v>
      </c>
      <c r="AJ358" s="58">
        <v>0</v>
      </c>
    </row>
    <row r="359" spans="1:36">
      <c r="A359" s="68" t="str">
        <f t="shared" si="95"/>
        <v>5C34</v>
      </c>
      <c r="B359" s="12">
        <f t="shared" si="96"/>
        <v>2.5219999999999998</v>
      </c>
      <c r="C359" s="12">
        <f t="shared" si="97"/>
        <v>2.5219999999999998</v>
      </c>
      <c r="D359" s="12">
        <f t="shared" si="98"/>
        <v>2.4578554862843078</v>
      </c>
      <c r="E359" s="12">
        <f t="shared" si="99"/>
        <v>2.3269483154359571</v>
      </c>
      <c r="F359" s="12">
        <f t="shared" si="100"/>
        <v>2.196041144587606</v>
      </c>
      <c r="G359" s="12">
        <f t="shared" si="101"/>
        <v>2.0651339737392553</v>
      </c>
      <c r="H359" s="12">
        <f t="shared" si="102"/>
        <v>25.1</v>
      </c>
      <c r="I359" s="12">
        <f t="shared" si="103"/>
        <v>25.1</v>
      </c>
      <c r="J359" s="12">
        <f t="shared" si="104"/>
        <v>2.5219999999999998</v>
      </c>
      <c r="K359" s="12">
        <f t="shared" si="113"/>
        <v>2.5219999999999998</v>
      </c>
      <c r="L359" s="12">
        <f t="shared" si="105"/>
        <v>0</v>
      </c>
      <c r="M359" s="81">
        <f t="shared" si="106"/>
        <v>0</v>
      </c>
      <c r="N359" s="81">
        <f t="shared" si="107"/>
        <v>0</v>
      </c>
      <c r="O359" s="81">
        <f t="shared" si="108"/>
        <v>4.8999999999999986</v>
      </c>
      <c r="P359" s="81">
        <f t="shared" si="109"/>
        <v>14.899999999999999</v>
      </c>
      <c r="Q359" s="81">
        <f t="shared" si="110"/>
        <v>24.9</v>
      </c>
      <c r="R359" s="81">
        <f t="shared" si="111"/>
        <v>34.9</v>
      </c>
      <c r="S359">
        <f t="shared" si="112"/>
        <v>0.75</v>
      </c>
      <c r="V359" s="54" t="s">
        <v>887</v>
      </c>
      <c r="W359" s="55" t="s">
        <v>888</v>
      </c>
      <c r="X359" s="56">
        <v>1</v>
      </c>
      <c r="Y359" s="57">
        <v>57.9</v>
      </c>
      <c r="Z359" s="57">
        <v>5.5</v>
      </c>
      <c r="AA359" s="57">
        <v>2.5219999999999998</v>
      </c>
      <c r="AB359" s="57">
        <v>0</v>
      </c>
      <c r="AC359" s="57">
        <v>19.600000000000001</v>
      </c>
      <c r="AD359" s="57">
        <v>0</v>
      </c>
      <c r="AE359" s="57">
        <v>0</v>
      </c>
      <c r="AF359" s="57">
        <v>0</v>
      </c>
      <c r="AG359" s="58">
        <v>0.75</v>
      </c>
      <c r="AH359" s="58">
        <v>0</v>
      </c>
      <c r="AI359" s="58">
        <v>0</v>
      </c>
      <c r="AJ359" s="58">
        <v>0</v>
      </c>
    </row>
    <row r="360" spans="1:36">
      <c r="A360" s="68" t="str">
        <f t="shared" si="95"/>
        <v>5C35</v>
      </c>
      <c r="B360" s="12">
        <f t="shared" si="96"/>
        <v>3</v>
      </c>
      <c r="C360" s="12">
        <f t="shared" si="97"/>
        <v>3</v>
      </c>
      <c r="D360" s="12">
        <f t="shared" si="98"/>
        <v>2.8690928291516493</v>
      </c>
      <c r="E360" s="12">
        <f t="shared" si="99"/>
        <v>2.7381856583032982</v>
      </c>
      <c r="F360" s="12">
        <f t="shared" si="100"/>
        <v>2.6072784874549475</v>
      </c>
      <c r="G360" s="12">
        <f t="shared" si="101"/>
        <v>2.4763713166065964</v>
      </c>
      <c r="H360" s="12">
        <f t="shared" si="102"/>
        <v>20</v>
      </c>
      <c r="I360" s="12">
        <f t="shared" si="103"/>
        <v>20</v>
      </c>
      <c r="J360" s="12">
        <f t="shared" si="104"/>
        <v>3</v>
      </c>
      <c r="K360" s="12">
        <f t="shared" si="113"/>
        <v>3</v>
      </c>
      <c r="L360" s="12">
        <f t="shared" si="105"/>
        <v>0</v>
      </c>
      <c r="M360" s="81">
        <f t="shared" si="106"/>
        <v>0</v>
      </c>
      <c r="N360" s="81">
        <f t="shared" si="107"/>
        <v>0</v>
      </c>
      <c r="O360" s="81">
        <f t="shared" si="108"/>
        <v>10</v>
      </c>
      <c r="P360" s="81">
        <f t="shared" si="109"/>
        <v>20</v>
      </c>
      <c r="Q360" s="81">
        <f t="shared" si="110"/>
        <v>30</v>
      </c>
      <c r="R360" s="81">
        <f t="shared" si="111"/>
        <v>40</v>
      </c>
      <c r="S360">
        <f t="shared" si="112"/>
        <v>0.75</v>
      </c>
      <c r="V360" s="54" t="s">
        <v>889</v>
      </c>
      <c r="W360" s="55" t="s">
        <v>890</v>
      </c>
      <c r="X360" s="56">
        <v>5</v>
      </c>
      <c r="Y360" s="57">
        <v>54</v>
      </c>
      <c r="Z360" s="57">
        <v>3</v>
      </c>
      <c r="AA360" s="57">
        <v>3</v>
      </c>
      <c r="AB360" s="57">
        <v>0</v>
      </c>
      <c r="AC360" s="57">
        <v>17</v>
      </c>
      <c r="AD360" s="57">
        <v>0</v>
      </c>
      <c r="AE360" s="57">
        <v>0</v>
      </c>
      <c r="AF360" s="57">
        <v>0</v>
      </c>
      <c r="AG360" s="58">
        <v>0.75</v>
      </c>
      <c r="AH360" s="58">
        <v>0</v>
      </c>
      <c r="AI360" s="58">
        <v>0</v>
      </c>
      <c r="AJ360" s="58">
        <v>0</v>
      </c>
    </row>
    <row r="361" spans="1:36">
      <c r="A361" s="68" t="str">
        <f t="shared" si="95"/>
        <v>5C36</v>
      </c>
      <c r="B361" s="12">
        <f t="shared" si="96"/>
        <v>3</v>
      </c>
      <c r="C361" s="12">
        <f t="shared" si="97"/>
        <v>3</v>
      </c>
      <c r="D361" s="12">
        <f t="shared" si="98"/>
        <v>2.9005105501552535</v>
      </c>
      <c r="E361" s="12">
        <f t="shared" si="99"/>
        <v>2.7696033793069024</v>
      </c>
      <c r="F361" s="12">
        <f t="shared" si="100"/>
        <v>2.6386962084585517</v>
      </c>
      <c r="G361" s="12">
        <f t="shared" si="101"/>
        <v>2.5077890376102006</v>
      </c>
      <c r="H361" s="12">
        <f t="shared" si="102"/>
        <v>22.4</v>
      </c>
      <c r="I361" s="12">
        <f t="shared" si="103"/>
        <v>22.4</v>
      </c>
      <c r="J361" s="12">
        <f t="shared" si="104"/>
        <v>3</v>
      </c>
      <c r="K361" s="12">
        <f t="shared" si="113"/>
        <v>3</v>
      </c>
      <c r="L361" s="12">
        <f t="shared" si="105"/>
        <v>0</v>
      </c>
      <c r="M361" s="81">
        <f t="shared" si="106"/>
        <v>0</v>
      </c>
      <c r="N361" s="81">
        <f t="shared" si="107"/>
        <v>0</v>
      </c>
      <c r="O361" s="81">
        <f t="shared" si="108"/>
        <v>7.6000000000000014</v>
      </c>
      <c r="P361" s="81">
        <f t="shared" si="109"/>
        <v>17.600000000000001</v>
      </c>
      <c r="Q361" s="81">
        <f t="shared" si="110"/>
        <v>27.6</v>
      </c>
      <c r="R361" s="81">
        <f t="shared" si="111"/>
        <v>37.6</v>
      </c>
      <c r="S361">
        <f t="shared" si="112"/>
        <v>0.75</v>
      </c>
      <c r="V361" s="54" t="s">
        <v>891</v>
      </c>
      <c r="W361" s="55" t="s">
        <v>892</v>
      </c>
      <c r="X361" s="56">
        <v>1</v>
      </c>
      <c r="Y361" s="57">
        <v>56.4</v>
      </c>
      <c r="Z361" s="57">
        <v>3</v>
      </c>
      <c r="AA361" s="57">
        <v>3</v>
      </c>
      <c r="AB361" s="57">
        <v>0</v>
      </c>
      <c r="AC361" s="57">
        <v>19.399999999999999</v>
      </c>
      <c r="AD361" s="57">
        <v>0</v>
      </c>
      <c r="AE361" s="57">
        <v>0</v>
      </c>
      <c r="AF361" s="57">
        <v>0</v>
      </c>
      <c r="AG361" s="58">
        <v>0.75</v>
      </c>
      <c r="AH361" s="58">
        <v>0</v>
      </c>
      <c r="AI361" s="58">
        <v>0</v>
      </c>
      <c r="AJ361" s="58">
        <v>0</v>
      </c>
    </row>
    <row r="362" spans="1:36">
      <c r="A362" s="68" t="str">
        <f t="shared" si="95"/>
        <v>5C37</v>
      </c>
      <c r="B362" s="12">
        <f t="shared" si="96"/>
        <v>3</v>
      </c>
      <c r="C362" s="12">
        <f t="shared" si="97"/>
        <v>3</v>
      </c>
      <c r="D362" s="12">
        <f t="shared" si="98"/>
        <v>2.9005105501552535</v>
      </c>
      <c r="E362" s="12">
        <f t="shared" si="99"/>
        <v>2.7696033793069024</v>
      </c>
      <c r="F362" s="12">
        <f t="shared" si="100"/>
        <v>2.6386962084585517</v>
      </c>
      <c r="G362" s="12">
        <f t="shared" si="101"/>
        <v>2.5077890376102006</v>
      </c>
      <c r="H362" s="12">
        <f t="shared" si="102"/>
        <v>22.4</v>
      </c>
      <c r="I362" s="12">
        <f t="shared" si="103"/>
        <v>22.4</v>
      </c>
      <c r="J362" s="12">
        <f t="shared" si="104"/>
        <v>3</v>
      </c>
      <c r="K362" s="12">
        <f t="shared" si="113"/>
        <v>3</v>
      </c>
      <c r="L362" s="12">
        <f t="shared" si="105"/>
        <v>0</v>
      </c>
      <c r="M362" s="81">
        <f t="shared" si="106"/>
        <v>0</v>
      </c>
      <c r="N362" s="81">
        <f t="shared" si="107"/>
        <v>0</v>
      </c>
      <c r="O362" s="81">
        <f t="shared" si="108"/>
        <v>7.6000000000000014</v>
      </c>
      <c r="P362" s="81">
        <f t="shared" si="109"/>
        <v>17.600000000000001</v>
      </c>
      <c r="Q362" s="81">
        <f t="shared" si="110"/>
        <v>27.6</v>
      </c>
      <c r="R362" s="81">
        <f t="shared" si="111"/>
        <v>37.6</v>
      </c>
      <c r="S362">
        <f t="shared" si="112"/>
        <v>0.75</v>
      </c>
      <c r="V362" s="54" t="s">
        <v>893</v>
      </c>
      <c r="W362" s="55" t="s">
        <v>894</v>
      </c>
      <c r="X362" s="56">
        <v>1</v>
      </c>
      <c r="Y362" s="57">
        <v>56.4</v>
      </c>
      <c r="Z362" s="57">
        <v>3</v>
      </c>
      <c r="AA362" s="57">
        <v>3</v>
      </c>
      <c r="AB362" s="57">
        <v>0</v>
      </c>
      <c r="AC362" s="57">
        <v>19.399999999999999</v>
      </c>
      <c r="AD362" s="57">
        <v>0</v>
      </c>
      <c r="AE362" s="57">
        <v>0</v>
      </c>
      <c r="AF362" s="57">
        <v>0</v>
      </c>
      <c r="AG362" s="58">
        <v>0.75</v>
      </c>
      <c r="AH362" s="58">
        <v>0</v>
      </c>
      <c r="AI362" s="58">
        <v>0</v>
      </c>
      <c r="AJ362" s="58">
        <v>0</v>
      </c>
    </row>
    <row r="363" spans="1:36">
      <c r="A363" s="68" t="str">
        <f t="shared" si="95"/>
        <v>5C39</v>
      </c>
      <c r="B363" s="12">
        <f t="shared" si="96"/>
        <v>3</v>
      </c>
      <c r="C363" s="12">
        <f t="shared" si="97"/>
        <v>2.9803639243727473</v>
      </c>
      <c r="D363" s="12">
        <f t="shared" si="98"/>
        <v>2.8494567535243966</v>
      </c>
      <c r="E363" s="12">
        <f t="shared" si="99"/>
        <v>2.7185495826760455</v>
      </c>
      <c r="F363" s="12">
        <f t="shared" si="100"/>
        <v>2.5876424118276948</v>
      </c>
      <c r="G363" s="12">
        <f t="shared" si="101"/>
        <v>2.4567352409793441</v>
      </c>
      <c r="H363" s="12">
        <f t="shared" si="102"/>
        <v>18.5</v>
      </c>
      <c r="I363" s="12">
        <f t="shared" si="103"/>
        <v>18.5</v>
      </c>
      <c r="J363" s="12">
        <f t="shared" si="104"/>
        <v>3</v>
      </c>
      <c r="K363" s="12">
        <f t="shared" si="113"/>
        <v>3</v>
      </c>
      <c r="L363" s="12">
        <f t="shared" si="105"/>
        <v>0</v>
      </c>
      <c r="M363" s="81">
        <f t="shared" si="106"/>
        <v>0</v>
      </c>
      <c r="N363" s="81">
        <f t="shared" si="107"/>
        <v>1.5</v>
      </c>
      <c r="O363" s="81">
        <f t="shared" si="108"/>
        <v>11.5</v>
      </c>
      <c r="P363" s="81">
        <f t="shared" si="109"/>
        <v>21.5</v>
      </c>
      <c r="Q363" s="81">
        <f t="shared" si="110"/>
        <v>31.5</v>
      </c>
      <c r="R363" s="81">
        <f t="shared" si="111"/>
        <v>41.5</v>
      </c>
      <c r="S363">
        <f t="shared" si="112"/>
        <v>0.75</v>
      </c>
      <c r="V363" s="54" t="s">
        <v>895</v>
      </c>
      <c r="W363" s="55" t="s">
        <v>896</v>
      </c>
      <c r="X363" s="56">
        <v>1</v>
      </c>
      <c r="Y363" s="57">
        <v>56.9</v>
      </c>
      <c r="Z363" s="57">
        <v>3</v>
      </c>
      <c r="AA363" s="57">
        <v>3</v>
      </c>
      <c r="AB363" s="57">
        <v>0</v>
      </c>
      <c r="AC363" s="57">
        <v>15.5</v>
      </c>
      <c r="AD363" s="57">
        <v>0</v>
      </c>
      <c r="AE363" s="57">
        <v>0</v>
      </c>
      <c r="AF363" s="57">
        <v>0</v>
      </c>
      <c r="AG363" s="58">
        <v>0.75</v>
      </c>
      <c r="AH363" s="58">
        <v>0</v>
      </c>
      <c r="AI363" s="58">
        <v>0</v>
      </c>
      <c r="AJ363" s="58">
        <v>0</v>
      </c>
    </row>
    <row r="364" spans="1:36">
      <c r="A364" s="68" t="str">
        <f t="shared" si="95"/>
        <v>5C40</v>
      </c>
      <c r="B364" s="12">
        <f t="shared" si="96"/>
        <v>3</v>
      </c>
      <c r="C364" s="12">
        <f t="shared" si="97"/>
        <v>2.976436709247297</v>
      </c>
      <c r="D364" s="12">
        <f t="shared" si="98"/>
        <v>2.8455295383989458</v>
      </c>
      <c r="E364" s="12">
        <f t="shared" si="99"/>
        <v>2.7146223675505952</v>
      </c>
      <c r="F364" s="12">
        <f t="shared" si="100"/>
        <v>2.5837151967022445</v>
      </c>
      <c r="G364" s="12">
        <f t="shared" si="101"/>
        <v>2.4528080258538933</v>
      </c>
      <c r="H364" s="12">
        <f t="shared" si="102"/>
        <v>18.2</v>
      </c>
      <c r="I364" s="12">
        <f t="shared" si="103"/>
        <v>18.2</v>
      </c>
      <c r="J364" s="12">
        <f t="shared" si="104"/>
        <v>3</v>
      </c>
      <c r="K364" s="12">
        <f t="shared" si="113"/>
        <v>3</v>
      </c>
      <c r="L364" s="12">
        <f t="shared" si="105"/>
        <v>0</v>
      </c>
      <c r="M364" s="81">
        <f t="shared" si="106"/>
        <v>0</v>
      </c>
      <c r="N364" s="81">
        <f t="shared" si="107"/>
        <v>1.8000000000000007</v>
      </c>
      <c r="O364" s="81">
        <f t="shared" si="108"/>
        <v>11.8</v>
      </c>
      <c r="P364" s="81">
        <f t="shared" si="109"/>
        <v>21.8</v>
      </c>
      <c r="Q364" s="81">
        <f t="shared" si="110"/>
        <v>31.8</v>
      </c>
      <c r="R364" s="81">
        <f t="shared" si="111"/>
        <v>41.8</v>
      </c>
      <c r="S364">
        <f t="shared" si="112"/>
        <v>0.75</v>
      </c>
      <c r="V364" s="54" t="s">
        <v>897</v>
      </c>
      <c r="W364" s="55" t="s">
        <v>898</v>
      </c>
      <c r="X364" s="56">
        <v>3</v>
      </c>
      <c r="Y364" s="57">
        <v>56.9</v>
      </c>
      <c r="Z364" s="57">
        <v>3</v>
      </c>
      <c r="AA364" s="57">
        <v>3</v>
      </c>
      <c r="AB364" s="57">
        <v>0</v>
      </c>
      <c r="AC364" s="57">
        <v>15.2</v>
      </c>
      <c r="AD364" s="57">
        <v>0</v>
      </c>
      <c r="AE364" s="57">
        <v>0</v>
      </c>
      <c r="AF364" s="57">
        <v>0</v>
      </c>
      <c r="AG364" s="58">
        <v>0.75</v>
      </c>
      <c r="AH364" s="58">
        <v>0</v>
      </c>
      <c r="AI364" s="58">
        <v>0</v>
      </c>
      <c r="AJ364" s="58">
        <v>0</v>
      </c>
    </row>
    <row r="365" spans="1:36">
      <c r="A365" s="68" t="str">
        <f t="shared" si="95"/>
        <v>5C41</v>
      </c>
      <c r="B365" s="12">
        <f t="shared" si="96"/>
        <v>3</v>
      </c>
      <c r="C365" s="12">
        <f t="shared" si="97"/>
        <v>2.9934546414575824</v>
      </c>
      <c r="D365" s="12">
        <f t="shared" si="98"/>
        <v>2.8625474706092318</v>
      </c>
      <c r="E365" s="12">
        <f t="shared" si="99"/>
        <v>2.7316402997608806</v>
      </c>
      <c r="F365" s="12">
        <f t="shared" si="100"/>
        <v>2.6007331289125299</v>
      </c>
      <c r="G365" s="12">
        <f t="shared" si="101"/>
        <v>2.4698259580641788</v>
      </c>
      <c r="H365" s="12">
        <f t="shared" si="102"/>
        <v>19.5</v>
      </c>
      <c r="I365" s="12">
        <f t="shared" si="103"/>
        <v>19.5</v>
      </c>
      <c r="J365" s="12">
        <f t="shared" si="104"/>
        <v>3</v>
      </c>
      <c r="K365" s="12">
        <f t="shared" si="113"/>
        <v>3</v>
      </c>
      <c r="L365" s="12">
        <f t="shared" si="105"/>
        <v>0</v>
      </c>
      <c r="M365" s="81">
        <f t="shared" si="106"/>
        <v>0</v>
      </c>
      <c r="N365" s="81">
        <f t="shared" si="107"/>
        <v>0.5</v>
      </c>
      <c r="O365" s="81">
        <f t="shared" si="108"/>
        <v>10.5</v>
      </c>
      <c r="P365" s="81">
        <f t="shared" si="109"/>
        <v>20.5</v>
      </c>
      <c r="Q365" s="81">
        <f t="shared" si="110"/>
        <v>30.5</v>
      </c>
      <c r="R365" s="81">
        <f t="shared" si="111"/>
        <v>40.5</v>
      </c>
      <c r="S365">
        <f t="shared" si="112"/>
        <v>0.75</v>
      </c>
      <c r="V365" s="54" t="s">
        <v>899</v>
      </c>
      <c r="W365" s="55" t="s">
        <v>900</v>
      </c>
      <c r="X365" s="56">
        <v>5</v>
      </c>
      <c r="Y365" s="57">
        <v>51.5</v>
      </c>
      <c r="Z365" s="57">
        <v>3</v>
      </c>
      <c r="AA365" s="57">
        <v>3</v>
      </c>
      <c r="AB365" s="57">
        <v>0</v>
      </c>
      <c r="AC365" s="57">
        <v>16.5</v>
      </c>
      <c r="AD365" s="57">
        <v>0</v>
      </c>
      <c r="AE365" s="57">
        <v>0</v>
      </c>
      <c r="AF365" s="57">
        <v>0</v>
      </c>
      <c r="AG365" s="58">
        <v>0.75</v>
      </c>
      <c r="AH365" s="58">
        <v>0</v>
      </c>
      <c r="AI365" s="58">
        <v>0</v>
      </c>
      <c r="AJ365" s="58">
        <v>0</v>
      </c>
    </row>
    <row r="366" spans="1:36">
      <c r="A366" s="68" t="str">
        <f t="shared" si="95"/>
        <v>5C44</v>
      </c>
      <c r="B366" s="12">
        <f t="shared" si="96"/>
        <v>3</v>
      </c>
      <c r="C366" s="12">
        <f t="shared" si="97"/>
        <v>3</v>
      </c>
      <c r="D366" s="12">
        <f t="shared" si="98"/>
        <v>2.8690928291516493</v>
      </c>
      <c r="E366" s="12">
        <f t="shared" si="99"/>
        <v>2.7381856583032982</v>
      </c>
      <c r="F366" s="12">
        <f t="shared" si="100"/>
        <v>2.6072784874549475</v>
      </c>
      <c r="G366" s="12">
        <f t="shared" si="101"/>
        <v>2.4763713166065964</v>
      </c>
      <c r="H366" s="12">
        <f t="shared" si="102"/>
        <v>20</v>
      </c>
      <c r="I366" s="12">
        <f t="shared" si="103"/>
        <v>20</v>
      </c>
      <c r="J366" s="12">
        <f t="shared" si="104"/>
        <v>3</v>
      </c>
      <c r="K366" s="12">
        <f t="shared" si="113"/>
        <v>3</v>
      </c>
      <c r="L366" s="12">
        <f t="shared" si="105"/>
        <v>0</v>
      </c>
      <c r="M366" s="81">
        <f t="shared" si="106"/>
        <v>0</v>
      </c>
      <c r="N366" s="81">
        <f t="shared" si="107"/>
        <v>0</v>
      </c>
      <c r="O366" s="81">
        <f t="shared" si="108"/>
        <v>10</v>
      </c>
      <c r="P366" s="81">
        <f t="shared" si="109"/>
        <v>20</v>
      </c>
      <c r="Q366" s="81">
        <f t="shared" si="110"/>
        <v>30</v>
      </c>
      <c r="R366" s="81">
        <f t="shared" si="111"/>
        <v>40</v>
      </c>
      <c r="S366">
        <f t="shared" si="112"/>
        <v>0.75</v>
      </c>
      <c r="V366" s="54" t="s">
        <v>901</v>
      </c>
      <c r="W366" s="55" t="s">
        <v>902</v>
      </c>
      <c r="X366" s="56">
        <v>1</v>
      </c>
      <c r="Y366" s="57">
        <v>55.9</v>
      </c>
      <c r="Z366" s="57">
        <v>3</v>
      </c>
      <c r="AA366" s="57">
        <v>3</v>
      </c>
      <c r="AB366" s="57">
        <v>0</v>
      </c>
      <c r="AC366" s="57">
        <v>17</v>
      </c>
      <c r="AD366" s="57">
        <v>0</v>
      </c>
      <c r="AE366" s="57">
        <v>0</v>
      </c>
      <c r="AF366" s="57">
        <v>0</v>
      </c>
      <c r="AG366" s="58">
        <v>0.75</v>
      </c>
      <c r="AH366" s="58">
        <v>0</v>
      </c>
      <c r="AI366" s="58">
        <v>0</v>
      </c>
      <c r="AJ366" s="58">
        <v>0</v>
      </c>
    </row>
    <row r="367" spans="1:36">
      <c r="A367" s="68" t="str">
        <f t="shared" si="95"/>
        <v>5C45</v>
      </c>
      <c r="B367" s="12">
        <f t="shared" si="96"/>
        <v>3</v>
      </c>
      <c r="C367" s="12">
        <f t="shared" si="97"/>
        <v>3</v>
      </c>
      <c r="D367" s="12">
        <f t="shared" si="98"/>
        <v>2.8756381876940669</v>
      </c>
      <c r="E367" s="12">
        <f t="shared" si="99"/>
        <v>2.7447310168457157</v>
      </c>
      <c r="F367" s="12">
        <f t="shared" si="100"/>
        <v>2.6138238459973651</v>
      </c>
      <c r="G367" s="12">
        <f t="shared" si="101"/>
        <v>2.4829166751490139</v>
      </c>
      <c r="H367" s="12">
        <f t="shared" si="102"/>
        <v>20.5</v>
      </c>
      <c r="I367" s="12">
        <f t="shared" si="103"/>
        <v>20.5</v>
      </c>
      <c r="J367" s="12">
        <f t="shared" si="104"/>
        <v>3</v>
      </c>
      <c r="K367" s="12">
        <f t="shared" si="113"/>
        <v>3</v>
      </c>
      <c r="L367" s="12">
        <f t="shared" si="105"/>
        <v>0</v>
      </c>
      <c r="M367" s="81">
        <f t="shared" si="106"/>
        <v>0</v>
      </c>
      <c r="N367" s="81">
        <f t="shared" si="107"/>
        <v>0</v>
      </c>
      <c r="O367" s="81">
        <f t="shared" si="108"/>
        <v>9.5</v>
      </c>
      <c r="P367" s="81">
        <f t="shared" si="109"/>
        <v>19.5</v>
      </c>
      <c r="Q367" s="81">
        <f t="shared" si="110"/>
        <v>29.5</v>
      </c>
      <c r="R367" s="81">
        <f t="shared" si="111"/>
        <v>39.5</v>
      </c>
      <c r="S367">
        <f t="shared" si="112"/>
        <v>0.75</v>
      </c>
      <c r="V367" s="54" t="s">
        <v>903</v>
      </c>
      <c r="W367" s="55" t="s">
        <v>904</v>
      </c>
      <c r="X367" s="56">
        <v>1</v>
      </c>
      <c r="Y367" s="57">
        <v>52.5</v>
      </c>
      <c r="Z367" s="57">
        <v>3</v>
      </c>
      <c r="AA367" s="57">
        <v>3</v>
      </c>
      <c r="AB367" s="57">
        <v>0</v>
      </c>
      <c r="AC367" s="57">
        <v>17.5</v>
      </c>
      <c r="AD367" s="57">
        <v>0</v>
      </c>
      <c r="AE367" s="57">
        <v>0</v>
      </c>
      <c r="AF367" s="57">
        <v>0</v>
      </c>
      <c r="AG367" s="58">
        <v>0.75</v>
      </c>
      <c r="AH367" s="58">
        <v>0</v>
      </c>
      <c r="AI367" s="58">
        <v>0</v>
      </c>
      <c r="AJ367" s="58">
        <v>0</v>
      </c>
    </row>
    <row r="368" spans="1:36">
      <c r="A368" s="68" t="str">
        <f t="shared" si="95"/>
        <v>5C46</v>
      </c>
      <c r="B368" s="12">
        <f t="shared" si="96"/>
        <v>3</v>
      </c>
      <c r="C368" s="12">
        <f t="shared" si="97"/>
        <v>3</v>
      </c>
      <c r="D368" s="12">
        <f t="shared" si="98"/>
        <v>2.8690928291516493</v>
      </c>
      <c r="E368" s="12">
        <f t="shared" si="99"/>
        <v>2.7381856583032982</v>
      </c>
      <c r="F368" s="12">
        <f t="shared" si="100"/>
        <v>2.6072784874549475</v>
      </c>
      <c r="G368" s="12">
        <f t="shared" si="101"/>
        <v>2.4763713166065964</v>
      </c>
      <c r="H368" s="12">
        <f t="shared" si="102"/>
        <v>20</v>
      </c>
      <c r="I368" s="12">
        <f t="shared" si="103"/>
        <v>20</v>
      </c>
      <c r="J368" s="12">
        <f t="shared" si="104"/>
        <v>3</v>
      </c>
      <c r="K368" s="12">
        <f t="shared" si="113"/>
        <v>3</v>
      </c>
      <c r="L368" s="12">
        <f t="shared" si="105"/>
        <v>0</v>
      </c>
      <c r="M368" s="81">
        <f t="shared" si="106"/>
        <v>0</v>
      </c>
      <c r="N368" s="81">
        <f t="shared" si="107"/>
        <v>0</v>
      </c>
      <c r="O368" s="81">
        <f t="shared" si="108"/>
        <v>10</v>
      </c>
      <c r="P368" s="81">
        <f t="shared" si="109"/>
        <v>20</v>
      </c>
      <c r="Q368" s="81">
        <f t="shared" si="110"/>
        <v>30</v>
      </c>
      <c r="R368" s="81">
        <f t="shared" si="111"/>
        <v>40</v>
      </c>
      <c r="S368">
        <f t="shared" si="112"/>
        <v>0.75</v>
      </c>
      <c r="V368" s="54" t="s">
        <v>905</v>
      </c>
      <c r="W368" s="55" t="s">
        <v>906</v>
      </c>
      <c r="X368" s="56">
        <v>5</v>
      </c>
      <c r="Y368" s="57">
        <v>56.6</v>
      </c>
      <c r="Z368" s="57">
        <v>3</v>
      </c>
      <c r="AA368" s="57">
        <v>3</v>
      </c>
      <c r="AB368" s="57">
        <v>0</v>
      </c>
      <c r="AC368" s="57">
        <v>17</v>
      </c>
      <c r="AD368" s="57">
        <v>0</v>
      </c>
      <c r="AE368" s="57">
        <v>0</v>
      </c>
      <c r="AF368" s="57">
        <v>0</v>
      </c>
      <c r="AG368" s="58">
        <v>0.75</v>
      </c>
      <c r="AH368" s="58">
        <v>0</v>
      </c>
      <c r="AI368" s="58">
        <v>0</v>
      </c>
      <c r="AJ368" s="58">
        <v>0</v>
      </c>
    </row>
    <row r="369" spans="1:36">
      <c r="A369" s="68" t="str">
        <f t="shared" si="95"/>
        <v>5C47</v>
      </c>
      <c r="B369" s="12">
        <f t="shared" si="96"/>
        <v>3</v>
      </c>
      <c r="C369" s="12">
        <f t="shared" si="97"/>
        <v>3</v>
      </c>
      <c r="D369" s="12">
        <f t="shared" si="98"/>
        <v>2.8690928291516493</v>
      </c>
      <c r="E369" s="12">
        <f t="shared" si="99"/>
        <v>2.7381856583032982</v>
      </c>
      <c r="F369" s="12">
        <f t="shared" si="100"/>
        <v>2.6072784874549475</v>
      </c>
      <c r="G369" s="12">
        <f t="shared" si="101"/>
        <v>2.4763713166065964</v>
      </c>
      <c r="H369" s="12">
        <f t="shared" si="102"/>
        <v>20</v>
      </c>
      <c r="I369" s="12">
        <f t="shared" si="103"/>
        <v>20</v>
      </c>
      <c r="J369" s="12">
        <f t="shared" si="104"/>
        <v>3</v>
      </c>
      <c r="K369" s="12">
        <f t="shared" si="113"/>
        <v>3</v>
      </c>
      <c r="L369" s="12">
        <f t="shared" si="105"/>
        <v>0</v>
      </c>
      <c r="M369" s="81">
        <f t="shared" si="106"/>
        <v>0</v>
      </c>
      <c r="N369" s="81">
        <f t="shared" si="107"/>
        <v>0</v>
      </c>
      <c r="O369" s="81">
        <f t="shared" si="108"/>
        <v>10</v>
      </c>
      <c r="P369" s="81">
        <f t="shared" si="109"/>
        <v>20</v>
      </c>
      <c r="Q369" s="81">
        <f t="shared" si="110"/>
        <v>30</v>
      </c>
      <c r="R369" s="81">
        <f t="shared" si="111"/>
        <v>40</v>
      </c>
      <c r="S369">
        <f t="shared" si="112"/>
        <v>0.75</v>
      </c>
      <c r="V369" s="54" t="s">
        <v>907</v>
      </c>
      <c r="W369" s="55" t="s">
        <v>908</v>
      </c>
      <c r="X369" s="56">
        <v>5</v>
      </c>
      <c r="Y369" s="57">
        <v>52</v>
      </c>
      <c r="Z369" s="57">
        <v>3</v>
      </c>
      <c r="AA369" s="57">
        <v>3</v>
      </c>
      <c r="AB369" s="57">
        <v>0</v>
      </c>
      <c r="AC369" s="57">
        <v>17</v>
      </c>
      <c r="AD369" s="57">
        <v>0</v>
      </c>
      <c r="AE369" s="57">
        <v>0</v>
      </c>
      <c r="AF369" s="57">
        <v>0</v>
      </c>
      <c r="AG369" s="58">
        <v>0.75</v>
      </c>
      <c r="AH369" s="58">
        <v>0</v>
      </c>
      <c r="AI369" s="58">
        <v>0</v>
      </c>
      <c r="AJ369" s="58">
        <v>0</v>
      </c>
    </row>
    <row r="370" spans="1:36">
      <c r="A370" s="68" t="str">
        <f t="shared" si="95"/>
        <v>5C48</v>
      </c>
      <c r="B370" s="12">
        <f t="shared" si="96"/>
        <v>3</v>
      </c>
      <c r="C370" s="12">
        <f t="shared" si="97"/>
        <v>3</v>
      </c>
      <c r="D370" s="12">
        <f t="shared" si="98"/>
        <v>2.8690928291516493</v>
      </c>
      <c r="E370" s="12">
        <f t="shared" si="99"/>
        <v>2.7381856583032982</v>
      </c>
      <c r="F370" s="12">
        <f t="shared" si="100"/>
        <v>2.6072784874549475</v>
      </c>
      <c r="G370" s="12">
        <f t="shared" si="101"/>
        <v>2.4763713166065964</v>
      </c>
      <c r="H370" s="12">
        <f t="shared" si="102"/>
        <v>20</v>
      </c>
      <c r="I370" s="12">
        <f t="shared" si="103"/>
        <v>20</v>
      </c>
      <c r="J370" s="12">
        <f t="shared" si="104"/>
        <v>3</v>
      </c>
      <c r="K370" s="12">
        <f t="shared" si="113"/>
        <v>3</v>
      </c>
      <c r="L370" s="12">
        <f t="shared" si="105"/>
        <v>0</v>
      </c>
      <c r="M370" s="81">
        <f t="shared" si="106"/>
        <v>0</v>
      </c>
      <c r="N370" s="81">
        <f t="shared" si="107"/>
        <v>0</v>
      </c>
      <c r="O370" s="81">
        <f t="shared" si="108"/>
        <v>10</v>
      </c>
      <c r="P370" s="81">
        <f t="shared" si="109"/>
        <v>20</v>
      </c>
      <c r="Q370" s="81">
        <f t="shared" si="110"/>
        <v>30</v>
      </c>
      <c r="R370" s="81">
        <f t="shared" si="111"/>
        <v>40</v>
      </c>
      <c r="S370">
        <f t="shared" si="112"/>
        <v>0.75</v>
      </c>
      <c r="V370" s="54" t="s">
        <v>909</v>
      </c>
      <c r="W370" s="55" t="s">
        <v>910</v>
      </c>
      <c r="X370" s="56">
        <v>5</v>
      </c>
      <c r="Y370" s="57">
        <v>50</v>
      </c>
      <c r="Z370" s="57">
        <v>3</v>
      </c>
      <c r="AA370" s="57">
        <v>3</v>
      </c>
      <c r="AB370" s="57">
        <v>0</v>
      </c>
      <c r="AC370" s="57">
        <v>17</v>
      </c>
      <c r="AD370" s="57">
        <v>0</v>
      </c>
      <c r="AE370" s="57">
        <v>0</v>
      </c>
      <c r="AF370" s="57">
        <v>0</v>
      </c>
      <c r="AG370" s="58">
        <v>0.75</v>
      </c>
      <c r="AH370" s="58">
        <v>0</v>
      </c>
      <c r="AI370" s="58">
        <v>0</v>
      </c>
      <c r="AJ370" s="58">
        <v>0</v>
      </c>
    </row>
    <row r="371" spans="1:36">
      <c r="A371" s="68" t="str">
        <f t="shared" si="95"/>
        <v>5C50</v>
      </c>
      <c r="B371" s="12">
        <f t="shared" si="96"/>
        <v>3</v>
      </c>
      <c r="C371" s="12">
        <f t="shared" si="97"/>
        <v>3</v>
      </c>
      <c r="D371" s="12">
        <f t="shared" si="98"/>
        <v>2.8690928291516493</v>
      </c>
      <c r="E371" s="12">
        <f t="shared" si="99"/>
        <v>2.7381856583032982</v>
      </c>
      <c r="F371" s="12">
        <f t="shared" si="100"/>
        <v>2.6072784874549475</v>
      </c>
      <c r="G371" s="12">
        <f t="shared" si="101"/>
        <v>2.4763713166065964</v>
      </c>
      <c r="H371" s="12">
        <f t="shared" si="102"/>
        <v>20</v>
      </c>
      <c r="I371" s="12">
        <f t="shared" si="103"/>
        <v>20</v>
      </c>
      <c r="J371" s="12">
        <f t="shared" si="104"/>
        <v>3</v>
      </c>
      <c r="K371" s="12">
        <f t="shared" si="113"/>
        <v>3</v>
      </c>
      <c r="L371" s="12">
        <f t="shared" si="105"/>
        <v>0</v>
      </c>
      <c r="M371" s="81">
        <f t="shared" si="106"/>
        <v>0</v>
      </c>
      <c r="N371" s="81">
        <f t="shared" si="107"/>
        <v>0</v>
      </c>
      <c r="O371" s="81">
        <f t="shared" si="108"/>
        <v>10</v>
      </c>
      <c r="P371" s="81">
        <f t="shared" si="109"/>
        <v>20</v>
      </c>
      <c r="Q371" s="81">
        <f t="shared" si="110"/>
        <v>30</v>
      </c>
      <c r="R371" s="81">
        <f t="shared" si="111"/>
        <v>40</v>
      </c>
      <c r="S371">
        <f t="shared" si="112"/>
        <v>0.75</v>
      </c>
      <c r="V371" s="54" t="s">
        <v>911</v>
      </c>
      <c r="W371" s="55" t="s">
        <v>912</v>
      </c>
      <c r="X371" s="56">
        <v>1</v>
      </c>
      <c r="Y371" s="57">
        <v>50</v>
      </c>
      <c r="Z371" s="57">
        <v>3</v>
      </c>
      <c r="AA371" s="57">
        <v>3</v>
      </c>
      <c r="AB371" s="57">
        <v>0</v>
      </c>
      <c r="AC371" s="57">
        <v>17</v>
      </c>
      <c r="AD371" s="57">
        <v>0</v>
      </c>
      <c r="AE371" s="57">
        <v>0</v>
      </c>
      <c r="AF371" s="57">
        <v>0</v>
      </c>
      <c r="AG371" s="58">
        <v>0.75</v>
      </c>
      <c r="AH371" s="58">
        <v>0</v>
      </c>
      <c r="AI371" s="58">
        <v>0</v>
      </c>
      <c r="AJ371" s="58">
        <v>0</v>
      </c>
    </row>
    <row r="372" spans="1:36">
      <c r="A372" s="68" t="str">
        <f t="shared" si="95"/>
        <v>5C5000</v>
      </c>
      <c r="B372" s="12">
        <f t="shared" si="96"/>
        <v>3</v>
      </c>
      <c r="C372" s="12">
        <f t="shared" si="97"/>
        <v>2.976436709247297</v>
      </c>
      <c r="D372" s="12">
        <f t="shared" si="98"/>
        <v>2.8455295383989458</v>
      </c>
      <c r="E372" s="12">
        <f t="shared" si="99"/>
        <v>2.7146223675505952</v>
      </c>
      <c r="F372" s="12">
        <f t="shared" si="100"/>
        <v>2.5837151967022445</v>
      </c>
      <c r="G372" s="12">
        <f t="shared" si="101"/>
        <v>2.4528080258538933</v>
      </c>
      <c r="H372" s="12">
        <f t="shared" si="102"/>
        <v>18.2</v>
      </c>
      <c r="I372" s="12">
        <f t="shared" si="103"/>
        <v>18.2</v>
      </c>
      <c r="J372" s="12">
        <f t="shared" si="104"/>
        <v>3</v>
      </c>
      <c r="K372" s="12">
        <f t="shared" si="113"/>
        <v>3</v>
      </c>
      <c r="L372" s="12">
        <f t="shared" si="105"/>
        <v>0</v>
      </c>
      <c r="M372" s="81">
        <f t="shared" si="106"/>
        <v>0</v>
      </c>
      <c r="N372" s="81">
        <f t="shared" si="107"/>
        <v>1.8000000000000007</v>
      </c>
      <c r="O372" s="81">
        <f t="shared" si="108"/>
        <v>11.8</v>
      </c>
      <c r="P372" s="81">
        <f t="shared" si="109"/>
        <v>21.8</v>
      </c>
      <c r="Q372" s="81">
        <f t="shared" si="110"/>
        <v>31.8</v>
      </c>
      <c r="R372" s="81">
        <f t="shared" si="111"/>
        <v>41.8</v>
      </c>
      <c r="S372">
        <f t="shared" si="112"/>
        <v>0.75</v>
      </c>
      <c r="V372" s="54" t="s">
        <v>913</v>
      </c>
      <c r="W372" s="55" t="s">
        <v>914</v>
      </c>
      <c r="X372" s="56">
        <v>3</v>
      </c>
      <c r="Y372" s="57">
        <v>56.9</v>
      </c>
      <c r="Z372" s="57">
        <v>3</v>
      </c>
      <c r="AA372" s="57">
        <v>3</v>
      </c>
      <c r="AB372" s="57">
        <v>0</v>
      </c>
      <c r="AC372" s="57">
        <v>15.2</v>
      </c>
      <c r="AD372" s="57">
        <v>0</v>
      </c>
      <c r="AE372" s="57">
        <v>0</v>
      </c>
      <c r="AF372" s="57">
        <v>0</v>
      </c>
      <c r="AG372" s="58">
        <v>0.75</v>
      </c>
      <c r="AH372" s="58">
        <v>0</v>
      </c>
      <c r="AI372" s="58">
        <v>0</v>
      </c>
      <c r="AJ372" s="58">
        <v>0</v>
      </c>
    </row>
    <row r="373" spans="1:36">
      <c r="A373" s="68" t="str">
        <f t="shared" si="95"/>
        <v>5C53</v>
      </c>
      <c r="B373" s="12">
        <f t="shared" si="96"/>
        <v>2.5150000000000001</v>
      </c>
      <c r="C373" s="12">
        <f t="shared" si="97"/>
        <v>2.5084546414575826</v>
      </c>
      <c r="D373" s="12">
        <f t="shared" si="98"/>
        <v>2.3775474706092319</v>
      </c>
      <c r="E373" s="12">
        <f t="shared" si="99"/>
        <v>2.2466402997608808</v>
      </c>
      <c r="F373" s="12">
        <f t="shared" si="100"/>
        <v>2.1157331289125301</v>
      </c>
      <c r="G373" s="12">
        <f t="shared" si="101"/>
        <v>1.9848259580641789</v>
      </c>
      <c r="H373" s="12">
        <f t="shared" si="102"/>
        <v>19.5</v>
      </c>
      <c r="I373" s="12">
        <f t="shared" si="103"/>
        <v>19.5</v>
      </c>
      <c r="J373" s="12">
        <f t="shared" si="104"/>
        <v>2.5150000000000001</v>
      </c>
      <c r="K373" s="12">
        <f t="shared" si="113"/>
        <v>2.5150000000000001</v>
      </c>
      <c r="L373" s="12">
        <f t="shared" si="105"/>
        <v>0</v>
      </c>
      <c r="M373" s="81">
        <f t="shared" si="106"/>
        <v>0</v>
      </c>
      <c r="N373" s="81">
        <f t="shared" si="107"/>
        <v>0.5</v>
      </c>
      <c r="O373" s="81">
        <f t="shared" si="108"/>
        <v>10.5</v>
      </c>
      <c r="P373" s="81">
        <f t="shared" si="109"/>
        <v>20.5</v>
      </c>
      <c r="Q373" s="81">
        <f t="shared" si="110"/>
        <v>30.5</v>
      </c>
      <c r="R373" s="81">
        <f t="shared" si="111"/>
        <v>40.5</v>
      </c>
      <c r="S373">
        <f t="shared" si="112"/>
        <v>0.75</v>
      </c>
      <c r="V373" s="54" t="s">
        <v>915</v>
      </c>
      <c r="W373" s="55" t="s">
        <v>916</v>
      </c>
      <c r="X373" s="56">
        <v>1</v>
      </c>
      <c r="Y373" s="57">
        <v>51.9</v>
      </c>
      <c r="Z373" s="57">
        <v>3</v>
      </c>
      <c r="AA373" s="57">
        <v>2.5150000000000001</v>
      </c>
      <c r="AB373" s="57">
        <v>0</v>
      </c>
      <c r="AC373" s="57">
        <v>16.5</v>
      </c>
      <c r="AD373" s="57">
        <v>0</v>
      </c>
      <c r="AE373" s="57">
        <v>0</v>
      </c>
      <c r="AF373" s="57">
        <v>0</v>
      </c>
      <c r="AG373" s="58">
        <v>0.75</v>
      </c>
      <c r="AH373" s="58">
        <v>0</v>
      </c>
      <c r="AI373" s="58">
        <v>0</v>
      </c>
      <c r="AJ373" s="58">
        <v>0</v>
      </c>
    </row>
    <row r="374" spans="1:36">
      <c r="A374" s="68" t="str">
        <f t="shared" si="95"/>
        <v>5C64</v>
      </c>
      <c r="B374" s="12">
        <f t="shared" si="96"/>
        <v>2.5150000000000001</v>
      </c>
      <c r="C374" s="12">
        <f t="shared" si="97"/>
        <v>2.5150000000000001</v>
      </c>
      <c r="D374" s="12">
        <f t="shared" si="98"/>
        <v>2.4246740521146379</v>
      </c>
      <c r="E374" s="12">
        <f t="shared" si="99"/>
        <v>2.2937668812662872</v>
      </c>
      <c r="F374" s="12">
        <f t="shared" si="100"/>
        <v>2.1628597104179361</v>
      </c>
      <c r="G374" s="12">
        <f t="shared" si="101"/>
        <v>2.0319525395695854</v>
      </c>
      <c r="H374" s="12">
        <f t="shared" si="102"/>
        <v>23.1</v>
      </c>
      <c r="I374" s="12">
        <f t="shared" si="103"/>
        <v>23.1</v>
      </c>
      <c r="J374" s="12">
        <f t="shared" si="104"/>
        <v>2.5150000000000001</v>
      </c>
      <c r="K374" s="12">
        <f t="shared" si="113"/>
        <v>2.5150000000000001</v>
      </c>
      <c r="L374" s="12">
        <f t="shared" si="105"/>
        <v>0</v>
      </c>
      <c r="M374" s="81">
        <f t="shared" si="106"/>
        <v>0</v>
      </c>
      <c r="N374" s="81">
        <f t="shared" si="107"/>
        <v>0</v>
      </c>
      <c r="O374" s="81">
        <f t="shared" si="108"/>
        <v>6.8999999999999986</v>
      </c>
      <c r="P374" s="81">
        <f t="shared" si="109"/>
        <v>16.899999999999999</v>
      </c>
      <c r="Q374" s="81">
        <f t="shared" si="110"/>
        <v>26.9</v>
      </c>
      <c r="R374" s="81">
        <f t="shared" si="111"/>
        <v>36.9</v>
      </c>
      <c r="S374">
        <f t="shared" si="112"/>
        <v>0.75</v>
      </c>
      <c r="V374" s="54" t="s">
        <v>917</v>
      </c>
      <c r="W374" s="55" t="s">
        <v>918</v>
      </c>
      <c r="X374" s="56">
        <v>1</v>
      </c>
      <c r="Y374" s="57">
        <v>53.5</v>
      </c>
      <c r="Z374" s="57">
        <v>2.6</v>
      </c>
      <c r="AA374" s="57">
        <v>2.5150000000000001</v>
      </c>
      <c r="AB374" s="57">
        <v>0</v>
      </c>
      <c r="AC374" s="57">
        <v>20.5</v>
      </c>
      <c r="AD374" s="57">
        <v>0</v>
      </c>
      <c r="AE374" s="57">
        <v>0</v>
      </c>
      <c r="AF374" s="57">
        <v>0</v>
      </c>
      <c r="AG374" s="58">
        <v>0.75</v>
      </c>
      <c r="AH374" s="58">
        <v>0</v>
      </c>
      <c r="AI374" s="58">
        <v>0</v>
      </c>
      <c r="AJ374" s="58">
        <v>0</v>
      </c>
    </row>
    <row r="375" spans="1:36">
      <c r="A375" s="68" t="str">
        <f t="shared" si="95"/>
        <v>5CD12</v>
      </c>
      <c r="B375" s="12">
        <f t="shared" si="96"/>
        <v>2.5150000000000001</v>
      </c>
      <c r="C375" s="12">
        <f t="shared" si="97"/>
        <v>2.4922483337065566</v>
      </c>
      <c r="D375" s="12">
        <f t="shared" si="98"/>
        <v>2.3360846818885515</v>
      </c>
      <c r="E375" s="12">
        <f t="shared" si="99"/>
        <v>2.1615340326063759</v>
      </c>
      <c r="F375" s="12">
        <f t="shared" si="100"/>
        <v>1.9869833833241999</v>
      </c>
      <c r="G375" s="12">
        <f t="shared" si="101"/>
        <v>1.8124327340420239</v>
      </c>
      <c r="H375" s="12">
        <f t="shared" si="102"/>
        <v>18.262</v>
      </c>
      <c r="I375" s="12">
        <f t="shared" si="103"/>
        <v>24.213000000000001</v>
      </c>
      <c r="J375" s="12">
        <f t="shared" si="104"/>
        <v>2.5150000000000001</v>
      </c>
      <c r="K375" s="12">
        <f t="shared" si="113"/>
        <v>2.4370971426281467</v>
      </c>
      <c r="L375" s="12">
        <f t="shared" si="105"/>
        <v>5.9510000000000005</v>
      </c>
      <c r="M375" s="81">
        <f t="shared" si="106"/>
        <v>0</v>
      </c>
      <c r="N375" s="81">
        <f t="shared" si="107"/>
        <v>1.7379999999999995</v>
      </c>
      <c r="O375" s="81">
        <f t="shared" si="108"/>
        <v>5.786999999999999</v>
      </c>
      <c r="P375" s="81">
        <f t="shared" si="109"/>
        <v>15.786999999999999</v>
      </c>
      <c r="Q375" s="81">
        <f t="shared" si="110"/>
        <v>25.786999999999999</v>
      </c>
      <c r="R375" s="81">
        <f t="shared" si="111"/>
        <v>35.786999999999999</v>
      </c>
      <c r="S375">
        <f t="shared" si="112"/>
        <v>1</v>
      </c>
      <c r="V375" s="54" t="s">
        <v>919</v>
      </c>
      <c r="W375" s="55" t="s">
        <v>920</v>
      </c>
      <c r="X375" s="56">
        <v>1</v>
      </c>
      <c r="Y375" s="57">
        <v>50.5</v>
      </c>
      <c r="Z375" s="57">
        <v>2.6</v>
      </c>
      <c r="AA375" s="57">
        <v>2.5150000000000001</v>
      </c>
      <c r="AB375" s="57">
        <v>0</v>
      </c>
      <c r="AC375" s="57">
        <v>15.662000000000001</v>
      </c>
      <c r="AD375" s="57">
        <v>21.613</v>
      </c>
      <c r="AE375" s="57">
        <v>0</v>
      </c>
      <c r="AF375" s="57">
        <v>0</v>
      </c>
      <c r="AG375" s="58">
        <v>0.75</v>
      </c>
      <c r="AH375" s="58">
        <v>1</v>
      </c>
      <c r="AI375" s="58">
        <v>0</v>
      </c>
      <c r="AJ375" s="58">
        <v>0</v>
      </c>
    </row>
    <row r="376" spans="1:36">
      <c r="A376" s="68" t="str">
        <f t="shared" si="95"/>
        <v>5CD16</v>
      </c>
      <c r="B376" s="12">
        <f t="shared" si="96"/>
        <v>2.5150000000000001</v>
      </c>
      <c r="C376" s="12">
        <f t="shared" si="97"/>
        <v>2.5058364980406154</v>
      </c>
      <c r="D376" s="12">
        <f t="shared" si="98"/>
        <v>2.3543208766758124</v>
      </c>
      <c r="E376" s="12">
        <f t="shared" si="99"/>
        <v>2.1797702273936368</v>
      </c>
      <c r="F376" s="12">
        <f t="shared" si="100"/>
        <v>2.0052195781114608</v>
      </c>
      <c r="G376" s="12">
        <f t="shared" si="101"/>
        <v>1.8306689288292848</v>
      </c>
      <c r="H376" s="12">
        <f t="shared" si="102"/>
        <v>19.3</v>
      </c>
      <c r="I376" s="12">
        <f t="shared" si="103"/>
        <v>25.278000000000002</v>
      </c>
      <c r="J376" s="12">
        <f t="shared" si="104"/>
        <v>2.5150000000000001</v>
      </c>
      <c r="K376" s="12">
        <f t="shared" si="113"/>
        <v>2.4367436932668558</v>
      </c>
      <c r="L376" s="12">
        <f t="shared" si="105"/>
        <v>5.9780000000000015</v>
      </c>
      <c r="M376" s="81">
        <f t="shared" si="106"/>
        <v>0</v>
      </c>
      <c r="N376" s="81">
        <f t="shared" si="107"/>
        <v>0.69999999999999929</v>
      </c>
      <c r="O376" s="81">
        <f t="shared" si="108"/>
        <v>4.7219999999999978</v>
      </c>
      <c r="P376" s="81">
        <f t="shared" si="109"/>
        <v>14.721999999999998</v>
      </c>
      <c r="Q376" s="81">
        <f t="shared" si="110"/>
        <v>24.721999999999998</v>
      </c>
      <c r="R376" s="81">
        <f t="shared" si="111"/>
        <v>34.721999999999994</v>
      </c>
      <c r="S376">
        <f t="shared" si="112"/>
        <v>1</v>
      </c>
      <c r="V376" s="54" t="s">
        <v>921</v>
      </c>
      <c r="W376" s="55" t="s">
        <v>922</v>
      </c>
      <c r="X376" s="56">
        <v>1</v>
      </c>
      <c r="Y376" s="57">
        <v>54.8</v>
      </c>
      <c r="Z376" s="57">
        <v>2.6</v>
      </c>
      <c r="AA376" s="57">
        <v>2.5150000000000001</v>
      </c>
      <c r="AB376" s="57">
        <v>0</v>
      </c>
      <c r="AC376" s="57">
        <v>16.7</v>
      </c>
      <c r="AD376" s="57">
        <v>22.678000000000001</v>
      </c>
      <c r="AE376" s="57">
        <v>0</v>
      </c>
      <c r="AF376" s="57">
        <v>0</v>
      </c>
      <c r="AG376" s="58">
        <v>0.75</v>
      </c>
      <c r="AH376" s="58">
        <v>1</v>
      </c>
      <c r="AI376" s="58">
        <v>0</v>
      </c>
      <c r="AJ376" s="58">
        <v>0</v>
      </c>
    </row>
    <row r="377" spans="1:36">
      <c r="A377" s="68" t="str">
        <f t="shared" si="95"/>
        <v>5CD17</v>
      </c>
      <c r="B377" s="12">
        <f t="shared" si="96"/>
        <v>2.5150000000000001</v>
      </c>
      <c r="C377" s="12">
        <f t="shared" si="97"/>
        <v>2.5053390507913917</v>
      </c>
      <c r="D377" s="12">
        <f t="shared" si="98"/>
        <v>2.3535746615995161</v>
      </c>
      <c r="E377" s="12">
        <f t="shared" si="99"/>
        <v>2.1790240123173406</v>
      </c>
      <c r="F377" s="12">
        <f t="shared" si="100"/>
        <v>2.0044733630351645</v>
      </c>
      <c r="G377" s="12">
        <f t="shared" si="101"/>
        <v>1.8299227137529888</v>
      </c>
      <c r="H377" s="12">
        <f t="shared" si="102"/>
        <v>19.262</v>
      </c>
      <c r="I377" s="12">
        <f t="shared" si="103"/>
        <v>25.221</v>
      </c>
      <c r="J377" s="12">
        <f t="shared" si="104"/>
        <v>2.5150000000000001</v>
      </c>
      <c r="K377" s="12">
        <f t="shared" si="113"/>
        <v>2.4369924168914681</v>
      </c>
      <c r="L377" s="12">
        <f t="shared" si="105"/>
        <v>5.9589999999999996</v>
      </c>
      <c r="M377" s="81">
        <f t="shared" si="106"/>
        <v>0</v>
      </c>
      <c r="N377" s="81">
        <f t="shared" si="107"/>
        <v>0.73799999999999955</v>
      </c>
      <c r="O377" s="81">
        <f t="shared" si="108"/>
        <v>4.7789999999999999</v>
      </c>
      <c r="P377" s="81">
        <f t="shared" si="109"/>
        <v>14.779</v>
      </c>
      <c r="Q377" s="81">
        <f t="shared" si="110"/>
        <v>24.779</v>
      </c>
      <c r="R377" s="81">
        <f t="shared" si="111"/>
        <v>34.778999999999996</v>
      </c>
      <c r="S377">
        <f t="shared" si="112"/>
        <v>1</v>
      </c>
      <c r="V377" s="54" t="s">
        <v>923</v>
      </c>
      <c r="W377" s="55" t="s">
        <v>924</v>
      </c>
      <c r="X377" s="56">
        <v>1</v>
      </c>
      <c r="Y377" s="57">
        <v>54.8</v>
      </c>
      <c r="Z377" s="57">
        <v>2.6</v>
      </c>
      <c r="AA377" s="57">
        <v>2.5150000000000001</v>
      </c>
      <c r="AB377" s="57">
        <v>0</v>
      </c>
      <c r="AC377" s="57">
        <v>16.661999999999999</v>
      </c>
      <c r="AD377" s="57">
        <v>22.620999999999999</v>
      </c>
      <c r="AE377" s="57">
        <v>0</v>
      </c>
      <c r="AF377" s="57">
        <v>0</v>
      </c>
      <c r="AG377" s="58">
        <v>0.75</v>
      </c>
      <c r="AH377" s="58">
        <v>1</v>
      </c>
      <c r="AI377" s="58">
        <v>0</v>
      </c>
      <c r="AJ377" s="58">
        <v>0</v>
      </c>
    </row>
    <row r="378" spans="1:36">
      <c r="A378" s="68" t="str">
        <f t="shared" si="95"/>
        <v>5CD18</v>
      </c>
      <c r="B378" s="12">
        <f t="shared" si="96"/>
        <v>2.5150000000000001</v>
      </c>
      <c r="C378" s="12">
        <f t="shared" si="97"/>
        <v>2.5053390507913917</v>
      </c>
      <c r="D378" s="12">
        <f t="shared" si="98"/>
        <v>2.3535746615995161</v>
      </c>
      <c r="E378" s="12">
        <f t="shared" si="99"/>
        <v>2.1790240123173406</v>
      </c>
      <c r="F378" s="12">
        <f t="shared" si="100"/>
        <v>2.0044733630351645</v>
      </c>
      <c r="G378" s="12">
        <f t="shared" si="101"/>
        <v>1.8299227137529888</v>
      </c>
      <c r="H378" s="12">
        <f t="shared" si="102"/>
        <v>19.262</v>
      </c>
      <c r="I378" s="12">
        <f t="shared" si="103"/>
        <v>25.221</v>
      </c>
      <c r="J378" s="12">
        <f t="shared" si="104"/>
        <v>2.5150000000000001</v>
      </c>
      <c r="K378" s="12">
        <f t="shared" si="113"/>
        <v>2.4369924168914681</v>
      </c>
      <c r="L378" s="12">
        <f t="shared" si="105"/>
        <v>5.9589999999999996</v>
      </c>
      <c r="M378" s="81">
        <f t="shared" si="106"/>
        <v>0</v>
      </c>
      <c r="N378" s="81">
        <f t="shared" si="107"/>
        <v>0.73799999999999955</v>
      </c>
      <c r="O378" s="81">
        <f t="shared" si="108"/>
        <v>4.7789999999999999</v>
      </c>
      <c r="P378" s="81">
        <f t="shared" si="109"/>
        <v>14.779</v>
      </c>
      <c r="Q378" s="81">
        <f t="shared" si="110"/>
        <v>24.779</v>
      </c>
      <c r="R378" s="81">
        <f t="shared" si="111"/>
        <v>34.778999999999996</v>
      </c>
      <c r="S378">
        <f t="shared" si="112"/>
        <v>1</v>
      </c>
      <c r="V378" s="54" t="s">
        <v>925</v>
      </c>
      <c r="W378" s="55" t="s">
        <v>926</v>
      </c>
      <c r="X378" s="56">
        <v>5</v>
      </c>
      <c r="Y378" s="57">
        <v>54.8</v>
      </c>
      <c r="Z378" s="57">
        <v>2.6</v>
      </c>
      <c r="AA378" s="57">
        <v>2.5150000000000001</v>
      </c>
      <c r="AB378" s="57">
        <v>0</v>
      </c>
      <c r="AC378" s="57">
        <v>16.661999999999999</v>
      </c>
      <c r="AD378" s="57">
        <v>22.620999999999999</v>
      </c>
      <c r="AE378" s="57">
        <v>0</v>
      </c>
      <c r="AF378" s="57">
        <v>0</v>
      </c>
      <c r="AG378" s="58">
        <v>0.75</v>
      </c>
      <c r="AH378" s="58">
        <v>1</v>
      </c>
      <c r="AI378" s="58">
        <v>0</v>
      </c>
      <c r="AJ378" s="58">
        <v>0</v>
      </c>
    </row>
    <row r="379" spans="1:36">
      <c r="A379" s="68" t="str">
        <f t="shared" si="95"/>
        <v>5CD19</v>
      </c>
      <c r="B379" s="12">
        <f t="shared" si="96"/>
        <v>2.5150000000000001</v>
      </c>
      <c r="C379" s="12">
        <f t="shared" si="97"/>
        <v>2.4857029751641391</v>
      </c>
      <c r="D379" s="12">
        <f t="shared" si="98"/>
        <v>2.3273920642071899</v>
      </c>
      <c r="E379" s="12">
        <f t="shared" si="99"/>
        <v>2.1528414149250139</v>
      </c>
      <c r="F379" s="12">
        <f t="shared" si="100"/>
        <v>1.9782907656428381</v>
      </c>
      <c r="G379" s="12">
        <f t="shared" si="101"/>
        <v>1.8037401163606623</v>
      </c>
      <c r="H379" s="12">
        <f t="shared" si="102"/>
        <v>17.762</v>
      </c>
      <c r="I379" s="12">
        <f t="shared" si="103"/>
        <v>23.721</v>
      </c>
      <c r="J379" s="12">
        <f t="shared" si="104"/>
        <v>2.5150000000000001</v>
      </c>
      <c r="K379" s="12">
        <f t="shared" si="113"/>
        <v>2.4369924168914681</v>
      </c>
      <c r="L379" s="12">
        <f t="shared" si="105"/>
        <v>5.9589999999999996</v>
      </c>
      <c r="M379" s="81">
        <f t="shared" si="106"/>
        <v>0</v>
      </c>
      <c r="N379" s="81">
        <f t="shared" si="107"/>
        <v>2.2379999999999995</v>
      </c>
      <c r="O379" s="81">
        <f t="shared" si="108"/>
        <v>6.2789999999999999</v>
      </c>
      <c r="P379" s="81">
        <f t="shared" si="109"/>
        <v>16.279</v>
      </c>
      <c r="Q379" s="81">
        <f t="shared" si="110"/>
        <v>26.279</v>
      </c>
      <c r="R379" s="81">
        <f t="shared" si="111"/>
        <v>36.278999999999996</v>
      </c>
      <c r="S379">
        <f t="shared" si="112"/>
        <v>1</v>
      </c>
      <c r="V379" s="54" t="s">
        <v>927</v>
      </c>
      <c r="W379" s="55" t="s">
        <v>928</v>
      </c>
      <c r="X379" s="56">
        <v>5</v>
      </c>
      <c r="Y379" s="57">
        <v>54.8</v>
      </c>
      <c r="Z379" s="57">
        <v>2.6</v>
      </c>
      <c r="AA379" s="57">
        <v>2.5150000000000001</v>
      </c>
      <c r="AB379" s="57">
        <v>0</v>
      </c>
      <c r="AC379" s="57">
        <v>15.162000000000001</v>
      </c>
      <c r="AD379" s="57">
        <v>21.120999999999999</v>
      </c>
      <c r="AE379" s="57">
        <v>0</v>
      </c>
      <c r="AF379" s="57">
        <v>0</v>
      </c>
      <c r="AG379" s="58">
        <v>0.75</v>
      </c>
      <c r="AH379" s="58">
        <v>1</v>
      </c>
      <c r="AI379" s="58">
        <v>0</v>
      </c>
      <c r="AJ379" s="58">
        <v>0</v>
      </c>
    </row>
    <row r="380" spans="1:36">
      <c r="A380" s="68" t="str">
        <f t="shared" si="95"/>
        <v>5CD20</v>
      </c>
      <c r="B380" s="12">
        <f t="shared" si="96"/>
        <v>2.5150000000000001</v>
      </c>
      <c r="C380" s="12">
        <f t="shared" si="97"/>
        <v>2.4862004224133631</v>
      </c>
      <c r="D380" s="12">
        <f t="shared" si="98"/>
        <v>2.3282342949360406</v>
      </c>
      <c r="E380" s="12">
        <f t="shared" si="99"/>
        <v>2.1536836456538646</v>
      </c>
      <c r="F380" s="12">
        <f t="shared" si="100"/>
        <v>1.9791329963716886</v>
      </c>
      <c r="G380" s="12">
        <f t="shared" si="101"/>
        <v>1.8045823470895128</v>
      </c>
      <c r="H380" s="12">
        <f t="shared" si="102"/>
        <v>17.8</v>
      </c>
      <c r="I380" s="12">
        <f t="shared" si="103"/>
        <v>23.8</v>
      </c>
      <c r="J380" s="12">
        <f t="shared" si="104"/>
        <v>2.5150000000000001</v>
      </c>
      <c r="K380" s="12">
        <f t="shared" si="113"/>
        <v>2.4364556974909894</v>
      </c>
      <c r="L380" s="12">
        <f t="shared" si="105"/>
        <v>6</v>
      </c>
      <c r="M380" s="81">
        <f t="shared" si="106"/>
        <v>0</v>
      </c>
      <c r="N380" s="81">
        <f t="shared" si="107"/>
        <v>2.1999999999999993</v>
      </c>
      <c r="O380" s="81">
        <f t="shared" si="108"/>
        <v>6.1999999999999993</v>
      </c>
      <c r="P380" s="81">
        <f t="shared" si="109"/>
        <v>16.2</v>
      </c>
      <c r="Q380" s="81">
        <f t="shared" si="110"/>
        <v>26.2</v>
      </c>
      <c r="R380" s="81">
        <f t="shared" si="111"/>
        <v>36.200000000000003</v>
      </c>
      <c r="S380">
        <f t="shared" si="112"/>
        <v>1</v>
      </c>
      <c r="V380" s="54" t="s">
        <v>929</v>
      </c>
      <c r="W380" s="55" t="s">
        <v>930</v>
      </c>
      <c r="X380" s="56">
        <v>5</v>
      </c>
      <c r="Y380" s="57">
        <v>54.8</v>
      </c>
      <c r="Z380" s="57">
        <v>2.6</v>
      </c>
      <c r="AA380" s="57">
        <v>2.5150000000000001</v>
      </c>
      <c r="AB380" s="57">
        <v>0</v>
      </c>
      <c r="AC380" s="57">
        <v>15.2</v>
      </c>
      <c r="AD380" s="57">
        <v>21.2</v>
      </c>
      <c r="AE380" s="57">
        <v>0</v>
      </c>
      <c r="AF380" s="57">
        <v>0</v>
      </c>
      <c r="AG380" s="58">
        <v>0.75</v>
      </c>
      <c r="AH380" s="58">
        <v>1</v>
      </c>
      <c r="AI380" s="58">
        <v>0</v>
      </c>
      <c r="AJ380" s="58">
        <v>0</v>
      </c>
    </row>
    <row r="381" spans="1:36">
      <c r="A381" s="68" t="str">
        <f t="shared" si="95"/>
        <v>5CD22</v>
      </c>
      <c r="B381" s="12">
        <f t="shared" si="96"/>
        <v>2.5150000000000001</v>
      </c>
      <c r="C381" s="12">
        <f t="shared" si="97"/>
        <v>2.5058364980406154</v>
      </c>
      <c r="D381" s="12">
        <f t="shared" si="98"/>
        <v>2.3544168923283668</v>
      </c>
      <c r="E381" s="12">
        <f t="shared" si="99"/>
        <v>2.1798662430461908</v>
      </c>
      <c r="F381" s="12">
        <f t="shared" si="100"/>
        <v>2.0053155937640152</v>
      </c>
      <c r="G381" s="12">
        <f t="shared" si="101"/>
        <v>1.8307649444818392</v>
      </c>
      <c r="H381" s="12">
        <f t="shared" si="102"/>
        <v>19.3</v>
      </c>
      <c r="I381" s="12">
        <f t="shared" si="103"/>
        <v>25.3</v>
      </c>
      <c r="J381" s="12">
        <f t="shared" si="104"/>
        <v>2.5150000000000001</v>
      </c>
      <c r="K381" s="12">
        <f t="shared" si="113"/>
        <v>2.4364556974909894</v>
      </c>
      <c r="L381" s="12">
        <f t="shared" si="105"/>
        <v>6</v>
      </c>
      <c r="M381" s="81">
        <f t="shared" si="106"/>
        <v>0</v>
      </c>
      <c r="N381" s="81">
        <f t="shared" si="107"/>
        <v>0.69999999999999929</v>
      </c>
      <c r="O381" s="81">
        <f t="shared" si="108"/>
        <v>4.6999999999999993</v>
      </c>
      <c r="P381" s="81">
        <f t="shared" si="109"/>
        <v>14.7</v>
      </c>
      <c r="Q381" s="81">
        <f t="shared" si="110"/>
        <v>24.7</v>
      </c>
      <c r="R381" s="81">
        <f t="shared" si="111"/>
        <v>34.700000000000003</v>
      </c>
      <c r="S381">
        <f t="shared" si="112"/>
        <v>1</v>
      </c>
      <c r="V381" s="54" t="s">
        <v>931</v>
      </c>
      <c r="W381" s="55" t="s">
        <v>932</v>
      </c>
      <c r="X381" s="56">
        <v>1</v>
      </c>
      <c r="Y381" s="57">
        <v>54.8</v>
      </c>
      <c r="Z381" s="57">
        <v>2.6</v>
      </c>
      <c r="AA381" s="57">
        <v>2.5150000000000001</v>
      </c>
      <c r="AB381" s="57">
        <v>0</v>
      </c>
      <c r="AC381" s="57">
        <v>16.7</v>
      </c>
      <c r="AD381" s="57">
        <v>22.7</v>
      </c>
      <c r="AE381" s="57">
        <v>0</v>
      </c>
      <c r="AF381" s="57">
        <v>0</v>
      </c>
      <c r="AG381" s="58">
        <v>0.75</v>
      </c>
      <c r="AH381" s="58">
        <v>1</v>
      </c>
      <c r="AI381" s="58">
        <v>0</v>
      </c>
      <c r="AJ381" s="58">
        <v>0</v>
      </c>
    </row>
    <row r="382" spans="1:36">
      <c r="A382" s="68" t="str">
        <f t="shared" si="95"/>
        <v>5CD26</v>
      </c>
      <c r="B382" s="12">
        <f t="shared" si="96"/>
        <v>2.5150000000000001</v>
      </c>
      <c r="C382" s="12">
        <f t="shared" si="97"/>
        <v>2.5150000000000001</v>
      </c>
      <c r="D382" s="12">
        <f t="shared" si="98"/>
        <v>2.3762351418773107</v>
      </c>
      <c r="E382" s="12">
        <f t="shared" si="99"/>
        <v>2.2016844925951347</v>
      </c>
      <c r="F382" s="12">
        <f t="shared" si="100"/>
        <v>2.0271338433129591</v>
      </c>
      <c r="G382" s="12">
        <f t="shared" si="101"/>
        <v>1.8525831940307831</v>
      </c>
      <c r="H382" s="12">
        <f t="shared" si="102"/>
        <v>20.8</v>
      </c>
      <c r="I382" s="12">
        <f t="shared" si="103"/>
        <v>25.8</v>
      </c>
      <c r="J382" s="12">
        <f t="shared" si="104"/>
        <v>2.5150000000000001</v>
      </c>
      <c r="K382" s="12">
        <f t="shared" si="113"/>
        <v>2.4495464145758246</v>
      </c>
      <c r="L382" s="12">
        <f t="shared" si="105"/>
        <v>5</v>
      </c>
      <c r="M382" s="81">
        <f t="shared" si="106"/>
        <v>0</v>
      </c>
      <c r="N382" s="81">
        <f t="shared" si="107"/>
        <v>0</v>
      </c>
      <c r="O382" s="81">
        <f t="shared" si="108"/>
        <v>4.1999999999999993</v>
      </c>
      <c r="P382" s="81">
        <f t="shared" si="109"/>
        <v>14.2</v>
      </c>
      <c r="Q382" s="81">
        <f t="shared" si="110"/>
        <v>24.2</v>
      </c>
      <c r="R382" s="81">
        <f t="shared" si="111"/>
        <v>34.200000000000003</v>
      </c>
      <c r="S382">
        <f t="shared" si="112"/>
        <v>1</v>
      </c>
      <c r="V382" s="54" t="s">
        <v>933</v>
      </c>
      <c r="W382" s="55" t="s">
        <v>934</v>
      </c>
      <c r="X382" s="56">
        <v>5</v>
      </c>
      <c r="Y382" s="57">
        <v>53.7</v>
      </c>
      <c r="Z382" s="57">
        <v>2.6</v>
      </c>
      <c r="AA382" s="57">
        <v>2.5150000000000001</v>
      </c>
      <c r="AB382" s="57">
        <v>0</v>
      </c>
      <c r="AC382" s="57">
        <v>18.2</v>
      </c>
      <c r="AD382" s="57">
        <v>23.2</v>
      </c>
      <c r="AE382" s="57">
        <v>0</v>
      </c>
      <c r="AF382" s="57">
        <v>0</v>
      </c>
      <c r="AG382" s="58">
        <v>0.75</v>
      </c>
      <c r="AH382" s="58">
        <v>1</v>
      </c>
      <c r="AI382" s="58">
        <v>0</v>
      </c>
      <c r="AJ382" s="58">
        <v>0</v>
      </c>
    </row>
    <row r="383" spans="1:36">
      <c r="A383" s="68" t="str">
        <f t="shared" si="95"/>
        <v>5CD55</v>
      </c>
      <c r="B383" s="12">
        <f t="shared" si="96"/>
        <v>2.5150000000000001</v>
      </c>
      <c r="C383" s="12">
        <f t="shared" si="97"/>
        <v>2.4927457809557807</v>
      </c>
      <c r="D383" s="12">
        <f t="shared" si="98"/>
        <v>2.3435083491652229</v>
      </c>
      <c r="E383" s="12">
        <f t="shared" si="99"/>
        <v>2.1689576998830469</v>
      </c>
      <c r="F383" s="12">
        <f t="shared" si="100"/>
        <v>1.9944070506008713</v>
      </c>
      <c r="G383" s="12">
        <f t="shared" si="101"/>
        <v>1.8198564013186953</v>
      </c>
      <c r="H383" s="12">
        <f t="shared" si="102"/>
        <v>18.3</v>
      </c>
      <c r="I383" s="12">
        <f t="shared" si="103"/>
        <v>25.8</v>
      </c>
      <c r="J383" s="12">
        <f t="shared" si="104"/>
        <v>2.5150000000000001</v>
      </c>
      <c r="K383" s="12">
        <f t="shared" si="113"/>
        <v>2.4168196218637368</v>
      </c>
      <c r="L383" s="12">
        <f t="shared" si="105"/>
        <v>7.5</v>
      </c>
      <c r="M383" s="81">
        <f t="shared" si="106"/>
        <v>0</v>
      </c>
      <c r="N383" s="81">
        <f t="shared" si="107"/>
        <v>1.6999999999999993</v>
      </c>
      <c r="O383" s="81">
        <f t="shared" si="108"/>
        <v>4.1999999999999993</v>
      </c>
      <c r="P383" s="81">
        <f t="shared" si="109"/>
        <v>14.2</v>
      </c>
      <c r="Q383" s="81">
        <f t="shared" si="110"/>
        <v>24.2</v>
      </c>
      <c r="R383" s="81">
        <f t="shared" si="111"/>
        <v>34.200000000000003</v>
      </c>
      <c r="S383">
        <f t="shared" si="112"/>
        <v>1</v>
      </c>
      <c r="V383" s="54" t="s">
        <v>935</v>
      </c>
      <c r="W383" s="55" t="s">
        <v>936</v>
      </c>
      <c r="X383" s="56">
        <v>1</v>
      </c>
      <c r="Y383" s="57">
        <v>50.5</v>
      </c>
      <c r="Z383" s="57">
        <v>2.6</v>
      </c>
      <c r="AA383" s="57">
        <v>2.5150000000000001</v>
      </c>
      <c r="AB383" s="57">
        <v>0</v>
      </c>
      <c r="AC383" s="57">
        <v>15.7</v>
      </c>
      <c r="AD383" s="57">
        <v>23.2</v>
      </c>
      <c r="AE383" s="57">
        <v>0</v>
      </c>
      <c r="AF383" s="57">
        <v>0</v>
      </c>
      <c r="AG383" s="58">
        <v>0.75</v>
      </c>
      <c r="AH383" s="58">
        <v>1</v>
      </c>
      <c r="AI383" s="58">
        <v>0</v>
      </c>
      <c r="AJ383" s="58">
        <v>0</v>
      </c>
    </row>
    <row r="384" spans="1:36">
      <c r="A384" s="68" t="str">
        <f t="shared" si="95"/>
        <v>5CD56</v>
      </c>
      <c r="B384" s="12">
        <f t="shared" si="96"/>
        <v>2.5150000000000001</v>
      </c>
      <c r="C384" s="12">
        <f t="shared" si="97"/>
        <v>2.5053390507913917</v>
      </c>
      <c r="D384" s="12">
        <f t="shared" si="98"/>
        <v>2.3535746615995161</v>
      </c>
      <c r="E384" s="12">
        <f t="shared" si="99"/>
        <v>2.1790240123173406</v>
      </c>
      <c r="F384" s="12">
        <f t="shared" si="100"/>
        <v>2.0044733630351645</v>
      </c>
      <c r="G384" s="12">
        <f t="shared" si="101"/>
        <v>1.8299227137529888</v>
      </c>
      <c r="H384" s="12">
        <f t="shared" si="102"/>
        <v>19.262</v>
      </c>
      <c r="I384" s="12">
        <f t="shared" si="103"/>
        <v>25.221</v>
      </c>
      <c r="J384" s="12">
        <f t="shared" si="104"/>
        <v>2.5150000000000001</v>
      </c>
      <c r="K384" s="12">
        <f t="shared" si="113"/>
        <v>2.4369924168914681</v>
      </c>
      <c r="L384" s="12">
        <f t="shared" si="105"/>
        <v>5.9589999999999996</v>
      </c>
      <c r="M384" s="81">
        <f t="shared" si="106"/>
        <v>0</v>
      </c>
      <c r="N384" s="81">
        <f t="shared" si="107"/>
        <v>0.73799999999999955</v>
      </c>
      <c r="O384" s="81">
        <f t="shared" si="108"/>
        <v>4.7789999999999999</v>
      </c>
      <c r="P384" s="81">
        <f t="shared" si="109"/>
        <v>14.779</v>
      </c>
      <c r="Q384" s="81">
        <f t="shared" si="110"/>
        <v>24.779</v>
      </c>
      <c r="R384" s="81">
        <f t="shared" si="111"/>
        <v>34.778999999999996</v>
      </c>
      <c r="S384">
        <f t="shared" si="112"/>
        <v>1</v>
      </c>
      <c r="V384" s="54" t="s">
        <v>937</v>
      </c>
      <c r="W384" s="55" t="s">
        <v>938</v>
      </c>
      <c r="X384" s="56">
        <v>5</v>
      </c>
      <c r="Y384" s="57">
        <v>54.8</v>
      </c>
      <c r="Z384" s="57">
        <v>2.6</v>
      </c>
      <c r="AA384" s="57">
        <v>2.5150000000000001</v>
      </c>
      <c r="AB384" s="57">
        <v>0</v>
      </c>
      <c r="AC384" s="57">
        <v>16.661999999999999</v>
      </c>
      <c r="AD384" s="57">
        <v>22.620999999999999</v>
      </c>
      <c r="AE384" s="57">
        <v>0</v>
      </c>
      <c r="AF384" s="57">
        <v>0</v>
      </c>
      <c r="AG384" s="58">
        <v>0.75</v>
      </c>
      <c r="AH384" s="58">
        <v>1</v>
      </c>
      <c r="AI384" s="58">
        <v>0</v>
      </c>
      <c r="AJ384" s="58">
        <v>0</v>
      </c>
    </row>
    <row r="385" spans="1:36">
      <c r="A385" s="68" t="str">
        <f t="shared" si="95"/>
        <v>5CD57</v>
      </c>
      <c r="B385" s="12">
        <f t="shared" si="96"/>
        <v>2.5150000000000001</v>
      </c>
      <c r="C385" s="12">
        <f t="shared" si="97"/>
        <v>2.4927457809557807</v>
      </c>
      <c r="D385" s="12">
        <f t="shared" si="98"/>
        <v>2.3435083491652229</v>
      </c>
      <c r="E385" s="12">
        <f t="shared" si="99"/>
        <v>2.1689576998830469</v>
      </c>
      <c r="F385" s="12">
        <f t="shared" si="100"/>
        <v>1.9944070506008713</v>
      </c>
      <c r="G385" s="12">
        <f t="shared" si="101"/>
        <v>1.8198564013186953</v>
      </c>
      <c r="H385" s="12">
        <f t="shared" si="102"/>
        <v>18.3</v>
      </c>
      <c r="I385" s="12">
        <f t="shared" si="103"/>
        <v>25.8</v>
      </c>
      <c r="J385" s="12">
        <f t="shared" si="104"/>
        <v>2.5150000000000001</v>
      </c>
      <c r="K385" s="12">
        <f t="shared" si="113"/>
        <v>2.4168196218637368</v>
      </c>
      <c r="L385" s="12">
        <f t="shared" si="105"/>
        <v>7.5</v>
      </c>
      <c r="M385" s="81">
        <f t="shared" si="106"/>
        <v>0</v>
      </c>
      <c r="N385" s="81">
        <f t="shared" si="107"/>
        <v>1.6999999999999993</v>
      </c>
      <c r="O385" s="81">
        <f t="shared" si="108"/>
        <v>4.1999999999999993</v>
      </c>
      <c r="P385" s="81">
        <f t="shared" si="109"/>
        <v>14.2</v>
      </c>
      <c r="Q385" s="81">
        <f t="shared" si="110"/>
        <v>24.2</v>
      </c>
      <c r="R385" s="81">
        <f t="shared" si="111"/>
        <v>34.200000000000003</v>
      </c>
      <c r="S385">
        <f t="shared" si="112"/>
        <v>1</v>
      </c>
      <c r="V385" s="54" t="s">
        <v>939</v>
      </c>
      <c r="W385" s="55" t="s">
        <v>940</v>
      </c>
      <c r="X385" s="56">
        <v>5</v>
      </c>
      <c r="Y385" s="57">
        <v>50.5</v>
      </c>
      <c r="Z385" s="57">
        <v>2.6</v>
      </c>
      <c r="AA385" s="57">
        <v>2.5150000000000001</v>
      </c>
      <c r="AB385" s="57">
        <v>0</v>
      </c>
      <c r="AC385" s="57">
        <v>15.7</v>
      </c>
      <c r="AD385" s="57">
        <v>23.2</v>
      </c>
      <c r="AE385" s="57">
        <v>0</v>
      </c>
      <c r="AF385" s="57">
        <v>0</v>
      </c>
      <c r="AG385" s="58">
        <v>0.75</v>
      </c>
      <c r="AH385" s="58">
        <v>1</v>
      </c>
      <c r="AI385" s="58">
        <v>0</v>
      </c>
      <c r="AJ385" s="58">
        <v>0</v>
      </c>
    </row>
    <row r="386" spans="1:36">
      <c r="A386" s="68" t="str">
        <f t="shared" si="95"/>
        <v>5CD58</v>
      </c>
      <c r="B386" s="12">
        <f t="shared" si="96"/>
        <v>2.5150000000000001</v>
      </c>
      <c r="C386" s="12">
        <f t="shared" si="97"/>
        <v>2.5053390507913917</v>
      </c>
      <c r="D386" s="12">
        <f t="shared" si="98"/>
        <v>2.3535833902952028</v>
      </c>
      <c r="E386" s="12">
        <f t="shared" si="99"/>
        <v>2.1790327410130268</v>
      </c>
      <c r="F386" s="12">
        <f t="shared" si="100"/>
        <v>2.0044820917308508</v>
      </c>
      <c r="G386" s="12">
        <f t="shared" si="101"/>
        <v>1.8299314424486752</v>
      </c>
      <c r="H386" s="12">
        <f t="shared" si="102"/>
        <v>19.262</v>
      </c>
      <c r="I386" s="12">
        <f t="shared" si="103"/>
        <v>25.223000000000003</v>
      </c>
      <c r="J386" s="12">
        <f t="shared" si="104"/>
        <v>2.5150000000000001</v>
      </c>
      <c r="K386" s="12">
        <f t="shared" si="113"/>
        <v>2.4369662354572981</v>
      </c>
      <c r="L386" s="12">
        <f t="shared" si="105"/>
        <v>5.9610000000000021</v>
      </c>
      <c r="M386" s="81">
        <f t="shared" si="106"/>
        <v>0</v>
      </c>
      <c r="N386" s="81">
        <f t="shared" si="107"/>
        <v>0.73799999999999955</v>
      </c>
      <c r="O386" s="81">
        <f t="shared" si="108"/>
        <v>4.7769999999999975</v>
      </c>
      <c r="P386" s="81">
        <f t="shared" si="109"/>
        <v>14.776999999999997</v>
      </c>
      <c r="Q386" s="81">
        <f t="shared" si="110"/>
        <v>24.776999999999997</v>
      </c>
      <c r="R386" s="81">
        <f t="shared" si="111"/>
        <v>34.777000000000001</v>
      </c>
      <c r="S386">
        <f t="shared" si="112"/>
        <v>1</v>
      </c>
      <c r="V386" s="54" t="s">
        <v>941</v>
      </c>
      <c r="W386" s="55" t="s">
        <v>942</v>
      </c>
      <c r="X386" s="56">
        <v>1</v>
      </c>
      <c r="Y386" s="57">
        <v>50.5</v>
      </c>
      <c r="Z386" s="57">
        <v>2.6</v>
      </c>
      <c r="AA386" s="57">
        <v>2.5150000000000001</v>
      </c>
      <c r="AB386" s="57">
        <v>0</v>
      </c>
      <c r="AC386" s="57">
        <v>16.661999999999999</v>
      </c>
      <c r="AD386" s="57">
        <v>22.623000000000001</v>
      </c>
      <c r="AE386" s="57">
        <v>0</v>
      </c>
      <c r="AF386" s="57">
        <v>0</v>
      </c>
      <c r="AG386" s="58">
        <v>0.75</v>
      </c>
      <c r="AH386" s="58">
        <v>1</v>
      </c>
      <c r="AI386" s="58">
        <v>0</v>
      </c>
      <c r="AJ386" s="58">
        <v>0</v>
      </c>
    </row>
    <row r="387" spans="1:36">
      <c r="A387" s="68" t="str">
        <f t="shared" si="95"/>
        <v>5CDL25</v>
      </c>
      <c r="B387" s="12">
        <f t="shared" si="96"/>
        <v>2.5150000000000001</v>
      </c>
      <c r="C387" s="12">
        <f t="shared" si="97"/>
        <v>2.5150000000000001</v>
      </c>
      <c r="D387" s="12">
        <f t="shared" si="98"/>
        <v>2.3762351418773107</v>
      </c>
      <c r="E387" s="12">
        <f t="shared" si="99"/>
        <v>2.2016844925951347</v>
      </c>
      <c r="F387" s="12">
        <f t="shared" si="100"/>
        <v>2.0271338433129591</v>
      </c>
      <c r="G387" s="12">
        <f t="shared" si="101"/>
        <v>1.8525831940307831</v>
      </c>
      <c r="H387" s="12">
        <f t="shared" si="102"/>
        <v>20.8</v>
      </c>
      <c r="I387" s="12">
        <f t="shared" si="103"/>
        <v>25.8</v>
      </c>
      <c r="J387" s="12">
        <f t="shared" si="104"/>
        <v>2.5150000000000001</v>
      </c>
      <c r="K387" s="12">
        <f t="shared" si="113"/>
        <v>2.4495464145758246</v>
      </c>
      <c r="L387" s="12">
        <f t="shared" si="105"/>
        <v>5</v>
      </c>
      <c r="M387" s="81">
        <f t="shared" si="106"/>
        <v>0</v>
      </c>
      <c r="N387" s="81">
        <f t="shared" si="107"/>
        <v>0</v>
      </c>
      <c r="O387" s="81">
        <f t="shared" si="108"/>
        <v>4.1999999999999993</v>
      </c>
      <c r="P387" s="81">
        <f t="shared" si="109"/>
        <v>14.2</v>
      </c>
      <c r="Q387" s="81">
        <f t="shared" si="110"/>
        <v>24.2</v>
      </c>
      <c r="R387" s="81">
        <f t="shared" si="111"/>
        <v>34.200000000000003</v>
      </c>
      <c r="S387">
        <f t="shared" si="112"/>
        <v>1</v>
      </c>
      <c r="V387" s="54" t="s">
        <v>943</v>
      </c>
      <c r="W387" s="55" t="s">
        <v>944</v>
      </c>
      <c r="X387" s="56">
        <v>5</v>
      </c>
      <c r="Y387" s="57">
        <v>53.7</v>
      </c>
      <c r="Z387" s="57">
        <v>2.6</v>
      </c>
      <c r="AA387" s="57">
        <v>2.5150000000000001</v>
      </c>
      <c r="AB387" s="57">
        <v>0</v>
      </c>
      <c r="AC387" s="57">
        <v>18.2</v>
      </c>
      <c r="AD387" s="57">
        <v>23.2</v>
      </c>
      <c r="AE387" s="57">
        <v>38.200000000000003</v>
      </c>
      <c r="AF387" s="57">
        <v>0</v>
      </c>
      <c r="AG387" s="58">
        <v>0.75</v>
      </c>
      <c r="AH387" s="58">
        <v>1</v>
      </c>
      <c r="AI387" s="58">
        <v>3</v>
      </c>
      <c r="AJ387" s="58">
        <v>0</v>
      </c>
    </row>
    <row r="388" spans="1:36">
      <c r="A388" s="68" t="str">
        <f t="shared" si="95"/>
        <v>5CDT60</v>
      </c>
      <c r="B388" s="12">
        <f t="shared" si="96"/>
        <v>2.5150000000000001</v>
      </c>
      <c r="C388" s="12">
        <f t="shared" si="97"/>
        <v>2.4953639243727475</v>
      </c>
      <c r="D388" s="12">
        <f t="shared" si="98"/>
        <v>2.3404528403857929</v>
      </c>
      <c r="E388" s="12">
        <f t="shared" si="99"/>
        <v>2.1659021911036169</v>
      </c>
      <c r="F388" s="12">
        <f t="shared" si="100"/>
        <v>1.9913515418214409</v>
      </c>
      <c r="G388" s="12">
        <f t="shared" si="101"/>
        <v>1.8168008925392651</v>
      </c>
      <c r="H388" s="12">
        <f t="shared" si="102"/>
        <v>18.5</v>
      </c>
      <c r="I388" s="12">
        <f t="shared" si="103"/>
        <v>24.5</v>
      </c>
      <c r="J388" s="12">
        <f t="shared" si="104"/>
        <v>2.5150000000000001</v>
      </c>
      <c r="K388" s="12">
        <f t="shared" si="113"/>
        <v>2.4364556974909894</v>
      </c>
      <c r="L388" s="12">
        <f t="shared" si="105"/>
        <v>6</v>
      </c>
      <c r="M388" s="81">
        <f t="shared" si="106"/>
        <v>0</v>
      </c>
      <c r="N388" s="81">
        <f t="shared" si="107"/>
        <v>1.5</v>
      </c>
      <c r="O388" s="81">
        <f t="shared" si="108"/>
        <v>5.5</v>
      </c>
      <c r="P388" s="81">
        <f t="shared" si="109"/>
        <v>15.5</v>
      </c>
      <c r="Q388" s="81">
        <f t="shared" si="110"/>
        <v>25.5</v>
      </c>
      <c r="R388" s="81">
        <f t="shared" si="111"/>
        <v>35.5</v>
      </c>
      <c r="S388">
        <f t="shared" si="112"/>
        <v>1</v>
      </c>
      <c r="V388" s="54" t="s">
        <v>945</v>
      </c>
      <c r="W388" s="55" t="s">
        <v>946</v>
      </c>
      <c r="X388" s="56">
        <v>1</v>
      </c>
      <c r="Y388" s="57">
        <v>51.5</v>
      </c>
      <c r="Z388" s="57">
        <v>2.6</v>
      </c>
      <c r="AA388" s="57">
        <v>2.5150000000000001</v>
      </c>
      <c r="AB388" s="57">
        <v>0</v>
      </c>
      <c r="AC388" s="57">
        <v>15.9</v>
      </c>
      <c r="AD388" s="57">
        <v>21.9</v>
      </c>
      <c r="AE388" s="57">
        <v>39.5</v>
      </c>
      <c r="AF388" s="57">
        <v>0</v>
      </c>
      <c r="AG388" s="58">
        <v>0.75</v>
      </c>
      <c r="AH388" s="58">
        <v>1</v>
      </c>
      <c r="AI388" s="58">
        <v>5</v>
      </c>
      <c r="AJ388" s="58">
        <v>0</v>
      </c>
    </row>
    <row r="389" spans="1:36">
      <c r="A389" s="68" t="str">
        <f t="shared" si="95"/>
        <v>5CDT61</v>
      </c>
      <c r="B389" s="12">
        <f t="shared" si="96"/>
        <v>2.5150000000000001</v>
      </c>
      <c r="C389" s="12">
        <f t="shared" si="97"/>
        <v>2.4953639243727475</v>
      </c>
      <c r="D389" s="12">
        <f t="shared" si="98"/>
        <v>2.3404528403857929</v>
      </c>
      <c r="E389" s="12">
        <f t="shared" si="99"/>
        <v>2.1659021911036169</v>
      </c>
      <c r="F389" s="12">
        <f t="shared" si="100"/>
        <v>1.9913515418214409</v>
      </c>
      <c r="G389" s="12">
        <f t="shared" si="101"/>
        <v>1.8168008925392651</v>
      </c>
      <c r="H389" s="12">
        <f t="shared" si="102"/>
        <v>18.5</v>
      </c>
      <c r="I389" s="12">
        <f t="shared" si="103"/>
        <v>24.5</v>
      </c>
      <c r="J389" s="12">
        <f t="shared" si="104"/>
        <v>2.5150000000000001</v>
      </c>
      <c r="K389" s="12">
        <f t="shared" si="113"/>
        <v>2.4364556974909894</v>
      </c>
      <c r="L389" s="12">
        <f t="shared" si="105"/>
        <v>6</v>
      </c>
      <c r="M389" s="81">
        <f t="shared" si="106"/>
        <v>0</v>
      </c>
      <c r="N389" s="81">
        <f t="shared" si="107"/>
        <v>1.5</v>
      </c>
      <c r="O389" s="81">
        <f t="shared" si="108"/>
        <v>5.5</v>
      </c>
      <c r="P389" s="81">
        <f t="shared" si="109"/>
        <v>15.5</v>
      </c>
      <c r="Q389" s="81">
        <f t="shared" si="110"/>
        <v>25.5</v>
      </c>
      <c r="R389" s="81">
        <f t="shared" si="111"/>
        <v>35.5</v>
      </c>
      <c r="S389">
        <f t="shared" si="112"/>
        <v>1</v>
      </c>
      <c r="V389" s="54" t="s">
        <v>947</v>
      </c>
      <c r="W389" s="55" t="s">
        <v>948</v>
      </c>
      <c r="X389" s="56">
        <v>5</v>
      </c>
      <c r="Y389" s="57">
        <v>51.5</v>
      </c>
      <c r="Z389" s="57">
        <v>2.6</v>
      </c>
      <c r="AA389" s="57">
        <v>2.5150000000000001</v>
      </c>
      <c r="AB389" s="57">
        <v>0</v>
      </c>
      <c r="AC389" s="57">
        <v>15.9</v>
      </c>
      <c r="AD389" s="57">
        <v>21.9</v>
      </c>
      <c r="AE389" s="57">
        <v>39.5</v>
      </c>
      <c r="AF389" s="57">
        <v>0</v>
      </c>
      <c r="AG389" s="58">
        <v>0.75</v>
      </c>
      <c r="AH389" s="58">
        <v>1</v>
      </c>
      <c r="AI389" s="58">
        <v>5</v>
      </c>
      <c r="AJ389" s="58">
        <v>0</v>
      </c>
    </row>
    <row r="390" spans="1:36">
      <c r="A390" s="68" t="str">
        <f t="shared" si="95"/>
        <v>5CDX10</v>
      </c>
      <c r="B390" s="12">
        <f t="shared" si="96"/>
        <v>2.5150000000000001</v>
      </c>
      <c r="C390" s="12">
        <f t="shared" si="97"/>
        <v>2.5150000000000001</v>
      </c>
      <c r="D390" s="12">
        <f t="shared" si="98"/>
        <v>2.4466689547778429</v>
      </c>
      <c r="E390" s="12">
        <f t="shared" si="99"/>
        <v>2.368127523488007</v>
      </c>
      <c r="F390" s="12">
        <f t="shared" si="100"/>
        <v>2.2895860921981712</v>
      </c>
      <c r="G390" s="12">
        <f t="shared" si="101"/>
        <v>2.2110446609083354</v>
      </c>
      <c r="H390" s="12">
        <f t="shared" si="102"/>
        <v>16.8</v>
      </c>
      <c r="I390" s="12">
        <f t="shared" si="103"/>
        <v>21.3</v>
      </c>
      <c r="J390" s="12">
        <f t="shared" si="104"/>
        <v>2.5150000000000001</v>
      </c>
      <c r="K390" s="12">
        <f t="shared" si="113"/>
        <v>2.5150000000000001</v>
      </c>
      <c r="L390" s="12">
        <f t="shared" si="105"/>
        <v>4.5</v>
      </c>
      <c r="M390" s="81">
        <f t="shared" si="106"/>
        <v>0</v>
      </c>
      <c r="N390" s="81">
        <f t="shared" si="107"/>
        <v>3.1999999999999993</v>
      </c>
      <c r="O390" s="81">
        <f t="shared" si="108"/>
        <v>8.6999999999999993</v>
      </c>
      <c r="P390" s="81">
        <f t="shared" si="109"/>
        <v>18.7</v>
      </c>
      <c r="Q390" s="81">
        <f t="shared" si="110"/>
        <v>28.7</v>
      </c>
      <c r="R390" s="81">
        <f t="shared" si="111"/>
        <v>38.700000000000003</v>
      </c>
      <c r="S390">
        <f t="shared" si="112"/>
        <v>0.45</v>
      </c>
      <c r="V390" s="54" t="s">
        <v>949</v>
      </c>
      <c r="W390" s="55" t="s">
        <v>950</v>
      </c>
      <c r="X390" s="56">
        <v>5</v>
      </c>
      <c r="Y390" s="57">
        <v>52.5</v>
      </c>
      <c r="Z390" s="57">
        <v>2.6</v>
      </c>
      <c r="AA390" s="57">
        <v>2.5150000000000001</v>
      </c>
      <c r="AB390" s="57">
        <v>2.4900000000000002</v>
      </c>
      <c r="AC390" s="57">
        <v>14.2</v>
      </c>
      <c r="AD390" s="57">
        <v>18.7</v>
      </c>
      <c r="AE390" s="57">
        <v>26.7</v>
      </c>
      <c r="AF390" s="57">
        <v>33.6</v>
      </c>
      <c r="AG390" s="58">
        <v>0</v>
      </c>
      <c r="AH390" s="58">
        <v>0.45</v>
      </c>
      <c r="AI390" s="58">
        <v>1</v>
      </c>
      <c r="AJ390" s="58">
        <v>6</v>
      </c>
    </row>
    <row r="391" spans="1:36">
      <c r="A391" s="68" t="str">
        <f t="shared" si="95"/>
        <v>5CDZ3</v>
      </c>
      <c r="B391" s="12">
        <f t="shared" si="96"/>
        <v>3</v>
      </c>
      <c r="C391" s="12">
        <f t="shared" si="97"/>
        <v>3</v>
      </c>
      <c r="D391" s="12">
        <f t="shared" si="98"/>
        <v>2.9214556974909893</v>
      </c>
      <c r="E391" s="12">
        <f t="shared" si="99"/>
        <v>2.7556337438955785</v>
      </c>
      <c r="F391" s="12">
        <f t="shared" si="100"/>
        <v>2.5810830946134025</v>
      </c>
      <c r="G391" s="12">
        <f t="shared" si="101"/>
        <v>2.4065324453312265</v>
      </c>
      <c r="H391" s="12">
        <f t="shared" si="102"/>
        <v>24</v>
      </c>
      <c r="I391" s="12">
        <f t="shared" si="103"/>
        <v>32</v>
      </c>
      <c r="J391" s="12">
        <f t="shared" si="104"/>
        <v>3</v>
      </c>
      <c r="K391" s="12">
        <f t="shared" si="113"/>
        <v>2.8952742633213191</v>
      </c>
      <c r="L391" s="12">
        <f t="shared" si="105"/>
        <v>8</v>
      </c>
      <c r="M391" s="81">
        <f t="shared" si="106"/>
        <v>0</v>
      </c>
      <c r="N391" s="81">
        <f t="shared" si="107"/>
        <v>0</v>
      </c>
      <c r="O391" s="81">
        <f t="shared" si="108"/>
        <v>6</v>
      </c>
      <c r="P391" s="81">
        <f t="shared" si="109"/>
        <v>8</v>
      </c>
      <c r="Q391" s="81">
        <f t="shared" si="110"/>
        <v>18</v>
      </c>
      <c r="R391" s="81">
        <f t="shared" si="111"/>
        <v>28</v>
      </c>
      <c r="S391">
        <f t="shared" si="112"/>
        <v>1</v>
      </c>
      <c r="V391" s="54" t="s">
        <v>951</v>
      </c>
      <c r="W391" s="55" t="s">
        <v>952</v>
      </c>
      <c r="X391" s="56">
        <v>5</v>
      </c>
      <c r="Y391" s="57">
        <v>54</v>
      </c>
      <c r="Z391" s="57">
        <v>3</v>
      </c>
      <c r="AA391" s="57">
        <v>3</v>
      </c>
      <c r="AB391" s="57">
        <v>0</v>
      </c>
      <c r="AC391" s="57">
        <v>21</v>
      </c>
      <c r="AD391" s="57">
        <v>29</v>
      </c>
      <c r="AE391" s="57">
        <v>37</v>
      </c>
      <c r="AF391" s="57">
        <v>0</v>
      </c>
      <c r="AG391" s="58">
        <v>0.75</v>
      </c>
      <c r="AH391" s="58">
        <v>1</v>
      </c>
      <c r="AI391" s="58">
        <v>7</v>
      </c>
      <c r="AJ391" s="58">
        <v>0</v>
      </c>
    </row>
    <row r="392" spans="1:36">
      <c r="A392" s="68" t="str">
        <f t="shared" si="95"/>
        <v>5CDZ4</v>
      </c>
      <c r="B392" s="12">
        <f t="shared" si="96"/>
        <v>3</v>
      </c>
      <c r="C392" s="12">
        <f t="shared" si="97"/>
        <v>3</v>
      </c>
      <c r="D392" s="12">
        <f t="shared" si="98"/>
        <v>2.9280010560334069</v>
      </c>
      <c r="E392" s="12">
        <f t="shared" si="99"/>
        <v>2.76872562420307</v>
      </c>
      <c r="F392" s="12">
        <f t="shared" si="100"/>
        <v>2.5941749749208944</v>
      </c>
      <c r="G392" s="12">
        <f t="shared" si="101"/>
        <v>2.4196243256387184</v>
      </c>
      <c r="H392" s="12">
        <f t="shared" si="102"/>
        <v>24.5</v>
      </c>
      <c r="I392" s="12">
        <f t="shared" si="103"/>
        <v>33.5</v>
      </c>
      <c r="J392" s="12">
        <f t="shared" si="104"/>
        <v>3</v>
      </c>
      <c r="K392" s="12">
        <f t="shared" si="113"/>
        <v>2.8821835462364844</v>
      </c>
      <c r="L392" s="12">
        <f t="shared" si="105"/>
        <v>9</v>
      </c>
      <c r="M392" s="81">
        <f t="shared" si="106"/>
        <v>0</v>
      </c>
      <c r="N392" s="81">
        <f t="shared" si="107"/>
        <v>0</v>
      </c>
      <c r="O392" s="81">
        <f t="shared" si="108"/>
        <v>5.5</v>
      </c>
      <c r="P392" s="81">
        <f t="shared" si="109"/>
        <v>6.5</v>
      </c>
      <c r="Q392" s="81">
        <f t="shared" si="110"/>
        <v>16.5</v>
      </c>
      <c r="R392" s="81">
        <f t="shared" si="111"/>
        <v>26.5</v>
      </c>
      <c r="S392">
        <f t="shared" si="112"/>
        <v>1</v>
      </c>
      <c r="V392" s="54" t="s">
        <v>953</v>
      </c>
      <c r="W392" s="55" t="s">
        <v>954</v>
      </c>
      <c r="X392" s="56">
        <v>1</v>
      </c>
      <c r="Y392" s="57">
        <v>54.5</v>
      </c>
      <c r="Z392" s="57">
        <v>3</v>
      </c>
      <c r="AA392" s="57">
        <v>3</v>
      </c>
      <c r="AB392" s="57">
        <v>0</v>
      </c>
      <c r="AC392" s="57">
        <v>21.5</v>
      </c>
      <c r="AD392" s="57">
        <v>30.5</v>
      </c>
      <c r="AE392" s="57">
        <v>42</v>
      </c>
      <c r="AF392" s="57">
        <v>0</v>
      </c>
      <c r="AG392" s="58">
        <v>0.75</v>
      </c>
      <c r="AH392" s="58">
        <v>1</v>
      </c>
      <c r="AI392" s="58">
        <v>7</v>
      </c>
      <c r="AJ392" s="58">
        <v>0</v>
      </c>
    </row>
    <row r="393" spans="1:36">
      <c r="A393" s="68" t="str">
        <f t="shared" si="95"/>
        <v>5CDZ5</v>
      </c>
      <c r="B393" s="12">
        <f t="shared" si="96"/>
        <v>3</v>
      </c>
      <c r="C393" s="12">
        <f t="shared" si="97"/>
        <v>3</v>
      </c>
      <c r="D393" s="12">
        <f t="shared" si="98"/>
        <v>2.9280010560334069</v>
      </c>
      <c r="E393" s="12">
        <f t="shared" si="99"/>
        <v>2.76872562420307</v>
      </c>
      <c r="F393" s="12">
        <f t="shared" si="100"/>
        <v>2.5941749749208944</v>
      </c>
      <c r="G393" s="12">
        <f t="shared" si="101"/>
        <v>2.4196243256387184</v>
      </c>
      <c r="H393" s="12">
        <f t="shared" si="102"/>
        <v>24.5</v>
      </c>
      <c r="I393" s="12">
        <f t="shared" si="103"/>
        <v>33.5</v>
      </c>
      <c r="J393" s="12">
        <f t="shared" si="104"/>
        <v>3</v>
      </c>
      <c r="K393" s="12">
        <f t="shared" si="113"/>
        <v>2.8821835462364844</v>
      </c>
      <c r="L393" s="12">
        <f t="shared" si="105"/>
        <v>9</v>
      </c>
      <c r="M393" s="81">
        <f t="shared" si="106"/>
        <v>0</v>
      </c>
      <c r="N393" s="81">
        <f t="shared" si="107"/>
        <v>0</v>
      </c>
      <c r="O393" s="81">
        <f t="shared" si="108"/>
        <v>5.5</v>
      </c>
      <c r="P393" s="81">
        <f t="shared" si="109"/>
        <v>6.5</v>
      </c>
      <c r="Q393" s="81">
        <f t="shared" si="110"/>
        <v>16.5</v>
      </c>
      <c r="R393" s="81">
        <f t="shared" si="111"/>
        <v>26.5</v>
      </c>
      <c r="S393">
        <f t="shared" si="112"/>
        <v>1</v>
      </c>
      <c r="V393" s="54" t="s">
        <v>955</v>
      </c>
      <c r="W393" s="55" t="s">
        <v>956</v>
      </c>
      <c r="X393" s="56">
        <v>5</v>
      </c>
      <c r="Y393" s="57">
        <v>54.5</v>
      </c>
      <c r="Z393" s="57">
        <v>3</v>
      </c>
      <c r="AA393" s="57">
        <v>3</v>
      </c>
      <c r="AB393" s="57">
        <v>0</v>
      </c>
      <c r="AC393" s="57">
        <v>21.5</v>
      </c>
      <c r="AD393" s="57">
        <v>30.5</v>
      </c>
      <c r="AE393" s="57">
        <v>42</v>
      </c>
      <c r="AF393" s="57">
        <v>0</v>
      </c>
      <c r="AG393" s="58">
        <v>0.75</v>
      </c>
      <c r="AH393" s="58">
        <v>1</v>
      </c>
      <c r="AI393" s="58">
        <v>7</v>
      </c>
      <c r="AJ393" s="58">
        <v>0</v>
      </c>
    </row>
    <row r="394" spans="1:36">
      <c r="A394" s="68" t="str">
        <f t="shared" si="95"/>
        <v>5CDZ6</v>
      </c>
      <c r="B394" s="12">
        <f t="shared" si="96"/>
        <v>3</v>
      </c>
      <c r="C394" s="12">
        <f t="shared" si="97"/>
        <v>3</v>
      </c>
      <c r="D394" s="12">
        <f t="shared" si="98"/>
        <v>2.9214556974909893</v>
      </c>
      <c r="E394" s="12">
        <f t="shared" si="99"/>
        <v>2.7599980917389613</v>
      </c>
      <c r="F394" s="12">
        <f t="shared" si="100"/>
        <v>2.5854474424567853</v>
      </c>
      <c r="G394" s="12">
        <f t="shared" si="101"/>
        <v>2.4108967931746097</v>
      </c>
      <c r="H394" s="12">
        <f t="shared" si="102"/>
        <v>24</v>
      </c>
      <c r="I394" s="12">
        <f t="shared" si="103"/>
        <v>33</v>
      </c>
      <c r="J394" s="12">
        <f t="shared" si="104"/>
        <v>3</v>
      </c>
      <c r="K394" s="12">
        <f t="shared" si="113"/>
        <v>2.8821835462364844</v>
      </c>
      <c r="L394" s="12">
        <f t="shared" si="105"/>
        <v>9</v>
      </c>
      <c r="M394" s="81">
        <f t="shared" si="106"/>
        <v>0</v>
      </c>
      <c r="N394" s="81">
        <f t="shared" si="107"/>
        <v>0</v>
      </c>
      <c r="O394" s="81">
        <f t="shared" si="108"/>
        <v>6</v>
      </c>
      <c r="P394" s="81">
        <f t="shared" si="109"/>
        <v>7</v>
      </c>
      <c r="Q394" s="81">
        <f t="shared" si="110"/>
        <v>17</v>
      </c>
      <c r="R394" s="81">
        <f t="shared" si="111"/>
        <v>27</v>
      </c>
      <c r="S394">
        <f t="shared" si="112"/>
        <v>1</v>
      </c>
      <c r="V394" s="54" t="s">
        <v>957</v>
      </c>
      <c r="W394" s="55" t="s">
        <v>958</v>
      </c>
      <c r="X394" s="56">
        <v>1</v>
      </c>
      <c r="Y394" s="57">
        <v>54</v>
      </c>
      <c r="Z394" s="57">
        <v>3</v>
      </c>
      <c r="AA394" s="57">
        <v>3</v>
      </c>
      <c r="AB394" s="57">
        <v>0</v>
      </c>
      <c r="AC394" s="57">
        <v>21</v>
      </c>
      <c r="AD394" s="57">
        <v>30</v>
      </c>
      <c r="AE394" s="57">
        <v>41.5</v>
      </c>
      <c r="AF394" s="57">
        <v>0</v>
      </c>
      <c r="AG394" s="58">
        <v>0.75</v>
      </c>
      <c r="AH394" s="58">
        <v>1</v>
      </c>
      <c r="AI394" s="58">
        <v>7</v>
      </c>
      <c r="AJ394" s="58">
        <v>0</v>
      </c>
    </row>
    <row r="395" spans="1:36">
      <c r="A395" s="68" t="str">
        <f t="shared" si="95"/>
        <v>5CDZ7</v>
      </c>
      <c r="B395" s="12">
        <f t="shared" si="96"/>
        <v>3</v>
      </c>
      <c r="C395" s="12">
        <f t="shared" si="97"/>
        <v>3</v>
      </c>
      <c r="D395" s="12">
        <f t="shared" si="98"/>
        <v>2.9214556974909893</v>
      </c>
      <c r="E395" s="12">
        <f t="shared" si="99"/>
        <v>2.7599980917389613</v>
      </c>
      <c r="F395" s="12">
        <f t="shared" si="100"/>
        <v>2.5854474424567853</v>
      </c>
      <c r="G395" s="12">
        <f t="shared" si="101"/>
        <v>2.4108967931746097</v>
      </c>
      <c r="H395" s="12">
        <f t="shared" si="102"/>
        <v>24</v>
      </c>
      <c r="I395" s="12">
        <f t="shared" si="103"/>
        <v>33</v>
      </c>
      <c r="J395" s="12">
        <f t="shared" si="104"/>
        <v>3</v>
      </c>
      <c r="K395" s="12">
        <f t="shared" si="113"/>
        <v>2.8821835462364844</v>
      </c>
      <c r="L395" s="12">
        <f t="shared" si="105"/>
        <v>9</v>
      </c>
      <c r="M395" s="81">
        <f t="shared" si="106"/>
        <v>0</v>
      </c>
      <c r="N395" s="81">
        <f t="shared" si="107"/>
        <v>0</v>
      </c>
      <c r="O395" s="81">
        <f t="shared" si="108"/>
        <v>6</v>
      </c>
      <c r="P395" s="81">
        <f t="shared" si="109"/>
        <v>7</v>
      </c>
      <c r="Q395" s="81">
        <f t="shared" si="110"/>
        <v>17</v>
      </c>
      <c r="R395" s="81">
        <f t="shared" si="111"/>
        <v>27</v>
      </c>
      <c r="S395">
        <f t="shared" si="112"/>
        <v>1</v>
      </c>
      <c r="V395" s="54" t="s">
        <v>959</v>
      </c>
      <c r="W395" s="55" t="s">
        <v>960</v>
      </c>
      <c r="X395" s="56">
        <v>5</v>
      </c>
      <c r="Y395" s="57">
        <v>54</v>
      </c>
      <c r="Z395" s="57">
        <v>3</v>
      </c>
      <c r="AA395" s="57">
        <v>3</v>
      </c>
      <c r="AB395" s="57">
        <v>0</v>
      </c>
      <c r="AC395" s="57">
        <v>21</v>
      </c>
      <c r="AD395" s="57">
        <v>30</v>
      </c>
      <c r="AE395" s="57">
        <v>41.5</v>
      </c>
      <c r="AF395" s="57">
        <v>0</v>
      </c>
      <c r="AG395" s="58">
        <v>0.75</v>
      </c>
      <c r="AH395" s="58">
        <v>1</v>
      </c>
      <c r="AI395" s="58">
        <v>7</v>
      </c>
      <c r="AJ395" s="58">
        <v>0</v>
      </c>
    </row>
    <row r="396" spans="1:36">
      <c r="A396" s="68" t="str">
        <f t="shared" si="95"/>
        <v>5CDZ8</v>
      </c>
      <c r="B396" s="12">
        <f t="shared" si="96"/>
        <v>3</v>
      </c>
      <c r="C396" s="12">
        <f t="shared" si="97"/>
        <v>3</v>
      </c>
      <c r="D396" s="12">
        <f t="shared" si="98"/>
        <v>2.9280010560334069</v>
      </c>
      <c r="E396" s="12">
        <f t="shared" si="99"/>
        <v>2.76872562420307</v>
      </c>
      <c r="F396" s="12">
        <f t="shared" si="100"/>
        <v>2.5941749749208944</v>
      </c>
      <c r="G396" s="12">
        <f t="shared" si="101"/>
        <v>2.4196243256387184</v>
      </c>
      <c r="H396" s="12">
        <f t="shared" si="102"/>
        <v>24.5</v>
      </c>
      <c r="I396" s="12">
        <f t="shared" si="103"/>
        <v>33.5</v>
      </c>
      <c r="J396" s="12">
        <f t="shared" si="104"/>
        <v>3</v>
      </c>
      <c r="K396" s="12">
        <f t="shared" si="113"/>
        <v>2.8821835462364844</v>
      </c>
      <c r="L396" s="12">
        <f t="shared" si="105"/>
        <v>9</v>
      </c>
      <c r="M396" s="81">
        <f t="shared" si="106"/>
        <v>0</v>
      </c>
      <c r="N396" s="81">
        <f t="shared" si="107"/>
        <v>0</v>
      </c>
      <c r="O396" s="81">
        <f t="shared" si="108"/>
        <v>5.5</v>
      </c>
      <c r="P396" s="81">
        <f t="shared" si="109"/>
        <v>6.5</v>
      </c>
      <c r="Q396" s="81">
        <f t="shared" si="110"/>
        <v>16.5</v>
      </c>
      <c r="R396" s="81">
        <f t="shared" si="111"/>
        <v>26.5</v>
      </c>
      <c r="S396">
        <f t="shared" si="112"/>
        <v>1</v>
      </c>
      <c r="V396" s="54" t="s">
        <v>961</v>
      </c>
      <c r="W396" s="55" t="s">
        <v>962</v>
      </c>
      <c r="X396" s="56">
        <v>1</v>
      </c>
      <c r="Y396" s="57">
        <v>54.5</v>
      </c>
      <c r="Z396" s="57">
        <v>3</v>
      </c>
      <c r="AA396" s="57">
        <v>3</v>
      </c>
      <c r="AB396" s="57">
        <v>0</v>
      </c>
      <c r="AC396" s="57">
        <v>21.5</v>
      </c>
      <c r="AD396" s="57">
        <v>30.5</v>
      </c>
      <c r="AE396" s="57">
        <v>42</v>
      </c>
      <c r="AF396" s="57">
        <v>0</v>
      </c>
      <c r="AG396" s="58">
        <v>0.75</v>
      </c>
      <c r="AH396" s="58">
        <v>1</v>
      </c>
      <c r="AI396" s="58">
        <v>7</v>
      </c>
      <c r="AJ396" s="58">
        <v>0</v>
      </c>
    </row>
    <row r="397" spans="1:36">
      <c r="A397" s="68" t="str">
        <f t="shared" si="95"/>
        <v>5CDZ10</v>
      </c>
      <c r="B397" s="12">
        <f t="shared" si="96"/>
        <v>2.5150000000000001</v>
      </c>
      <c r="C397" s="12">
        <f t="shared" si="97"/>
        <v>2.5150000000000001</v>
      </c>
      <c r="D397" s="12">
        <f t="shared" si="98"/>
        <v>2.4450981261520464</v>
      </c>
      <c r="E397" s="12">
        <f t="shared" si="99"/>
        <v>2.3665566948622101</v>
      </c>
      <c r="F397" s="12">
        <f t="shared" si="100"/>
        <v>2.2880152635723743</v>
      </c>
      <c r="G397" s="12">
        <f t="shared" si="101"/>
        <v>2.2094738322825385</v>
      </c>
      <c r="H397" s="12">
        <f t="shared" si="102"/>
        <v>16.600000000000001</v>
      </c>
      <c r="I397" s="12">
        <f t="shared" si="103"/>
        <v>21.1</v>
      </c>
      <c r="J397" s="12">
        <f t="shared" si="104"/>
        <v>2.5150000000000001</v>
      </c>
      <c r="K397" s="12">
        <f t="shared" si="113"/>
        <v>2.5150000000000001</v>
      </c>
      <c r="L397" s="12">
        <f t="shared" si="105"/>
        <v>4.5</v>
      </c>
      <c r="M397" s="81">
        <f t="shared" si="106"/>
        <v>0</v>
      </c>
      <c r="N397" s="81">
        <f t="shared" si="107"/>
        <v>3.3999999999999986</v>
      </c>
      <c r="O397" s="81">
        <f t="shared" si="108"/>
        <v>8.8999999999999986</v>
      </c>
      <c r="P397" s="81">
        <f t="shared" si="109"/>
        <v>18.899999999999999</v>
      </c>
      <c r="Q397" s="81">
        <f t="shared" si="110"/>
        <v>28.9</v>
      </c>
      <c r="R397" s="81">
        <f t="shared" si="111"/>
        <v>38.9</v>
      </c>
      <c r="S397">
        <f t="shared" si="112"/>
        <v>0.45</v>
      </c>
      <c r="V397" s="54" t="s">
        <v>963</v>
      </c>
      <c r="W397" s="55" t="s">
        <v>964</v>
      </c>
      <c r="X397" s="56">
        <v>5</v>
      </c>
      <c r="Y397" s="57">
        <v>52.5</v>
      </c>
      <c r="Z397" s="57">
        <v>2.6</v>
      </c>
      <c r="AA397" s="57">
        <v>2.5150000000000001</v>
      </c>
      <c r="AB397" s="57">
        <v>2.4900000000000002</v>
      </c>
      <c r="AC397" s="57">
        <v>14</v>
      </c>
      <c r="AD397" s="57">
        <v>18.5</v>
      </c>
      <c r="AE397" s="57">
        <v>26.5</v>
      </c>
      <c r="AF397" s="57">
        <v>33.4</v>
      </c>
      <c r="AG397" s="58">
        <v>0</v>
      </c>
      <c r="AH397" s="58">
        <v>0.45</v>
      </c>
      <c r="AI397" s="58">
        <v>1</v>
      </c>
      <c r="AJ397" s="58">
        <v>14.5</v>
      </c>
    </row>
    <row r="398" spans="1:36">
      <c r="A398" s="68" t="str">
        <f t="shared" si="95"/>
        <v>5CET26</v>
      </c>
      <c r="B398" s="12">
        <f t="shared" si="96"/>
        <v>3</v>
      </c>
      <c r="C398" s="12">
        <f t="shared" si="97"/>
        <v>3</v>
      </c>
      <c r="D398" s="12">
        <f t="shared" si="98"/>
        <v>2.9149103389485718</v>
      </c>
      <c r="E398" s="12">
        <f t="shared" si="99"/>
        <v>2.7447210456823066</v>
      </c>
      <c r="F398" s="12">
        <f t="shared" si="100"/>
        <v>2.5265202694608115</v>
      </c>
      <c r="G398" s="12">
        <f t="shared" si="101"/>
        <v>2.308319493239317</v>
      </c>
      <c r="H398" s="12">
        <f t="shared" si="102"/>
        <v>23.5</v>
      </c>
      <c r="I398" s="12">
        <f t="shared" si="103"/>
        <v>35.5</v>
      </c>
      <c r="J398" s="12">
        <f t="shared" si="104"/>
        <v>3</v>
      </c>
      <c r="K398" s="12">
        <f t="shared" si="113"/>
        <v>2.8429113949819791</v>
      </c>
      <c r="L398" s="12">
        <f t="shared" si="105"/>
        <v>12</v>
      </c>
      <c r="M398" s="81">
        <f t="shared" si="106"/>
        <v>0</v>
      </c>
      <c r="N398" s="81">
        <f t="shared" si="107"/>
        <v>0</v>
      </c>
      <c r="O398" s="81">
        <f t="shared" si="108"/>
        <v>6.5</v>
      </c>
      <c r="P398" s="81">
        <f t="shared" si="109"/>
        <v>4.5</v>
      </c>
      <c r="Q398" s="81">
        <f t="shared" si="110"/>
        <v>14.5</v>
      </c>
      <c r="R398" s="81">
        <f t="shared" si="111"/>
        <v>24.5</v>
      </c>
      <c r="S398">
        <f t="shared" si="112"/>
        <v>1.25</v>
      </c>
      <c r="V398" s="54" t="s">
        <v>965</v>
      </c>
      <c r="W398" s="55" t="s">
        <v>966</v>
      </c>
      <c r="X398" s="56">
        <v>5</v>
      </c>
      <c r="Y398" s="57">
        <v>59.2</v>
      </c>
      <c r="Z398" s="57">
        <v>5</v>
      </c>
      <c r="AA398" s="57">
        <v>3</v>
      </c>
      <c r="AB398" s="57">
        <v>0</v>
      </c>
      <c r="AC398" s="57">
        <v>18.5</v>
      </c>
      <c r="AD398" s="57">
        <v>30.5</v>
      </c>
      <c r="AE398" s="57">
        <v>34.5</v>
      </c>
      <c r="AF398" s="57">
        <v>0</v>
      </c>
      <c r="AG398" s="58">
        <v>0.75</v>
      </c>
      <c r="AH398" s="58">
        <v>1.25</v>
      </c>
      <c r="AI398" s="58">
        <v>5</v>
      </c>
      <c r="AJ398" s="58">
        <v>0</v>
      </c>
    </row>
    <row r="399" spans="1:36">
      <c r="A399" s="68" t="str">
        <f t="shared" si="95"/>
        <v>5CEU27</v>
      </c>
      <c r="B399" s="12">
        <f t="shared" si="96"/>
        <v>3</v>
      </c>
      <c r="C399" s="12">
        <f t="shared" si="97"/>
        <v>3</v>
      </c>
      <c r="D399" s="12">
        <f t="shared" si="98"/>
        <v>2.9149103389485718</v>
      </c>
      <c r="E399" s="12">
        <f t="shared" si="99"/>
        <v>2.7447210456823066</v>
      </c>
      <c r="F399" s="12">
        <f t="shared" si="100"/>
        <v>2.5265202694608115</v>
      </c>
      <c r="G399" s="12">
        <f t="shared" si="101"/>
        <v>2.308319493239317</v>
      </c>
      <c r="H399" s="12">
        <f t="shared" si="102"/>
        <v>23.5</v>
      </c>
      <c r="I399" s="12">
        <f t="shared" si="103"/>
        <v>35.5</v>
      </c>
      <c r="J399" s="12">
        <f t="shared" si="104"/>
        <v>3</v>
      </c>
      <c r="K399" s="12">
        <f t="shared" si="113"/>
        <v>2.8429113949819791</v>
      </c>
      <c r="L399" s="12">
        <f t="shared" si="105"/>
        <v>12</v>
      </c>
      <c r="M399" s="81">
        <f t="shared" si="106"/>
        <v>0</v>
      </c>
      <c r="N399" s="81">
        <f t="shared" si="107"/>
        <v>0</v>
      </c>
      <c r="O399" s="81">
        <f t="shared" si="108"/>
        <v>6.5</v>
      </c>
      <c r="P399" s="81">
        <f t="shared" si="109"/>
        <v>4.5</v>
      </c>
      <c r="Q399" s="81">
        <f t="shared" si="110"/>
        <v>14.5</v>
      </c>
      <c r="R399" s="81">
        <f t="shared" si="111"/>
        <v>24.5</v>
      </c>
      <c r="S399">
        <f t="shared" si="112"/>
        <v>1.25</v>
      </c>
      <c r="V399" s="54" t="s">
        <v>967</v>
      </c>
      <c r="W399" s="55" t="s">
        <v>968</v>
      </c>
      <c r="X399" s="56">
        <v>5</v>
      </c>
      <c r="Y399" s="57">
        <v>59.2</v>
      </c>
      <c r="Z399" s="57">
        <v>5</v>
      </c>
      <c r="AA399" s="57">
        <v>3</v>
      </c>
      <c r="AB399" s="57">
        <v>0</v>
      </c>
      <c r="AC399" s="57">
        <v>18.5</v>
      </c>
      <c r="AD399" s="57">
        <v>30.5</v>
      </c>
      <c r="AE399" s="57">
        <v>35.5</v>
      </c>
      <c r="AF399" s="57">
        <v>0</v>
      </c>
      <c r="AG399" s="58">
        <v>0.75</v>
      </c>
      <c r="AH399" s="58">
        <v>1.25</v>
      </c>
      <c r="AI399" s="58">
        <v>5.25</v>
      </c>
      <c r="AJ399" s="58">
        <v>0</v>
      </c>
    </row>
    <row r="400" spans="1:36">
      <c r="A400" s="68" t="str">
        <f t="shared" si="95"/>
        <v>5CEW8</v>
      </c>
      <c r="B400" s="12">
        <f t="shared" si="96"/>
        <v>3</v>
      </c>
      <c r="C400" s="12">
        <f t="shared" si="97"/>
        <v>3</v>
      </c>
      <c r="D400" s="12">
        <f t="shared" si="98"/>
        <v>2.8978924067382863</v>
      </c>
      <c r="E400" s="12">
        <f t="shared" si="99"/>
        <v>2.7163549447735122</v>
      </c>
      <c r="F400" s="12">
        <f t="shared" si="100"/>
        <v>2.4981541685520172</v>
      </c>
      <c r="G400" s="12">
        <f t="shared" si="101"/>
        <v>2.2799533923305226</v>
      </c>
      <c r="H400" s="12">
        <f t="shared" si="102"/>
        <v>22.2</v>
      </c>
      <c r="I400" s="12">
        <f t="shared" si="103"/>
        <v>34.200000000000003</v>
      </c>
      <c r="J400" s="12">
        <f t="shared" si="104"/>
        <v>3</v>
      </c>
      <c r="K400" s="12">
        <f t="shared" si="113"/>
        <v>2.8429113949819791</v>
      </c>
      <c r="L400" s="12">
        <f t="shared" si="105"/>
        <v>12.000000000000004</v>
      </c>
      <c r="M400" s="81">
        <f t="shared" si="106"/>
        <v>0</v>
      </c>
      <c r="N400" s="81">
        <f t="shared" si="107"/>
        <v>0</v>
      </c>
      <c r="O400" s="81">
        <f t="shared" si="108"/>
        <v>7.8000000000000007</v>
      </c>
      <c r="P400" s="81">
        <f t="shared" si="109"/>
        <v>5.7999999999999972</v>
      </c>
      <c r="Q400" s="81">
        <f t="shared" si="110"/>
        <v>15.799999999999997</v>
      </c>
      <c r="R400" s="81">
        <f t="shared" si="111"/>
        <v>25.799999999999997</v>
      </c>
      <c r="S400">
        <f t="shared" si="112"/>
        <v>1.25</v>
      </c>
      <c r="V400" s="54" t="s">
        <v>969</v>
      </c>
      <c r="W400" s="55" t="s">
        <v>970</v>
      </c>
      <c r="X400" s="56">
        <v>5</v>
      </c>
      <c r="Y400" s="57">
        <v>57.7</v>
      </c>
      <c r="Z400" s="57">
        <v>5</v>
      </c>
      <c r="AA400" s="57">
        <v>3</v>
      </c>
      <c r="AB400" s="57">
        <v>0</v>
      </c>
      <c r="AC400" s="57">
        <v>17.2</v>
      </c>
      <c r="AD400" s="57">
        <v>29.2</v>
      </c>
      <c r="AE400" s="57">
        <v>36.200000000000003</v>
      </c>
      <c r="AF400" s="57">
        <v>0</v>
      </c>
      <c r="AG400" s="58">
        <v>0.75</v>
      </c>
      <c r="AH400" s="58">
        <v>1.25</v>
      </c>
      <c r="AI400" s="58">
        <v>5.75</v>
      </c>
      <c r="AJ400" s="58">
        <v>0</v>
      </c>
    </row>
    <row r="401" spans="1:36">
      <c r="A401" s="68" t="str">
        <f t="shared" si="95"/>
        <v>5CEW9</v>
      </c>
      <c r="B401" s="12">
        <f t="shared" si="96"/>
        <v>3</v>
      </c>
      <c r="C401" s="12">
        <f t="shared" si="97"/>
        <v>3</v>
      </c>
      <c r="D401" s="12">
        <f t="shared" si="98"/>
        <v>2.8978924067382863</v>
      </c>
      <c r="E401" s="12">
        <f t="shared" si="99"/>
        <v>2.7163549447735122</v>
      </c>
      <c r="F401" s="12">
        <f t="shared" si="100"/>
        <v>2.4981541685520172</v>
      </c>
      <c r="G401" s="12">
        <f t="shared" si="101"/>
        <v>2.2799533923305226</v>
      </c>
      <c r="H401" s="12">
        <f t="shared" si="102"/>
        <v>22.2</v>
      </c>
      <c r="I401" s="12">
        <f t="shared" si="103"/>
        <v>34.200000000000003</v>
      </c>
      <c r="J401" s="12">
        <f t="shared" si="104"/>
        <v>3</v>
      </c>
      <c r="K401" s="12">
        <f t="shared" si="113"/>
        <v>2.8429113949819791</v>
      </c>
      <c r="L401" s="12">
        <f t="shared" si="105"/>
        <v>12.000000000000004</v>
      </c>
      <c r="M401" s="81">
        <f t="shared" si="106"/>
        <v>0</v>
      </c>
      <c r="N401" s="81">
        <f t="shared" si="107"/>
        <v>0</v>
      </c>
      <c r="O401" s="81">
        <f t="shared" si="108"/>
        <v>7.8000000000000007</v>
      </c>
      <c r="P401" s="81">
        <f t="shared" si="109"/>
        <v>5.7999999999999972</v>
      </c>
      <c r="Q401" s="81">
        <f t="shared" si="110"/>
        <v>15.799999999999997</v>
      </c>
      <c r="R401" s="81">
        <f t="shared" si="111"/>
        <v>25.799999999999997</v>
      </c>
      <c r="S401">
        <f t="shared" si="112"/>
        <v>1.25</v>
      </c>
      <c r="V401" s="54" t="s">
        <v>971</v>
      </c>
      <c r="W401" s="55" t="s">
        <v>972</v>
      </c>
      <c r="X401" s="56">
        <v>1</v>
      </c>
      <c r="Y401" s="57">
        <v>57.7</v>
      </c>
      <c r="Z401" s="57">
        <v>5</v>
      </c>
      <c r="AA401" s="57">
        <v>3</v>
      </c>
      <c r="AB401" s="57">
        <v>0</v>
      </c>
      <c r="AC401" s="57">
        <v>17.2</v>
      </c>
      <c r="AD401" s="57">
        <v>29.2</v>
      </c>
      <c r="AE401" s="57">
        <v>36.200000000000003</v>
      </c>
      <c r="AF401" s="57">
        <v>0</v>
      </c>
      <c r="AG401" s="58">
        <v>0.75</v>
      </c>
      <c r="AH401" s="58">
        <v>1.25</v>
      </c>
      <c r="AI401" s="58">
        <v>5.75</v>
      </c>
      <c r="AJ401" s="58">
        <v>0</v>
      </c>
    </row>
    <row r="402" spans="1:36">
      <c r="A402" s="68" t="str">
        <f t="shared" si="95"/>
        <v>5CEW10</v>
      </c>
      <c r="B402" s="12">
        <f t="shared" si="96"/>
        <v>3</v>
      </c>
      <c r="C402" s="12">
        <f t="shared" si="97"/>
        <v>3</v>
      </c>
      <c r="D402" s="12">
        <f t="shared" si="98"/>
        <v>2.8690928291516493</v>
      </c>
      <c r="E402" s="12">
        <f t="shared" si="99"/>
        <v>2.6683507740047832</v>
      </c>
      <c r="F402" s="12">
        <f t="shared" si="100"/>
        <v>2.4501499977832886</v>
      </c>
      <c r="G402" s="12">
        <f t="shared" si="101"/>
        <v>2.231949221561794</v>
      </c>
      <c r="H402" s="12">
        <f t="shared" si="102"/>
        <v>20</v>
      </c>
      <c r="I402" s="12">
        <f t="shared" si="103"/>
        <v>32</v>
      </c>
      <c r="J402" s="12">
        <f t="shared" si="104"/>
        <v>3</v>
      </c>
      <c r="K402" s="12">
        <f t="shared" si="113"/>
        <v>2.8429113949819791</v>
      </c>
      <c r="L402" s="12">
        <f t="shared" si="105"/>
        <v>12</v>
      </c>
      <c r="M402" s="81">
        <f t="shared" si="106"/>
        <v>0</v>
      </c>
      <c r="N402" s="81">
        <f t="shared" si="107"/>
        <v>0</v>
      </c>
      <c r="O402" s="81">
        <f t="shared" si="108"/>
        <v>10</v>
      </c>
      <c r="P402" s="81">
        <f t="shared" si="109"/>
        <v>8</v>
      </c>
      <c r="Q402" s="81">
        <f t="shared" si="110"/>
        <v>18</v>
      </c>
      <c r="R402" s="81">
        <f t="shared" si="111"/>
        <v>28</v>
      </c>
      <c r="S402">
        <f t="shared" si="112"/>
        <v>1.25</v>
      </c>
      <c r="V402" s="54" t="s">
        <v>973</v>
      </c>
      <c r="W402" s="55" t="s">
        <v>974</v>
      </c>
      <c r="X402" s="56">
        <v>1</v>
      </c>
      <c r="Y402" s="57">
        <v>55.7</v>
      </c>
      <c r="Z402" s="57">
        <v>3</v>
      </c>
      <c r="AA402" s="57">
        <v>3</v>
      </c>
      <c r="AB402" s="57">
        <v>0</v>
      </c>
      <c r="AC402" s="57">
        <v>17</v>
      </c>
      <c r="AD402" s="57">
        <v>29</v>
      </c>
      <c r="AE402" s="57">
        <v>36</v>
      </c>
      <c r="AF402" s="57">
        <v>0</v>
      </c>
      <c r="AG402" s="58">
        <v>0.75</v>
      </c>
      <c r="AH402" s="58">
        <v>1.25</v>
      </c>
      <c r="AI402" s="58">
        <v>5.75</v>
      </c>
      <c r="AJ402" s="58">
        <v>0</v>
      </c>
    </row>
    <row r="403" spans="1:36">
      <c r="A403" s="68" t="str">
        <f t="shared" si="95"/>
        <v>5CEW11</v>
      </c>
      <c r="B403" s="12">
        <f t="shared" si="96"/>
        <v>3</v>
      </c>
      <c r="C403" s="12">
        <f t="shared" si="97"/>
        <v>3</v>
      </c>
      <c r="D403" s="12">
        <f t="shared" si="98"/>
        <v>2.8952742633213191</v>
      </c>
      <c r="E403" s="12">
        <f t="shared" si="99"/>
        <v>2.7119909292490822</v>
      </c>
      <c r="F403" s="12">
        <f t="shared" si="100"/>
        <v>2.4937901530275877</v>
      </c>
      <c r="G403" s="12">
        <f t="shared" si="101"/>
        <v>2.2755893768060926</v>
      </c>
      <c r="H403" s="12">
        <f t="shared" si="102"/>
        <v>22</v>
      </c>
      <c r="I403" s="12">
        <f t="shared" si="103"/>
        <v>34</v>
      </c>
      <c r="J403" s="12">
        <f t="shared" si="104"/>
        <v>3</v>
      </c>
      <c r="K403" s="12">
        <f t="shared" si="113"/>
        <v>2.8429113949819791</v>
      </c>
      <c r="L403" s="12">
        <f t="shared" si="105"/>
        <v>12</v>
      </c>
      <c r="M403" s="81">
        <f t="shared" si="106"/>
        <v>0</v>
      </c>
      <c r="N403" s="81">
        <f t="shared" si="107"/>
        <v>0</v>
      </c>
      <c r="O403" s="81">
        <f t="shared" si="108"/>
        <v>8</v>
      </c>
      <c r="P403" s="81">
        <f t="shared" si="109"/>
        <v>6</v>
      </c>
      <c r="Q403" s="81">
        <f t="shared" si="110"/>
        <v>16</v>
      </c>
      <c r="R403" s="81">
        <f t="shared" si="111"/>
        <v>26</v>
      </c>
      <c r="S403">
        <f t="shared" si="112"/>
        <v>1.25</v>
      </c>
      <c r="V403" s="54" t="s">
        <v>975</v>
      </c>
      <c r="W403" s="55" t="s">
        <v>976</v>
      </c>
      <c r="X403" s="56">
        <v>5</v>
      </c>
      <c r="Y403" s="57">
        <v>57.7</v>
      </c>
      <c r="Z403" s="57">
        <v>5</v>
      </c>
      <c r="AA403" s="57">
        <v>3</v>
      </c>
      <c r="AB403" s="57">
        <v>0</v>
      </c>
      <c r="AC403" s="57">
        <v>17</v>
      </c>
      <c r="AD403" s="57">
        <v>29</v>
      </c>
      <c r="AE403" s="57">
        <v>36</v>
      </c>
      <c r="AF403" s="57">
        <v>0</v>
      </c>
      <c r="AG403" s="58">
        <v>0.75</v>
      </c>
      <c r="AH403" s="58">
        <v>1.25</v>
      </c>
      <c r="AI403" s="58">
        <v>5.75</v>
      </c>
      <c r="AJ403" s="58">
        <v>0</v>
      </c>
    </row>
    <row r="404" spans="1:36">
      <c r="A404" s="68" t="str">
        <f t="shared" ref="A404:A467" si="114">+W404</f>
        <v>5CEW14</v>
      </c>
      <c r="B404" s="12">
        <f t="shared" ref="B404:B467" si="115">IF($I404&lt;10,$K404-2*(M404*TAN(RADIANS(S404))/2),$J404-2*(M404*TAN(RADIANS($AG404))/2))</f>
        <v>3</v>
      </c>
      <c r="C404" s="12">
        <f t="shared" ref="C404:C467" si="116">IF($I404&lt;20,$K404-2*(N404*TAN(RADIANS(S404))/2),$J404-2*(N404*TAN(RADIANS($AG404))/2))</f>
        <v>3</v>
      </c>
      <c r="D404" s="12">
        <f t="shared" ref="D404:D467" si="117">IF($I404&lt;30,$K404-2*(O404*TAN(RADIANS(S404))/2),$J404-2*(O404*TAN(RADIANS($AG404))/2))</f>
        <v>2.885050413278063</v>
      </c>
      <c r="E404" s="12">
        <f t="shared" ref="E404:E467" si="118">IF($I404&lt;40,$K404-2*(P404*TAN(RADIANS(S404))/2),$J404-2*(P404*TAN(RADIANS($AG404))/2))</f>
        <v>2.6946613797284522</v>
      </c>
      <c r="F404" s="12">
        <f t="shared" ref="F404:F467" si="119">IF($I404&lt;50,$K404-2*(Q404*TAN(RADIANS(S404))/2),$J404-2*(Q404*TAN(RADIANS($AG404))/2))</f>
        <v>2.4764606035069572</v>
      </c>
      <c r="G404" s="12">
        <f t="shared" ref="G404:G467" si="120">IF($I404&lt;60,$K404-2*(R404*TAN(RADIANS(S404))/2),$J404-2*(R404*TAN(RADIANS($AG404))/2))</f>
        <v>2.2582598272854626</v>
      </c>
      <c r="H404" s="12">
        <f t="shared" ref="H404:H467" si="121">+Z404+AC404</f>
        <v>21.219000000000001</v>
      </c>
      <c r="I404" s="12">
        <f t="shared" ref="I404:I467" si="122">IF(AD404=0,H404,Z404+AD404)</f>
        <v>33.186</v>
      </c>
      <c r="J404" s="12">
        <f t="shared" ref="J404:J467" si="123">+AA404</f>
        <v>3</v>
      </c>
      <c r="K404" s="12">
        <f t="shared" si="113"/>
        <v>2.8433433886457786</v>
      </c>
      <c r="L404" s="12">
        <f t="shared" ref="L404:L467" si="124">+I404-H404</f>
        <v>11.966999999999999</v>
      </c>
      <c r="M404" s="81">
        <f t="shared" ref="M404:M467" si="125">IF(I404&lt;10,10-I404,IF(H404&gt;10,0,10-H404))</f>
        <v>0</v>
      </c>
      <c r="N404" s="81">
        <f t="shared" ref="N404:N467" si="126">IF(I404&lt;20,20-I404,IF(H404&gt;20,0,20-H404))</f>
        <v>0</v>
      </c>
      <c r="O404" s="81">
        <f t="shared" ref="O404:O467" si="127">IF(I404&lt;30,30-I404,IF(H404&gt;30,0,30-H404))</f>
        <v>8.7809999999999988</v>
      </c>
      <c r="P404" s="81">
        <f t="shared" ref="P404:P467" si="128">IF(I404&lt;40,40-I404,IF(H404&gt;40,0,40-H404))</f>
        <v>6.8140000000000001</v>
      </c>
      <c r="Q404" s="81">
        <f t="shared" ref="Q404:Q467" si="129">IF(I404&lt;50,50-I404,IF(H404&gt;50,0,50-H404))</f>
        <v>16.814</v>
      </c>
      <c r="R404" s="81">
        <f t="shared" ref="R404:R467" si="130">IF(I404&lt;60,60-I404,IF(H404&gt;60,0,60-H404))</f>
        <v>26.814</v>
      </c>
      <c r="S404">
        <f t="shared" ref="S404:S467" si="131">IF(AH404=0,AG404,AH404)</f>
        <v>1.25</v>
      </c>
      <c r="V404" s="54" t="s">
        <v>977</v>
      </c>
      <c r="W404" s="55" t="s">
        <v>978</v>
      </c>
      <c r="X404" s="56">
        <v>5</v>
      </c>
      <c r="Y404" s="57">
        <v>54.5</v>
      </c>
      <c r="Z404" s="57">
        <v>3</v>
      </c>
      <c r="AA404" s="57">
        <v>3</v>
      </c>
      <c r="AB404" s="57">
        <v>0</v>
      </c>
      <c r="AC404" s="57">
        <v>18.219000000000001</v>
      </c>
      <c r="AD404" s="57">
        <v>30.186</v>
      </c>
      <c r="AE404" s="57">
        <v>37.192</v>
      </c>
      <c r="AF404" s="57">
        <v>0</v>
      </c>
      <c r="AG404" s="58">
        <v>0.75</v>
      </c>
      <c r="AH404" s="58">
        <v>1.25</v>
      </c>
      <c r="AI404" s="58">
        <v>5.75</v>
      </c>
      <c r="AJ404" s="58">
        <v>0</v>
      </c>
    </row>
    <row r="405" spans="1:36">
      <c r="A405" s="68" t="str">
        <f t="shared" si="114"/>
        <v>5CEW16</v>
      </c>
      <c r="B405" s="12">
        <f t="shared" si="115"/>
        <v>3</v>
      </c>
      <c r="C405" s="12">
        <f t="shared" si="116"/>
        <v>3</v>
      </c>
      <c r="D405" s="12">
        <f t="shared" si="117"/>
        <v>2.9177772059901508</v>
      </c>
      <c r="E405" s="12">
        <f t="shared" si="118"/>
        <v>2.7492115737838256</v>
      </c>
      <c r="F405" s="12">
        <f t="shared" si="119"/>
        <v>2.531010797562331</v>
      </c>
      <c r="G405" s="12">
        <f t="shared" si="120"/>
        <v>2.3128100213408365</v>
      </c>
      <c r="H405" s="12">
        <f t="shared" si="121"/>
        <v>23.719000000000001</v>
      </c>
      <c r="I405" s="12">
        <f t="shared" si="122"/>
        <v>35.686</v>
      </c>
      <c r="J405" s="12">
        <f t="shared" si="123"/>
        <v>3</v>
      </c>
      <c r="K405" s="12">
        <f t="shared" ref="K405:K468" si="132">J405-2*(L405*TAN(RADIANS(AG405))/2)</f>
        <v>2.8433433886457786</v>
      </c>
      <c r="L405" s="12">
        <f t="shared" si="124"/>
        <v>11.966999999999999</v>
      </c>
      <c r="M405" s="81">
        <f t="shared" si="125"/>
        <v>0</v>
      </c>
      <c r="N405" s="81">
        <f t="shared" si="126"/>
        <v>0</v>
      </c>
      <c r="O405" s="81">
        <f t="shared" si="127"/>
        <v>6.2809999999999988</v>
      </c>
      <c r="P405" s="81">
        <f t="shared" si="128"/>
        <v>4.3140000000000001</v>
      </c>
      <c r="Q405" s="81">
        <f t="shared" si="129"/>
        <v>14.314</v>
      </c>
      <c r="R405" s="81">
        <f t="shared" si="130"/>
        <v>24.314</v>
      </c>
      <c r="S405">
        <f t="shared" si="131"/>
        <v>1.25</v>
      </c>
      <c r="V405" s="54" t="s">
        <v>979</v>
      </c>
      <c r="W405" s="55" t="s">
        <v>980</v>
      </c>
      <c r="X405" s="56">
        <v>5</v>
      </c>
      <c r="Y405" s="57">
        <v>55</v>
      </c>
      <c r="Z405" s="57">
        <v>3</v>
      </c>
      <c r="AA405" s="57">
        <v>3</v>
      </c>
      <c r="AB405" s="57">
        <v>0</v>
      </c>
      <c r="AC405" s="57">
        <v>20.719000000000001</v>
      </c>
      <c r="AD405" s="57">
        <v>32.686</v>
      </c>
      <c r="AE405" s="57">
        <v>39.692</v>
      </c>
      <c r="AF405" s="57">
        <v>0</v>
      </c>
      <c r="AG405" s="58">
        <v>0.75</v>
      </c>
      <c r="AH405" s="58">
        <v>1.25</v>
      </c>
      <c r="AI405" s="58">
        <v>5.75</v>
      </c>
      <c r="AJ405" s="58">
        <v>0</v>
      </c>
    </row>
    <row r="406" spans="1:36">
      <c r="A406" s="68" t="str">
        <f t="shared" si="114"/>
        <v>5CEX19</v>
      </c>
      <c r="B406" s="12">
        <f t="shared" si="115"/>
        <v>3</v>
      </c>
      <c r="C406" s="12">
        <f t="shared" si="116"/>
        <v>3</v>
      </c>
      <c r="D406" s="12">
        <f t="shared" si="117"/>
        <v>2.9214556974909893</v>
      </c>
      <c r="E406" s="12">
        <f t="shared" si="118"/>
        <v>2.7556310844933813</v>
      </c>
      <c r="F406" s="12">
        <f t="shared" si="119"/>
        <v>2.5374303082718863</v>
      </c>
      <c r="G406" s="12">
        <f t="shared" si="120"/>
        <v>2.3192295320503917</v>
      </c>
      <c r="H406" s="12">
        <f t="shared" si="121"/>
        <v>24</v>
      </c>
      <c r="I406" s="12">
        <f t="shared" si="122"/>
        <v>36</v>
      </c>
      <c r="J406" s="12">
        <f t="shared" si="123"/>
        <v>3</v>
      </c>
      <c r="K406" s="12">
        <f t="shared" si="132"/>
        <v>2.8429113949819791</v>
      </c>
      <c r="L406" s="12">
        <f t="shared" si="124"/>
        <v>12</v>
      </c>
      <c r="M406" s="81">
        <f t="shared" si="125"/>
        <v>0</v>
      </c>
      <c r="N406" s="81">
        <f t="shared" si="126"/>
        <v>0</v>
      </c>
      <c r="O406" s="81">
        <f t="shared" si="127"/>
        <v>6</v>
      </c>
      <c r="P406" s="81">
        <f t="shared" si="128"/>
        <v>4</v>
      </c>
      <c r="Q406" s="81">
        <f t="shared" si="129"/>
        <v>14</v>
      </c>
      <c r="R406" s="81">
        <f t="shared" si="130"/>
        <v>24</v>
      </c>
      <c r="S406">
        <f t="shared" si="131"/>
        <v>1.25</v>
      </c>
      <c r="V406" s="54" t="s">
        <v>981</v>
      </c>
      <c r="W406" s="55" t="s">
        <v>982</v>
      </c>
      <c r="X406" s="56">
        <v>5</v>
      </c>
      <c r="Y406" s="57">
        <v>59.2</v>
      </c>
      <c r="Z406" s="57">
        <v>5</v>
      </c>
      <c r="AA406" s="57">
        <v>3</v>
      </c>
      <c r="AB406" s="57">
        <v>0</v>
      </c>
      <c r="AC406" s="57">
        <v>19</v>
      </c>
      <c r="AD406" s="57">
        <v>31</v>
      </c>
      <c r="AE406" s="57">
        <v>38</v>
      </c>
      <c r="AF406" s="57">
        <v>0</v>
      </c>
      <c r="AG406" s="58">
        <v>0.75</v>
      </c>
      <c r="AH406" s="58">
        <v>1.25</v>
      </c>
      <c r="AI406" s="58">
        <v>6</v>
      </c>
      <c r="AJ406" s="58">
        <v>0</v>
      </c>
    </row>
    <row r="407" spans="1:36">
      <c r="A407" s="68" t="str">
        <f t="shared" si="114"/>
        <v>5CEX24</v>
      </c>
      <c r="B407" s="12">
        <f t="shared" si="115"/>
        <v>3</v>
      </c>
      <c r="C407" s="12">
        <f t="shared" si="116"/>
        <v>3</v>
      </c>
      <c r="D407" s="12">
        <f t="shared" si="117"/>
        <v>2.9083649804061542</v>
      </c>
      <c r="E407" s="12">
        <f t="shared" si="118"/>
        <v>2.7338110068712318</v>
      </c>
      <c r="F407" s="12">
        <f t="shared" si="119"/>
        <v>2.5156102306497372</v>
      </c>
      <c r="G407" s="12">
        <f t="shared" si="120"/>
        <v>2.2974094544282422</v>
      </c>
      <c r="H407" s="12">
        <f t="shared" si="121"/>
        <v>23</v>
      </c>
      <c r="I407" s="12">
        <f t="shared" si="122"/>
        <v>35</v>
      </c>
      <c r="J407" s="12">
        <f t="shared" si="123"/>
        <v>3</v>
      </c>
      <c r="K407" s="12">
        <f t="shared" si="132"/>
        <v>2.8429113949819791</v>
      </c>
      <c r="L407" s="12">
        <f t="shared" si="124"/>
        <v>12</v>
      </c>
      <c r="M407" s="81">
        <f t="shared" si="125"/>
        <v>0</v>
      </c>
      <c r="N407" s="81">
        <f t="shared" si="126"/>
        <v>0</v>
      </c>
      <c r="O407" s="81">
        <f t="shared" si="127"/>
        <v>7</v>
      </c>
      <c r="P407" s="81">
        <f t="shared" si="128"/>
        <v>5</v>
      </c>
      <c r="Q407" s="81">
        <f t="shared" si="129"/>
        <v>15</v>
      </c>
      <c r="R407" s="81">
        <f t="shared" si="130"/>
        <v>25</v>
      </c>
      <c r="S407">
        <f t="shared" si="131"/>
        <v>1.25</v>
      </c>
      <c r="V407" s="54" t="s">
        <v>983</v>
      </c>
      <c r="W407" s="55" t="s">
        <v>984</v>
      </c>
      <c r="X407" s="56">
        <v>5</v>
      </c>
      <c r="Y407" s="57">
        <v>59.2</v>
      </c>
      <c r="Z407" s="57">
        <v>5</v>
      </c>
      <c r="AA407" s="57">
        <v>3</v>
      </c>
      <c r="AB407" s="57">
        <v>0</v>
      </c>
      <c r="AC407" s="57">
        <v>18</v>
      </c>
      <c r="AD407" s="57">
        <v>30</v>
      </c>
      <c r="AE407" s="57">
        <v>37</v>
      </c>
      <c r="AF407" s="57">
        <v>0</v>
      </c>
      <c r="AG407" s="58">
        <v>0.75</v>
      </c>
      <c r="AH407" s="58">
        <v>1.25</v>
      </c>
      <c r="AI407" s="58">
        <v>6</v>
      </c>
      <c r="AJ407" s="58">
        <v>0</v>
      </c>
    </row>
    <row r="408" spans="1:36">
      <c r="A408" s="68" t="str">
        <f t="shared" si="114"/>
        <v>5CEX25</v>
      </c>
      <c r="B408" s="12">
        <f t="shared" si="115"/>
        <v>3</v>
      </c>
      <c r="C408" s="12">
        <f t="shared" si="116"/>
        <v>3</v>
      </c>
      <c r="D408" s="12">
        <f t="shared" si="117"/>
        <v>2.9018196218637367</v>
      </c>
      <c r="E408" s="12">
        <f t="shared" si="118"/>
        <v>2.722900968060157</v>
      </c>
      <c r="F408" s="12">
        <f t="shared" si="119"/>
        <v>2.504700191838662</v>
      </c>
      <c r="G408" s="12">
        <f t="shared" si="120"/>
        <v>2.2864994156171674</v>
      </c>
      <c r="H408" s="12">
        <f t="shared" si="121"/>
        <v>22.5</v>
      </c>
      <c r="I408" s="12">
        <f t="shared" si="122"/>
        <v>34.5</v>
      </c>
      <c r="J408" s="12">
        <f t="shared" si="123"/>
        <v>3</v>
      </c>
      <c r="K408" s="12">
        <f t="shared" si="132"/>
        <v>2.8429113949819791</v>
      </c>
      <c r="L408" s="12">
        <f t="shared" si="124"/>
        <v>12</v>
      </c>
      <c r="M408" s="81">
        <f t="shared" si="125"/>
        <v>0</v>
      </c>
      <c r="N408" s="81">
        <f t="shared" si="126"/>
        <v>0</v>
      </c>
      <c r="O408" s="81">
        <f t="shared" si="127"/>
        <v>7.5</v>
      </c>
      <c r="P408" s="81">
        <f t="shared" si="128"/>
        <v>5.5</v>
      </c>
      <c r="Q408" s="81">
        <f t="shared" si="129"/>
        <v>15.5</v>
      </c>
      <c r="R408" s="81">
        <f t="shared" si="130"/>
        <v>25.5</v>
      </c>
      <c r="S408">
        <f t="shared" si="131"/>
        <v>1.25</v>
      </c>
      <c r="V408" s="54" t="s">
        <v>985</v>
      </c>
      <c r="W408" s="55" t="s">
        <v>986</v>
      </c>
      <c r="X408" s="56">
        <v>5</v>
      </c>
      <c r="Y408" s="57">
        <v>59.2</v>
      </c>
      <c r="Z408" s="57">
        <v>5</v>
      </c>
      <c r="AA408" s="57">
        <v>3</v>
      </c>
      <c r="AB408" s="57">
        <v>0</v>
      </c>
      <c r="AC408" s="57">
        <v>17.5</v>
      </c>
      <c r="AD408" s="57">
        <v>29.5</v>
      </c>
      <c r="AE408" s="57">
        <v>36.5</v>
      </c>
      <c r="AF408" s="57">
        <v>0</v>
      </c>
      <c r="AG408" s="58">
        <v>0.75</v>
      </c>
      <c r="AH408" s="58">
        <v>1.25</v>
      </c>
      <c r="AI408" s="58">
        <v>6</v>
      </c>
      <c r="AJ408" s="58">
        <v>0</v>
      </c>
    </row>
    <row r="409" spans="1:36">
      <c r="A409" s="68" t="str">
        <f t="shared" si="114"/>
        <v>5CEX29</v>
      </c>
      <c r="B409" s="12">
        <f t="shared" si="115"/>
        <v>3</v>
      </c>
      <c r="C409" s="12">
        <f t="shared" si="116"/>
        <v>3</v>
      </c>
      <c r="D409" s="12">
        <f t="shared" si="117"/>
        <v>2.8992014784467699</v>
      </c>
      <c r="E409" s="12">
        <f t="shared" si="118"/>
        <v>2.718536952535727</v>
      </c>
      <c r="F409" s="12">
        <f t="shared" si="119"/>
        <v>2.5003361763142324</v>
      </c>
      <c r="G409" s="12">
        <f t="shared" si="120"/>
        <v>2.2821354000927374</v>
      </c>
      <c r="H409" s="12">
        <f t="shared" si="121"/>
        <v>22.3</v>
      </c>
      <c r="I409" s="12">
        <f t="shared" si="122"/>
        <v>34.299999999999997</v>
      </c>
      <c r="J409" s="12">
        <f t="shared" si="123"/>
        <v>3</v>
      </c>
      <c r="K409" s="12">
        <f t="shared" si="132"/>
        <v>2.8429113949819791</v>
      </c>
      <c r="L409" s="12">
        <f t="shared" si="124"/>
        <v>11.999999999999996</v>
      </c>
      <c r="M409" s="81">
        <f t="shared" si="125"/>
        <v>0</v>
      </c>
      <c r="N409" s="81">
        <f t="shared" si="126"/>
        <v>0</v>
      </c>
      <c r="O409" s="81">
        <f t="shared" si="127"/>
        <v>7.6999999999999993</v>
      </c>
      <c r="P409" s="81">
        <f t="shared" si="128"/>
        <v>5.7000000000000028</v>
      </c>
      <c r="Q409" s="81">
        <f t="shared" si="129"/>
        <v>15.700000000000003</v>
      </c>
      <c r="R409" s="81">
        <f t="shared" si="130"/>
        <v>25.700000000000003</v>
      </c>
      <c r="S409">
        <f t="shared" si="131"/>
        <v>1.25</v>
      </c>
      <c r="V409" s="54" t="s">
        <v>987</v>
      </c>
      <c r="W409" s="55" t="s">
        <v>988</v>
      </c>
      <c r="X409" s="56">
        <v>1</v>
      </c>
      <c r="Y409" s="57">
        <v>59</v>
      </c>
      <c r="Z409" s="57">
        <v>5</v>
      </c>
      <c r="AA409" s="57">
        <v>3</v>
      </c>
      <c r="AB409" s="57">
        <v>0</v>
      </c>
      <c r="AC409" s="57">
        <v>17.3</v>
      </c>
      <c r="AD409" s="57">
        <v>29.3</v>
      </c>
      <c r="AE409" s="57">
        <v>36.299999999999997</v>
      </c>
      <c r="AF409" s="57">
        <v>0</v>
      </c>
      <c r="AG409" s="58">
        <v>0.75</v>
      </c>
      <c r="AH409" s="58">
        <v>1.25</v>
      </c>
      <c r="AI409" s="58">
        <v>6</v>
      </c>
      <c r="AJ409" s="58">
        <v>0</v>
      </c>
    </row>
    <row r="410" spans="1:36">
      <c r="A410" s="68" t="str">
        <f t="shared" si="114"/>
        <v>5CEX31</v>
      </c>
      <c r="B410" s="12">
        <f t="shared" si="115"/>
        <v>3</v>
      </c>
      <c r="C410" s="12">
        <f t="shared" si="116"/>
        <v>3</v>
      </c>
      <c r="D410" s="12">
        <f t="shared" si="117"/>
        <v>2.9214556974909893</v>
      </c>
      <c r="E410" s="12">
        <f t="shared" si="118"/>
        <v>2.7556310844933813</v>
      </c>
      <c r="F410" s="12">
        <f t="shared" si="119"/>
        <v>2.5374303082718863</v>
      </c>
      <c r="G410" s="12">
        <f t="shared" si="120"/>
        <v>2.3192295320503917</v>
      </c>
      <c r="H410" s="12">
        <f t="shared" si="121"/>
        <v>24</v>
      </c>
      <c r="I410" s="12">
        <f t="shared" si="122"/>
        <v>36</v>
      </c>
      <c r="J410" s="12">
        <f t="shared" si="123"/>
        <v>3</v>
      </c>
      <c r="K410" s="12">
        <f t="shared" si="132"/>
        <v>2.8429113949819791</v>
      </c>
      <c r="L410" s="12">
        <f t="shared" si="124"/>
        <v>12</v>
      </c>
      <c r="M410" s="81">
        <f t="shared" si="125"/>
        <v>0</v>
      </c>
      <c r="N410" s="81">
        <f t="shared" si="126"/>
        <v>0</v>
      </c>
      <c r="O410" s="81">
        <f t="shared" si="127"/>
        <v>6</v>
      </c>
      <c r="P410" s="81">
        <f t="shared" si="128"/>
        <v>4</v>
      </c>
      <c r="Q410" s="81">
        <f t="shared" si="129"/>
        <v>14</v>
      </c>
      <c r="R410" s="81">
        <f t="shared" si="130"/>
        <v>24</v>
      </c>
      <c r="S410">
        <f t="shared" si="131"/>
        <v>1.25</v>
      </c>
      <c r="V410" s="54" t="s">
        <v>989</v>
      </c>
      <c r="W410" s="55" t="s">
        <v>990</v>
      </c>
      <c r="X410" s="56">
        <v>3</v>
      </c>
      <c r="Y410" s="57">
        <v>59.2</v>
      </c>
      <c r="Z410" s="57">
        <v>5</v>
      </c>
      <c r="AA410" s="57">
        <v>3</v>
      </c>
      <c r="AB410" s="57">
        <v>0</v>
      </c>
      <c r="AC410" s="57">
        <v>19</v>
      </c>
      <c r="AD410" s="57">
        <v>31</v>
      </c>
      <c r="AE410" s="57">
        <v>38</v>
      </c>
      <c r="AF410" s="57">
        <v>0</v>
      </c>
      <c r="AG410" s="58">
        <v>0.75</v>
      </c>
      <c r="AH410" s="58">
        <v>1.25</v>
      </c>
      <c r="AI410" s="58">
        <v>6</v>
      </c>
      <c r="AJ410" s="58">
        <v>0</v>
      </c>
    </row>
    <row r="411" spans="1:36">
      <c r="A411" s="68" t="str">
        <f t="shared" si="114"/>
        <v>5CEZ1</v>
      </c>
      <c r="B411" s="12">
        <f t="shared" si="115"/>
        <v>3</v>
      </c>
      <c r="C411" s="12">
        <f t="shared" si="116"/>
        <v>3</v>
      </c>
      <c r="D411" s="12">
        <f t="shared" si="117"/>
        <v>2.9214556974909893</v>
      </c>
      <c r="E411" s="12">
        <f t="shared" si="118"/>
        <v>2.729443002881438</v>
      </c>
      <c r="F411" s="12">
        <f t="shared" si="119"/>
        <v>2.5112422266599435</v>
      </c>
      <c r="G411" s="12">
        <f t="shared" si="120"/>
        <v>2.2930414504384489</v>
      </c>
      <c r="H411" s="12">
        <f t="shared" si="121"/>
        <v>24</v>
      </c>
      <c r="I411" s="12">
        <f t="shared" si="122"/>
        <v>33</v>
      </c>
      <c r="J411" s="12">
        <f t="shared" si="123"/>
        <v>3</v>
      </c>
      <c r="K411" s="12">
        <f t="shared" si="132"/>
        <v>2.8821835462364844</v>
      </c>
      <c r="L411" s="12">
        <f t="shared" si="124"/>
        <v>9</v>
      </c>
      <c r="M411" s="81">
        <f t="shared" si="125"/>
        <v>0</v>
      </c>
      <c r="N411" s="81">
        <f t="shared" si="126"/>
        <v>0</v>
      </c>
      <c r="O411" s="81">
        <f t="shared" si="127"/>
        <v>6</v>
      </c>
      <c r="P411" s="81">
        <f t="shared" si="128"/>
        <v>7</v>
      </c>
      <c r="Q411" s="81">
        <f t="shared" si="129"/>
        <v>17</v>
      </c>
      <c r="R411" s="81">
        <f t="shared" si="130"/>
        <v>27</v>
      </c>
      <c r="S411">
        <f t="shared" si="131"/>
        <v>1.25</v>
      </c>
      <c r="V411" s="54" t="s">
        <v>991</v>
      </c>
      <c r="W411" s="55" t="s">
        <v>992</v>
      </c>
      <c r="X411" s="56">
        <v>5</v>
      </c>
      <c r="Y411" s="57">
        <v>54</v>
      </c>
      <c r="Z411" s="57">
        <v>3</v>
      </c>
      <c r="AA411" s="57">
        <v>3</v>
      </c>
      <c r="AB411" s="57">
        <v>0</v>
      </c>
      <c r="AC411" s="57">
        <v>21</v>
      </c>
      <c r="AD411" s="57">
        <v>30</v>
      </c>
      <c r="AE411" s="57">
        <v>37</v>
      </c>
      <c r="AF411" s="57">
        <v>0</v>
      </c>
      <c r="AG411" s="58">
        <v>0.75</v>
      </c>
      <c r="AH411" s="58">
        <v>1.25</v>
      </c>
      <c r="AI411" s="58">
        <v>7</v>
      </c>
      <c r="AJ411" s="58">
        <v>0</v>
      </c>
    </row>
    <row r="412" spans="1:36">
      <c r="A412" s="68" t="str">
        <f t="shared" si="114"/>
        <v>5CEZ2</v>
      </c>
      <c r="B412" s="12">
        <f t="shared" si="115"/>
        <v>3</v>
      </c>
      <c r="C412" s="12">
        <f t="shared" si="116"/>
        <v>3</v>
      </c>
      <c r="D412" s="12">
        <f t="shared" si="117"/>
        <v>2.9280010560334069</v>
      </c>
      <c r="E412" s="12">
        <f t="shared" si="118"/>
        <v>2.7403530416925128</v>
      </c>
      <c r="F412" s="12">
        <f t="shared" si="119"/>
        <v>2.5221522654710182</v>
      </c>
      <c r="G412" s="12">
        <f t="shared" si="120"/>
        <v>2.3039514892495232</v>
      </c>
      <c r="H412" s="12">
        <f t="shared" si="121"/>
        <v>24.5</v>
      </c>
      <c r="I412" s="12">
        <f t="shared" si="122"/>
        <v>33.5</v>
      </c>
      <c r="J412" s="12">
        <f t="shared" si="123"/>
        <v>3</v>
      </c>
      <c r="K412" s="12">
        <f t="shared" si="132"/>
        <v>2.8821835462364844</v>
      </c>
      <c r="L412" s="12">
        <f t="shared" si="124"/>
        <v>9</v>
      </c>
      <c r="M412" s="81">
        <f t="shared" si="125"/>
        <v>0</v>
      </c>
      <c r="N412" s="81">
        <f t="shared" si="126"/>
        <v>0</v>
      </c>
      <c r="O412" s="81">
        <f t="shared" si="127"/>
        <v>5.5</v>
      </c>
      <c r="P412" s="81">
        <f t="shared" si="128"/>
        <v>6.5</v>
      </c>
      <c r="Q412" s="81">
        <f t="shared" si="129"/>
        <v>16.5</v>
      </c>
      <c r="R412" s="81">
        <f t="shared" si="130"/>
        <v>26.5</v>
      </c>
      <c r="S412">
        <f t="shared" si="131"/>
        <v>1.25</v>
      </c>
      <c r="V412" s="54" t="s">
        <v>993</v>
      </c>
      <c r="W412" s="55" t="s">
        <v>994</v>
      </c>
      <c r="X412" s="56">
        <v>1</v>
      </c>
      <c r="Y412" s="57">
        <v>54.5</v>
      </c>
      <c r="Z412" s="57">
        <v>3</v>
      </c>
      <c r="AA412" s="57">
        <v>3</v>
      </c>
      <c r="AB412" s="57">
        <v>0</v>
      </c>
      <c r="AC412" s="57">
        <v>21.5</v>
      </c>
      <c r="AD412" s="57">
        <v>30.5</v>
      </c>
      <c r="AE412" s="57">
        <v>37.5</v>
      </c>
      <c r="AF412" s="57">
        <v>0</v>
      </c>
      <c r="AG412" s="58">
        <v>0.75</v>
      </c>
      <c r="AH412" s="58">
        <v>1.25</v>
      </c>
      <c r="AI412" s="58">
        <v>7</v>
      </c>
      <c r="AJ412" s="58">
        <v>0</v>
      </c>
    </row>
    <row r="413" spans="1:36">
      <c r="A413" s="68" t="str">
        <f t="shared" si="114"/>
        <v>5CEZ4</v>
      </c>
      <c r="B413" s="12">
        <f t="shared" si="115"/>
        <v>3</v>
      </c>
      <c r="C413" s="12">
        <f t="shared" si="116"/>
        <v>3</v>
      </c>
      <c r="D413" s="12">
        <f t="shared" si="117"/>
        <v>2.9188375540740226</v>
      </c>
      <c r="E413" s="12">
        <f t="shared" si="118"/>
        <v>2.725078987357008</v>
      </c>
      <c r="F413" s="12">
        <f t="shared" si="119"/>
        <v>2.5068782111355135</v>
      </c>
      <c r="G413" s="12">
        <f t="shared" si="120"/>
        <v>2.2886774349140184</v>
      </c>
      <c r="H413" s="12">
        <f t="shared" si="121"/>
        <v>23.8</v>
      </c>
      <c r="I413" s="12">
        <f t="shared" si="122"/>
        <v>32.799999999999997</v>
      </c>
      <c r="J413" s="12">
        <f t="shared" si="123"/>
        <v>3</v>
      </c>
      <c r="K413" s="12">
        <f t="shared" si="132"/>
        <v>2.8821835462364844</v>
      </c>
      <c r="L413" s="12">
        <f t="shared" si="124"/>
        <v>8.9999999999999964</v>
      </c>
      <c r="M413" s="81">
        <f t="shared" si="125"/>
        <v>0</v>
      </c>
      <c r="N413" s="81">
        <f t="shared" si="126"/>
        <v>0</v>
      </c>
      <c r="O413" s="81">
        <f t="shared" si="127"/>
        <v>6.1999999999999993</v>
      </c>
      <c r="P413" s="81">
        <f t="shared" si="128"/>
        <v>7.2000000000000028</v>
      </c>
      <c r="Q413" s="81">
        <f t="shared" si="129"/>
        <v>17.200000000000003</v>
      </c>
      <c r="R413" s="81">
        <f t="shared" si="130"/>
        <v>27.200000000000003</v>
      </c>
      <c r="S413">
        <f t="shared" si="131"/>
        <v>1.25</v>
      </c>
      <c r="V413" s="54" t="s">
        <v>995</v>
      </c>
      <c r="W413" s="55" t="s">
        <v>996</v>
      </c>
      <c r="X413" s="56">
        <v>1</v>
      </c>
      <c r="Y413" s="57">
        <v>53.8</v>
      </c>
      <c r="Z413" s="57">
        <v>3</v>
      </c>
      <c r="AA413" s="57">
        <v>3</v>
      </c>
      <c r="AB413" s="57">
        <v>0</v>
      </c>
      <c r="AC413" s="57">
        <v>20.8</v>
      </c>
      <c r="AD413" s="57">
        <v>29.8</v>
      </c>
      <c r="AE413" s="57">
        <v>36.799999999999997</v>
      </c>
      <c r="AF413" s="57">
        <v>0</v>
      </c>
      <c r="AG413" s="58">
        <v>0.75</v>
      </c>
      <c r="AH413" s="58">
        <v>1.25</v>
      </c>
      <c r="AI413" s="58">
        <v>7</v>
      </c>
      <c r="AJ413" s="58">
        <v>0</v>
      </c>
    </row>
    <row r="414" spans="1:36">
      <c r="A414" s="68" t="str">
        <f t="shared" si="114"/>
        <v>5CEZ5</v>
      </c>
      <c r="B414" s="12">
        <f t="shared" si="115"/>
        <v>3</v>
      </c>
      <c r="C414" s="12">
        <f t="shared" si="116"/>
        <v>3</v>
      </c>
      <c r="D414" s="12">
        <f t="shared" si="117"/>
        <v>2.912292195531605</v>
      </c>
      <c r="E414" s="12">
        <f t="shared" si="118"/>
        <v>2.7141689485459333</v>
      </c>
      <c r="F414" s="12">
        <f t="shared" si="119"/>
        <v>2.4959681723244387</v>
      </c>
      <c r="G414" s="12">
        <f t="shared" si="120"/>
        <v>2.2777673961029441</v>
      </c>
      <c r="H414" s="12">
        <f t="shared" si="121"/>
        <v>23.3</v>
      </c>
      <c r="I414" s="12">
        <f t="shared" si="122"/>
        <v>32.299999999999997</v>
      </c>
      <c r="J414" s="12">
        <f t="shared" si="123"/>
        <v>3</v>
      </c>
      <c r="K414" s="12">
        <f t="shared" si="132"/>
        <v>2.8821835462364844</v>
      </c>
      <c r="L414" s="12">
        <f t="shared" si="124"/>
        <v>8.9999999999999964</v>
      </c>
      <c r="M414" s="81">
        <f t="shared" si="125"/>
        <v>0</v>
      </c>
      <c r="N414" s="81">
        <f t="shared" si="126"/>
        <v>0</v>
      </c>
      <c r="O414" s="81">
        <f t="shared" si="127"/>
        <v>6.6999999999999993</v>
      </c>
      <c r="P414" s="81">
        <f t="shared" si="128"/>
        <v>7.7000000000000028</v>
      </c>
      <c r="Q414" s="81">
        <f t="shared" si="129"/>
        <v>17.700000000000003</v>
      </c>
      <c r="R414" s="81">
        <f t="shared" si="130"/>
        <v>27.700000000000003</v>
      </c>
      <c r="S414">
        <f t="shared" si="131"/>
        <v>1.25</v>
      </c>
      <c r="V414" s="54" t="s">
        <v>997</v>
      </c>
      <c r="W414" s="55" t="s">
        <v>998</v>
      </c>
      <c r="X414" s="56">
        <v>1</v>
      </c>
      <c r="Y414" s="57">
        <v>53.3</v>
      </c>
      <c r="Z414" s="57">
        <v>3</v>
      </c>
      <c r="AA414" s="57">
        <v>3</v>
      </c>
      <c r="AB414" s="57">
        <v>0</v>
      </c>
      <c r="AC414" s="57">
        <v>20.3</v>
      </c>
      <c r="AD414" s="57">
        <v>29.3</v>
      </c>
      <c r="AE414" s="57">
        <v>36.299999999999997</v>
      </c>
      <c r="AF414" s="57">
        <v>0</v>
      </c>
      <c r="AG414" s="58">
        <v>0.75</v>
      </c>
      <c r="AH414" s="58">
        <v>1.25</v>
      </c>
      <c r="AI414" s="58">
        <v>7</v>
      </c>
      <c r="AJ414" s="58">
        <v>0</v>
      </c>
    </row>
    <row r="415" spans="1:36">
      <c r="A415" s="68" t="str">
        <f t="shared" si="114"/>
        <v>5CEZ6</v>
      </c>
      <c r="B415" s="12">
        <f t="shared" si="115"/>
        <v>3</v>
      </c>
      <c r="C415" s="12">
        <f t="shared" si="116"/>
        <v>3</v>
      </c>
      <c r="D415" s="12">
        <f t="shared" si="117"/>
        <v>2.9214556974909893</v>
      </c>
      <c r="E415" s="12">
        <f t="shared" si="118"/>
        <v>2.729443002881438</v>
      </c>
      <c r="F415" s="12">
        <f t="shared" si="119"/>
        <v>2.5112422266599435</v>
      </c>
      <c r="G415" s="12">
        <f t="shared" si="120"/>
        <v>2.2930414504384489</v>
      </c>
      <c r="H415" s="12">
        <f t="shared" si="121"/>
        <v>24</v>
      </c>
      <c r="I415" s="12">
        <f t="shared" si="122"/>
        <v>33</v>
      </c>
      <c r="J415" s="12">
        <f t="shared" si="123"/>
        <v>3</v>
      </c>
      <c r="K415" s="12">
        <f t="shared" si="132"/>
        <v>2.8821835462364844</v>
      </c>
      <c r="L415" s="12">
        <f t="shared" si="124"/>
        <v>9</v>
      </c>
      <c r="M415" s="81">
        <f t="shared" si="125"/>
        <v>0</v>
      </c>
      <c r="N415" s="81">
        <f t="shared" si="126"/>
        <v>0</v>
      </c>
      <c r="O415" s="81">
        <f t="shared" si="127"/>
        <v>6</v>
      </c>
      <c r="P415" s="81">
        <f t="shared" si="128"/>
        <v>7</v>
      </c>
      <c r="Q415" s="81">
        <f t="shared" si="129"/>
        <v>17</v>
      </c>
      <c r="R415" s="81">
        <f t="shared" si="130"/>
        <v>27</v>
      </c>
      <c r="S415">
        <f t="shared" si="131"/>
        <v>1.25</v>
      </c>
      <c r="V415" s="54" t="s">
        <v>999</v>
      </c>
      <c r="W415" s="55" t="s">
        <v>1000</v>
      </c>
      <c r="X415" s="56">
        <v>1</v>
      </c>
      <c r="Y415" s="57">
        <v>54</v>
      </c>
      <c r="Z415" s="57">
        <v>3</v>
      </c>
      <c r="AA415" s="57">
        <v>3</v>
      </c>
      <c r="AB415" s="57">
        <v>0</v>
      </c>
      <c r="AC415" s="57">
        <v>21</v>
      </c>
      <c r="AD415" s="57">
        <v>30</v>
      </c>
      <c r="AE415" s="57">
        <v>37</v>
      </c>
      <c r="AF415" s="57">
        <v>0</v>
      </c>
      <c r="AG415" s="58">
        <v>0.75</v>
      </c>
      <c r="AH415" s="58">
        <v>1.25</v>
      </c>
      <c r="AI415" s="58">
        <v>7</v>
      </c>
      <c r="AJ415" s="58">
        <v>0</v>
      </c>
    </row>
    <row r="416" spans="1:36">
      <c r="A416" s="68" t="str">
        <f t="shared" si="114"/>
        <v>5CEZ7</v>
      </c>
      <c r="B416" s="12">
        <f t="shared" si="115"/>
        <v>3</v>
      </c>
      <c r="C416" s="12">
        <f t="shared" si="116"/>
        <v>3</v>
      </c>
      <c r="D416" s="12">
        <f t="shared" si="117"/>
        <v>2.9214556974909893</v>
      </c>
      <c r="E416" s="12">
        <f t="shared" si="118"/>
        <v>2.729443002881438</v>
      </c>
      <c r="F416" s="12">
        <f t="shared" si="119"/>
        <v>2.5112422266599435</v>
      </c>
      <c r="G416" s="12">
        <f t="shared" si="120"/>
        <v>2.2930414504384489</v>
      </c>
      <c r="H416" s="12">
        <f t="shared" si="121"/>
        <v>24</v>
      </c>
      <c r="I416" s="12">
        <f t="shared" si="122"/>
        <v>33</v>
      </c>
      <c r="J416" s="12">
        <f t="shared" si="123"/>
        <v>3</v>
      </c>
      <c r="K416" s="12">
        <f t="shared" si="132"/>
        <v>2.8821835462364844</v>
      </c>
      <c r="L416" s="12">
        <f t="shared" si="124"/>
        <v>9</v>
      </c>
      <c r="M416" s="81">
        <f t="shared" si="125"/>
        <v>0</v>
      </c>
      <c r="N416" s="81">
        <f t="shared" si="126"/>
        <v>0</v>
      </c>
      <c r="O416" s="81">
        <f t="shared" si="127"/>
        <v>6</v>
      </c>
      <c r="P416" s="81">
        <f t="shared" si="128"/>
        <v>7</v>
      </c>
      <c r="Q416" s="81">
        <f t="shared" si="129"/>
        <v>17</v>
      </c>
      <c r="R416" s="81">
        <f t="shared" si="130"/>
        <v>27</v>
      </c>
      <c r="S416">
        <f t="shared" si="131"/>
        <v>1.25</v>
      </c>
      <c r="V416" s="54" t="s">
        <v>1001</v>
      </c>
      <c r="W416" s="55" t="s">
        <v>1002</v>
      </c>
      <c r="X416" s="56">
        <v>5</v>
      </c>
      <c r="Y416" s="57">
        <v>54</v>
      </c>
      <c r="Z416" s="57">
        <v>3</v>
      </c>
      <c r="AA416" s="57">
        <v>3</v>
      </c>
      <c r="AB416" s="57">
        <v>0</v>
      </c>
      <c r="AC416" s="57">
        <v>21</v>
      </c>
      <c r="AD416" s="57">
        <v>30</v>
      </c>
      <c r="AE416" s="57">
        <v>37</v>
      </c>
      <c r="AF416" s="57">
        <v>0</v>
      </c>
      <c r="AG416" s="58">
        <v>0.75</v>
      </c>
      <c r="AH416" s="58">
        <v>1.25</v>
      </c>
      <c r="AI416" s="58">
        <v>7</v>
      </c>
      <c r="AJ416" s="58">
        <v>0</v>
      </c>
    </row>
    <row r="417" spans="1:36">
      <c r="A417" s="68" t="str">
        <f t="shared" si="114"/>
        <v>5CF9</v>
      </c>
      <c r="B417" s="12">
        <f t="shared" si="115"/>
        <v>2.5150000000000001</v>
      </c>
      <c r="C417" s="12">
        <f t="shared" si="116"/>
        <v>2.5150000000000001</v>
      </c>
      <c r="D417" s="12">
        <f t="shared" si="117"/>
        <v>2.3907803547229971</v>
      </c>
      <c r="E417" s="12">
        <f t="shared" si="118"/>
        <v>2.128921139031128</v>
      </c>
      <c r="F417" s="12">
        <f t="shared" si="119"/>
        <v>1.8670619233392585</v>
      </c>
      <c r="G417" s="12">
        <f t="shared" si="120"/>
        <v>1.6052027076473894</v>
      </c>
      <c r="H417" s="12">
        <f t="shared" si="121"/>
        <v>20.919</v>
      </c>
      <c r="I417" s="12">
        <f t="shared" si="122"/>
        <v>29.592000000000002</v>
      </c>
      <c r="J417" s="12">
        <f t="shared" si="123"/>
        <v>2.5150000000000001</v>
      </c>
      <c r="K417" s="12">
        <f t="shared" si="132"/>
        <v>2.4014642107232254</v>
      </c>
      <c r="L417" s="12">
        <f t="shared" si="124"/>
        <v>8.6730000000000018</v>
      </c>
      <c r="M417" s="81">
        <f t="shared" si="125"/>
        <v>0</v>
      </c>
      <c r="N417" s="81">
        <f t="shared" si="126"/>
        <v>0</v>
      </c>
      <c r="O417" s="81">
        <f t="shared" si="127"/>
        <v>0.4079999999999977</v>
      </c>
      <c r="P417" s="81">
        <f t="shared" si="128"/>
        <v>10.407999999999998</v>
      </c>
      <c r="Q417" s="81">
        <f t="shared" si="129"/>
        <v>20.407999999999998</v>
      </c>
      <c r="R417" s="81">
        <f t="shared" si="130"/>
        <v>30.407999999999998</v>
      </c>
      <c r="S417">
        <f t="shared" si="131"/>
        <v>1.5</v>
      </c>
      <c r="V417" s="54" t="s">
        <v>1003</v>
      </c>
      <c r="W417" s="55" t="s">
        <v>1004</v>
      </c>
      <c r="X417" s="56">
        <v>5</v>
      </c>
      <c r="Y417" s="57">
        <v>52</v>
      </c>
      <c r="Z417" s="57">
        <v>2.6</v>
      </c>
      <c r="AA417" s="57">
        <v>2.5150000000000001</v>
      </c>
      <c r="AB417" s="57">
        <v>0</v>
      </c>
      <c r="AC417" s="57">
        <v>18.318999999999999</v>
      </c>
      <c r="AD417" s="57">
        <v>26.992000000000001</v>
      </c>
      <c r="AE417" s="57">
        <v>42.320999999999998</v>
      </c>
      <c r="AF417" s="57">
        <v>0</v>
      </c>
      <c r="AG417" s="58">
        <v>0.75</v>
      </c>
      <c r="AH417" s="58">
        <v>1.5</v>
      </c>
      <c r="AI417" s="58">
        <v>0</v>
      </c>
      <c r="AJ417" s="58">
        <v>0</v>
      </c>
    </row>
    <row r="418" spans="1:36">
      <c r="A418" s="68" t="str">
        <f t="shared" si="114"/>
        <v>5CF58</v>
      </c>
      <c r="B418" s="12">
        <f t="shared" si="115"/>
        <v>3</v>
      </c>
      <c r="C418" s="12">
        <f t="shared" si="116"/>
        <v>2.9869092829151649</v>
      </c>
      <c r="D418" s="12">
        <f t="shared" si="117"/>
        <v>2.8429069075824622</v>
      </c>
      <c r="E418" s="12">
        <f t="shared" si="118"/>
        <v>2.5810476918905931</v>
      </c>
      <c r="F418" s="12">
        <f t="shared" si="119"/>
        <v>2.3191884761987236</v>
      </c>
      <c r="G418" s="12">
        <f t="shared" si="120"/>
        <v>2.0573292605068545</v>
      </c>
      <c r="H418" s="12">
        <f t="shared" si="121"/>
        <v>19</v>
      </c>
      <c r="I418" s="12">
        <f t="shared" si="122"/>
        <v>29</v>
      </c>
      <c r="J418" s="12">
        <f t="shared" si="123"/>
        <v>3</v>
      </c>
      <c r="K418" s="12">
        <f t="shared" si="132"/>
        <v>2.8690928291516493</v>
      </c>
      <c r="L418" s="12">
        <f t="shared" si="124"/>
        <v>10</v>
      </c>
      <c r="M418" s="81">
        <f t="shared" si="125"/>
        <v>0</v>
      </c>
      <c r="N418" s="81">
        <f t="shared" si="126"/>
        <v>1</v>
      </c>
      <c r="O418" s="81">
        <f t="shared" si="127"/>
        <v>1</v>
      </c>
      <c r="P418" s="81">
        <f t="shared" si="128"/>
        <v>11</v>
      </c>
      <c r="Q418" s="81">
        <f t="shared" si="129"/>
        <v>21</v>
      </c>
      <c r="R418" s="81">
        <f t="shared" si="130"/>
        <v>31</v>
      </c>
      <c r="S418">
        <f t="shared" si="131"/>
        <v>1.5</v>
      </c>
      <c r="V418" s="54" t="s">
        <v>1005</v>
      </c>
      <c r="W418" s="55" t="s">
        <v>1006</v>
      </c>
      <c r="X418" s="56">
        <v>5</v>
      </c>
      <c r="Y418" s="57">
        <v>50</v>
      </c>
      <c r="Z418" s="57">
        <v>3</v>
      </c>
      <c r="AA418" s="57">
        <v>3</v>
      </c>
      <c r="AB418" s="57">
        <v>0</v>
      </c>
      <c r="AC418" s="57">
        <v>16</v>
      </c>
      <c r="AD418" s="57">
        <v>26</v>
      </c>
      <c r="AE418" s="57">
        <v>0</v>
      </c>
      <c r="AF418" s="57">
        <v>0</v>
      </c>
      <c r="AG418" s="58">
        <v>0.75</v>
      </c>
      <c r="AH418" s="58">
        <v>1.5</v>
      </c>
      <c r="AI418" s="58">
        <v>0</v>
      </c>
      <c r="AJ418" s="58">
        <v>0</v>
      </c>
    </row>
    <row r="419" spans="1:36">
      <c r="A419" s="68" t="str">
        <f t="shared" si="114"/>
        <v>5CF59</v>
      </c>
      <c r="B419" s="12">
        <f t="shared" si="115"/>
        <v>3</v>
      </c>
      <c r="C419" s="12">
        <f t="shared" si="116"/>
        <v>2.9869092829151649</v>
      </c>
      <c r="D419" s="12">
        <f t="shared" si="117"/>
        <v>2.8429069075824622</v>
      </c>
      <c r="E419" s="12">
        <f t="shared" si="118"/>
        <v>2.5810476918905931</v>
      </c>
      <c r="F419" s="12">
        <f t="shared" si="119"/>
        <v>2.3191884761987236</v>
      </c>
      <c r="G419" s="12">
        <f t="shared" si="120"/>
        <v>2.0573292605068545</v>
      </c>
      <c r="H419" s="12">
        <f t="shared" si="121"/>
        <v>19</v>
      </c>
      <c r="I419" s="12">
        <f t="shared" si="122"/>
        <v>29</v>
      </c>
      <c r="J419" s="12">
        <f t="shared" si="123"/>
        <v>3</v>
      </c>
      <c r="K419" s="12">
        <f t="shared" si="132"/>
        <v>2.8690928291516493</v>
      </c>
      <c r="L419" s="12">
        <f t="shared" si="124"/>
        <v>10</v>
      </c>
      <c r="M419" s="81">
        <f t="shared" si="125"/>
        <v>0</v>
      </c>
      <c r="N419" s="81">
        <f t="shared" si="126"/>
        <v>1</v>
      </c>
      <c r="O419" s="81">
        <f t="shared" si="127"/>
        <v>1</v>
      </c>
      <c r="P419" s="81">
        <f t="shared" si="128"/>
        <v>11</v>
      </c>
      <c r="Q419" s="81">
        <f t="shared" si="129"/>
        <v>21</v>
      </c>
      <c r="R419" s="81">
        <f t="shared" si="130"/>
        <v>31</v>
      </c>
      <c r="S419">
        <f t="shared" si="131"/>
        <v>1.5</v>
      </c>
      <c r="V419" s="54" t="s">
        <v>1007</v>
      </c>
      <c r="W419" s="55" t="s">
        <v>1008</v>
      </c>
      <c r="X419" s="56">
        <v>1</v>
      </c>
      <c r="Y419" s="57">
        <v>50</v>
      </c>
      <c r="Z419" s="57">
        <v>3</v>
      </c>
      <c r="AA419" s="57">
        <v>3</v>
      </c>
      <c r="AB419" s="57">
        <v>0</v>
      </c>
      <c r="AC419" s="57">
        <v>16</v>
      </c>
      <c r="AD419" s="57">
        <v>26</v>
      </c>
      <c r="AE419" s="57">
        <v>0</v>
      </c>
      <c r="AF419" s="57">
        <v>0</v>
      </c>
      <c r="AG419" s="58">
        <v>0.75</v>
      </c>
      <c r="AH419" s="58">
        <v>1.5</v>
      </c>
      <c r="AI419" s="58">
        <v>0</v>
      </c>
      <c r="AJ419" s="58">
        <v>0</v>
      </c>
    </row>
    <row r="420" spans="1:36">
      <c r="A420" s="68" t="str">
        <f t="shared" si="114"/>
        <v>5CFZ1</v>
      </c>
      <c r="B420" s="12">
        <f t="shared" si="115"/>
        <v>3</v>
      </c>
      <c r="C420" s="12">
        <f t="shared" si="116"/>
        <v>3</v>
      </c>
      <c r="D420" s="12">
        <f t="shared" si="117"/>
        <v>2.8559931372677805</v>
      </c>
      <c r="E420" s="12">
        <f t="shared" si="118"/>
        <v>2.5941339215759109</v>
      </c>
      <c r="F420" s="12">
        <f t="shared" si="119"/>
        <v>2.3322747058840418</v>
      </c>
      <c r="G420" s="12">
        <f t="shared" si="120"/>
        <v>2.0704154901921723</v>
      </c>
      <c r="H420" s="12">
        <f t="shared" si="121"/>
        <v>21</v>
      </c>
      <c r="I420" s="12">
        <f t="shared" si="122"/>
        <v>28</v>
      </c>
      <c r="J420" s="12">
        <f t="shared" si="123"/>
        <v>3</v>
      </c>
      <c r="K420" s="12">
        <f t="shared" si="132"/>
        <v>2.9083649804061542</v>
      </c>
      <c r="L420" s="12">
        <f t="shared" si="124"/>
        <v>7</v>
      </c>
      <c r="M420" s="81">
        <f t="shared" si="125"/>
        <v>0</v>
      </c>
      <c r="N420" s="81">
        <f t="shared" si="126"/>
        <v>0</v>
      </c>
      <c r="O420" s="81">
        <f t="shared" si="127"/>
        <v>2</v>
      </c>
      <c r="P420" s="81">
        <f t="shared" si="128"/>
        <v>12</v>
      </c>
      <c r="Q420" s="81">
        <f t="shared" si="129"/>
        <v>22</v>
      </c>
      <c r="R420" s="81">
        <f t="shared" si="130"/>
        <v>32</v>
      </c>
      <c r="S420">
        <f t="shared" si="131"/>
        <v>1.5</v>
      </c>
      <c r="V420" s="54" t="s">
        <v>1009</v>
      </c>
      <c r="W420" s="55" t="s">
        <v>1010</v>
      </c>
      <c r="X420" s="56">
        <v>5</v>
      </c>
      <c r="Y420" s="57">
        <v>54</v>
      </c>
      <c r="Z420" s="57">
        <v>3</v>
      </c>
      <c r="AA420" s="57">
        <v>3</v>
      </c>
      <c r="AB420" s="57">
        <v>0</v>
      </c>
      <c r="AC420" s="57">
        <v>18</v>
      </c>
      <c r="AD420" s="57">
        <v>25</v>
      </c>
      <c r="AE420" s="57">
        <v>39.5</v>
      </c>
      <c r="AF420" s="57">
        <v>0</v>
      </c>
      <c r="AG420" s="58">
        <v>0.75</v>
      </c>
      <c r="AH420" s="58">
        <v>1.5</v>
      </c>
      <c r="AI420" s="58">
        <v>7</v>
      </c>
      <c r="AJ420" s="58">
        <v>0</v>
      </c>
    </row>
    <row r="421" spans="1:36">
      <c r="A421" s="68" t="str">
        <f t="shared" si="114"/>
        <v>5CFZ2</v>
      </c>
      <c r="B421" s="12">
        <f t="shared" si="115"/>
        <v>3</v>
      </c>
      <c r="C421" s="12">
        <f t="shared" si="116"/>
        <v>3</v>
      </c>
      <c r="D421" s="12">
        <f t="shared" si="117"/>
        <v>2.8612303215816177</v>
      </c>
      <c r="E421" s="12">
        <f t="shared" si="118"/>
        <v>2.5993711058897482</v>
      </c>
      <c r="F421" s="12">
        <f t="shared" si="119"/>
        <v>2.3375118901978791</v>
      </c>
      <c r="G421" s="12">
        <f t="shared" si="120"/>
        <v>2.07565267450601</v>
      </c>
      <c r="H421" s="12">
        <f t="shared" si="121"/>
        <v>21.2</v>
      </c>
      <c r="I421" s="12">
        <f t="shared" si="122"/>
        <v>28.2</v>
      </c>
      <c r="J421" s="12">
        <f t="shared" si="123"/>
        <v>3</v>
      </c>
      <c r="K421" s="12">
        <f t="shared" si="132"/>
        <v>2.9083649804061542</v>
      </c>
      <c r="L421" s="12">
        <f t="shared" si="124"/>
        <v>7</v>
      </c>
      <c r="M421" s="81">
        <f t="shared" si="125"/>
        <v>0</v>
      </c>
      <c r="N421" s="81">
        <f t="shared" si="126"/>
        <v>0</v>
      </c>
      <c r="O421" s="81">
        <f t="shared" si="127"/>
        <v>1.8000000000000007</v>
      </c>
      <c r="P421" s="81">
        <f t="shared" si="128"/>
        <v>11.8</v>
      </c>
      <c r="Q421" s="81">
        <f t="shared" si="129"/>
        <v>21.8</v>
      </c>
      <c r="R421" s="81">
        <f t="shared" si="130"/>
        <v>31.8</v>
      </c>
      <c r="S421">
        <f t="shared" si="131"/>
        <v>1.5</v>
      </c>
      <c r="V421" s="54" t="s">
        <v>1011</v>
      </c>
      <c r="W421" s="55" t="s">
        <v>1012</v>
      </c>
      <c r="X421" s="56">
        <v>1</v>
      </c>
      <c r="Y421" s="57">
        <v>54.2</v>
      </c>
      <c r="Z421" s="57">
        <v>3</v>
      </c>
      <c r="AA421" s="57">
        <v>3</v>
      </c>
      <c r="AB421" s="57">
        <v>0</v>
      </c>
      <c r="AC421" s="57">
        <v>18.2</v>
      </c>
      <c r="AD421" s="57">
        <v>25.2</v>
      </c>
      <c r="AE421" s="57">
        <v>39.700000000000003</v>
      </c>
      <c r="AF421" s="57">
        <v>0</v>
      </c>
      <c r="AG421" s="58">
        <v>0.75</v>
      </c>
      <c r="AH421" s="58">
        <v>1.5</v>
      </c>
      <c r="AI421" s="58">
        <v>7</v>
      </c>
      <c r="AJ421" s="58">
        <v>0</v>
      </c>
    </row>
    <row r="422" spans="1:36">
      <c r="A422" s="68" t="str">
        <f t="shared" si="114"/>
        <v>5CFZ3</v>
      </c>
      <c r="B422" s="12">
        <f t="shared" si="115"/>
        <v>3</v>
      </c>
      <c r="C422" s="12">
        <f t="shared" si="116"/>
        <v>3</v>
      </c>
      <c r="D422" s="12">
        <f t="shared" si="117"/>
        <v>2.8612303215816177</v>
      </c>
      <c r="E422" s="12">
        <f t="shared" si="118"/>
        <v>2.5993711058897482</v>
      </c>
      <c r="F422" s="12">
        <f t="shared" si="119"/>
        <v>2.3375118901978791</v>
      </c>
      <c r="G422" s="12">
        <f t="shared" si="120"/>
        <v>2.07565267450601</v>
      </c>
      <c r="H422" s="12">
        <f t="shared" si="121"/>
        <v>21.2</v>
      </c>
      <c r="I422" s="12">
        <f t="shared" si="122"/>
        <v>28.2</v>
      </c>
      <c r="J422" s="12">
        <f t="shared" si="123"/>
        <v>3</v>
      </c>
      <c r="K422" s="12">
        <f t="shared" si="132"/>
        <v>2.9083649804061542</v>
      </c>
      <c r="L422" s="12">
        <f t="shared" si="124"/>
        <v>7</v>
      </c>
      <c r="M422" s="81">
        <f t="shared" si="125"/>
        <v>0</v>
      </c>
      <c r="N422" s="81">
        <f t="shared" si="126"/>
        <v>0</v>
      </c>
      <c r="O422" s="81">
        <f t="shared" si="127"/>
        <v>1.8000000000000007</v>
      </c>
      <c r="P422" s="81">
        <f t="shared" si="128"/>
        <v>11.8</v>
      </c>
      <c r="Q422" s="81">
        <f t="shared" si="129"/>
        <v>21.8</v>
      </c>
      <c r="R422" s="81">
        <f t="shared" si="130"/>
        <v>31.8</v>
      </c>
      <c r="S422">
        <f t="shared" si="131"/>
        <v>1.5</v>
      </c>
      <c r="V422" s="54" t="s">
        <v>1013</v>
      </c>
      <c r="W422" s="55" t="s">
        <v>1014</v>
      </c>
      <c r="X422" s="56">
        <v>5</v>
      </c>
      <c r="Y422" s="57">
        <v>54.2</v>
      </c>
      <c r="Z422" s="57">
        <v>3</v>
      </c>
      <c r="AA422" s="57">
        <v>3</v>
      </c>
      <c r="AB422" s="57">
        <v>0</v>
      </c>
      <c r="AC422" s="57">
        <v>18.2</v>
      </c>
      <c r="AD422" s="57">
        <v>25.2</v>
      </c>
      <c r="AE422" s="57">
        <v>39.700000000000003</v>
      </c>
      <c r="AF422" s="57">
        <v>0</v>
      </c>
      <c r="AG422" s="58">
        <v>0.75</v>
      </c>
      <c r="AH422" s="58">
        <v>1.5</v>
      </c>
      <c r="AI422" s="58">
        <v>7</v>
      </c>
      <c r="AJ422" s="58">
        <v>0</v>
      </c>
    </row>
    <row r="423" spans="1:36">
      <c r="A423" s="68" t="str">
        <f t="shared" si="114"/>
        <v>5CFZ4</v>
      </c>
      <c r="B423" s="12">
        <f t="shared" si="115"/>
        <v>3</v>
      </c>
      <c r="C423" s="12">
        <f t="shared" si="116"/>
        <v>3</v>
      </c>
      <c r="D423" s="12">
        <f t="shared" si="117"/>
        <v>2.8559931372677805</v>
      </c>
      <c r="E423" s="12">
        <f t="shared" si="118"/>
        <v>2.5941339215759109</v>
      </c>
      <c r="F423" s="12">
        <f t="shared" si="119"/>
        <v>2.3322747058840418</v>
      </c>
      <c r="G423" s="12">
        <f t="shared" si="120"/>
        <v>2.0704154901921723</v>
      </c>
      <c r="H423" s="12">
        <f t="shared" si="121"/>
        <v>21</v>
      </c>
      <c r="I423" s="12">
        <f t="shared" si="122"/>
        <v>28</v>
      </c>
      <c r="J423" s="12">
        <f t="shared" si="123"/>
        <v>3</v>
      </c>
      <c r="K423" s="12">
        <f t="shared" si="132"/>
        <v>2.9083649804061542</v>
      </c>
      <c r="L423" s="12">
        <f t="shared" si="124"/>
        <v>7</v>
      </c>
      <c r="M423" s="81">
        <f t="shared" si="125"/>
        <v>0</v>
      </c>
      <c r="N423" s="81">
        <f t="shared" si="126"/>
        <v>0</v>
      </c>
      <c r="O423" s="81">
        <f t="shared" si="127"/>
        <v>2</v>
      </c>
      <c r="P423" s="81">
        <f t="shared" si="128"/>
        <v>12</v>
      </c>
      <c r="Q423" s="81">
        <f t="shared" si="129"/>
        <v>22</v>
      </c>
      <c r="R423" s="81">
        <f t="shared" si="130"/>
        <v>32</v>
      </c>
      <c r="S423">
        <f t="shared" si="131"/>
        <v>1.5</v>
      </c>
      <c r="V423" s="54" t="s">
        <v>1015</v>
      </c>
      <c r="W423" s="55" t="s">
        <v>1016</v>
      </c>
      <c r="X423" s="56">
        <v>5</v>
      </c>
      <c r="Y423" s="57">
        <v>54</v>
      </c>
      <c r="Z423" s="57">
        <v>3</v>
      </c>
      <c r="AA423" s="57">
        <v>3</v>
      </c>
      <c r="AB423" s="57">
        <v>0</v>
      </c>
      <c r="AC423" s="57">
        <v>18</v>
      </c>
      <c r="AD423" s="57">
        <v>25</v>
      </c>
      <c r="AE423" s="57">
        <v>36.5</v>
      </c>
      <c r="AF423" s="57">
        <v>0</v>
      </c>
      <c r="AG423" s="58">
        <v>0.75</v>
      </c>
      <c r="AH423" s="58">
        <v>1.5</v>
      </c>
      <c r="AI423" s="58">
        <v>6.5</v>
      </c>
      <c r="AJ423" s="58">
        <v>0</v>
      </c>
    </row>
    <row r="424" spans="1:36">
      <c r="A424" s="68" t="str">
        <f t="shared" si="114"/>
        <v>5CFZ5</v>
      </c>
      <c r="B424" s="12">
        <f t="shared" si="115"/>
        <v>3</v>
      </c>
      <c r="C424" s="12">
        <f t="shared" si="116"/>
        <v>2.9869092829151649</v>
      </c>
      <c r="D424" s="12">
        <f t="shared" si="117"/>
        <v>2.8036212941294063</v>
      </c>
      <c r="E424" s="12">
        <f t="shared" si="118"/>
        <v>2.5417620784375372</v>
      </c>
      <c r="F424" s="12">
        <f t="shared" si="119"/>
        <v>2.2799028627456677</v>
      </c>
      <c r="G424" s="12">
        <f t="shared" si="120"/>
        <v>2.0180436470537986</v>
      </c>
      <c r="H424" s="12">
        <f t="shared" si="121"/>
        <v>19</v>
      </c>
      <c r="I424" s="12">
        <f t="shared" si="122"/>
        <v>26</v>
      </c>
      <c r="J424" s="12">
        <f t="shared" si="123"/>
        <v>3</v>
      </c>
      <c r="K424" s="12">
        <f t="shared" si="132"/>
        <v>2.9083649804061542</v>
      </c>
      <c r="L424" s="12">
        <f t="shared" si="124"/>
        <v>7</v>
      </c>
      <c r="M424" s="81">
        <f t="shared" si="125"/>
        <v>0</v>
      </c>
      <c r="N424" s="81">
        <f t="shared" si="126"/>
        <v>1</v>
      </c>
      <c r="O424" s="81">
        <f t="shared" si="127"/>
        <v>4</v>
      </c>
      <c r="P424" s="81">
        <f t="shared" si="128"/>
        <v>14</v>
      </c>
      <c r="Q424" s="81">
        <f t="shared" si="129"/>
        <v>24</v>
      </c>
      <c r="R424" s="81">
        <f t="shared" si="130"/>
        <v>34</v>
      </c>
      <c r="S424">
        <f t="shared" si="131"/>
        <v>1.5</v>
      </c>
      <c r="V424" s="54" t="s">
        <v>1017</v>
      </c>
      <c r="W424" s="55" t="s">
        <v>1018</v>
      </c>
      <c r="X424" s="56">
        <v>5</v>
      </c>
      <c r="Y424" s="57">
        <v>54</v>
      </c>
      <c r="Z424" s="57">
        <v>3</v>
      </c>
      <c r="AA424" s="57">
        <v>3</v>
      </c>
      <c r="AB424" s="57">
        <v>0</v>
      </c>
      <c r="AC424" s="57">
        <v>16</v>
      </c>
      <c r="AD424" s="57">
        <v>23</v>
      </c>
      <c r="AE424" s="57">
        <v>37.5</v>
      </c>
      <c r="AF424" s="57">
        <v>0</v>
      </c>
      <c r="AG424" s="58">
        <v>0.75</v>
      </c>
      <c r="AH424" s="58">
        <v>1.5</v>
      </c>
      <c r="AI424" s="58">
        <v>7</v>
      </c>
      <c r="AJ424" s="58">
        <v>0</v>
      </c>
    </row>
    <row r="425" spans="1:36">
      <c r="A425" s="68" t="str">
        <f t="shared" si="114"/>
        <v>5CFZ7</v>
      </c>
      <c r="B425" s="12">
        <f t="shared" si="115"/>
        <v>3</v>
      </c>
      <c r="C425" s="12">
        <f t="shared" si="116"/>
        <v>3</v>
      </c>
      <c r="D425" s="12">
        <f t="shared" si="117"/>
        <v>2.8821790588369671</v>
      </c>
      <c r="E425" s="12">
        <f t="shared" si="118"/>
        <v>2.620319843145098</v>
      </c>
      <c r="F425" s="12">
        <f t="shared" si="119"/>
        <v>2.3584606274532289</v>
      </c>
      <c r="G425" s="12">
        <f t="shared" si="120"/>
        <v>2.0966014117613594</v>
      </c>
      <c r="H425" s="12">
        <f t="shared" si="121"/>
        <v>22</v>
      </c>
      <c r="I425" s="12">
        <f t="shared" si="122"/>
        <v>29</v>
      </c>
      <c r="J425" s="12">
        <f t="shared" si="123"/>
        <v>3</v>
      </c>
      <c r="K425" s="12">
        <f t="shared" si="132"/>
        <v>2.9083649804061542</v>
      </c>
      <c r="L425" s="12">
        <f t="shared" si="124"/>
        <v>7</v>
      </c>
      <c r="M425" s="81">
        <f t="shared" si="125"/>
        <v>0</v>
      </c>
      <c r="N425" s="81">
        <f t="shared" si="126"/>
        <v>0</v>
      </c>
      <c r="O425" s="81">
        <f t="shared" si="127"/>
        <v>1</v>
      </c>
      <c r="P425" s="81">
        <f t="shared" si="128"/>
        <v>11</v>
      </c>
      <c r="Q425" s="81">
        <f t="shared" si="129"/>
        <v>21</v>
      </c>
      <c r="R425" s="81">
        <f t="shared" si="130"/>
        <v>31</v>
      </c>
      <c r="S425">
        <f t="shared" si="131"/>
        <v>1.5</v>
      </c>
      <c r="V425" s="54" t="s">
        <v>1019</v>
      </c>
      <c r="W425" s="55" t="s">
        <v>1020</v>
      </c>
      <c r="X425" s="56">
        <v>1</v>
      </c>
      <c r="Y425" s="57">
        <v>54</v>
      </c>
      <c r="Z425" s="57">
        <v>3</v>
      </c>
      <c r="AA425" s="57">
        <v>3</v>
      </c>
      <c r="AB425" s="57">
        <v>0</v>
      </c>
      <c r="AC425" s="57">
        <v>19</v>
      </c>
      <c r="AD425" s="57">
        <v>26</v>
      </c>
      <c r="AE425" s="57">
        <v>37.5</v>
      </c>
      <c r="AF425" s="57">
        <v>0</v>
      </c>
      <c r="AG425" s="58">
        <v>0.75</v>
      </c>
      <c r="AH425" s="58">
        <v>1.5</v>
      </c>
      <c r="AI425" s="58">
        <v>6.5</v>
      </c>
      <c r="AJ425" s="58">
        <v>0</v>
      </c>
    </row>
    <row r="426" spans="1:36">
      <c r="A426" s="68" t="str">
        <f t="shared" si="114"/>
        <v>5CG1</v>
      </c>
      <c r="B426" s="12">
        <f t="shared" si="115"/>
        <v>2.5150000000000001</v>
      </c>
      <c r="C426" s="12">
        <f t="shared" si="116"/>
        <v>2.5150000000000001</v>
      </c>
      <c r="D426" s="12">
        <f t="shared" si="117"/>
        <v>2.3962541053234609</v>
      </c>
      <c r="E426" s="12">
        <f t="shared" si="118"/>
        <v>2.1065820102996611</v>
      </c>
      <c r="F426" s="12">
        <f t="shared" si="119"/>
        <v>1.8010543773137724</v>
      </c>
      <c r="G426" s="12">
        <f t="shared" si="120"/>
        <v>1.4955267443278837</v>
      </c>
      <c r="H426" s="12">
        <f t="shared" si="121"/>
        <v>20.929000000000002</v>
      </c>
      <c r="I426" s="12">
        <f t="shared" si="122"/>
        <v>30.908000000000001</v>
      </c>
      <c r="J426" s="12">
        <f t="shared" si="123"/>
        <v>2.5150000000000001</v>
      </c>
      <c r="K426" s="12">
        <f t="shared" si="132"/>
        <v>2.3843677342104308</v>
      </c>
      <c r="L426" s="12">
        <f t="shared" si="124"/>
        <v>9.9789999999999992</v>
      </c>
      <c r="M426" s="81">
        <f t="shared" si="125"/>
        <v>0</v>
      </c>
      <c r="N426" s="81">
        <f t="shared" si="126"/>
        <v>0</v>
      </c>
      <c r="O426" s="81">
        <f t="shared" si="127"/>
        <v>9.070999999999998</v>
      </c>
      <c r="P426" s="81">
        <f t="shared" si="128"/>
        <v>9.0919999999999987</v>
      </c>
      <c r="Q426" s="81">
        <f t="shared" si="129"/>
        <v>19.091999999999999</v>
      </c>
      <c r="R426" s="81">
        <f t="shared" si="130"/>
        <v>29.091999999999999</v>
      </c>
      <c r="S426">
        <f t="shared" si="131"/>
        <v>1.75</v>
      </c>
      <c r="V426" s="54" t="s">
        <v>1021</v>
      </c>
      <c r="W426" s="55" t="s">
        <v>1022</v>
      </c>
      <c r="X426" s="56">
        <v>5</v>
      </c>
      <c r="Y426" s="57">
        <v>52</v>
      </c>
      <c r="Z426" s="57">
        <v>2.6</v>
      </c>
      <c r="AA426" s="57">
        <v>2.5150000000000001</v>
      </c>
      <c r="AB426" s="57">
        <v>0</v>
      </c>
      <c r="AC426" s="57">
        <v>18.329000000000001</v>
      </c>
      <c r="AD426" s="57">
        <v>28.308</v>
      </c>
      <c r="AE426" s="57">
        <v>0</v>
      </c>
      <c r="AF426" s="57">
        <v>0</v>
      </c>
      <c r="AG426" s="58">
        <v>0.75</v>
      </c>
      <c r="AH426" s="58">
        <v>1.75</v>
      </c>
      <c r="AI426" s="58">
        <v>0</v>
      </c>
      <c r="AJ426" s="58">
        <v>0</v>
      </c>
    </row>
    <row r="427" spans="1:36">
      <c r="A427" s="68" t="str">
        <f t="shared" si="114"/>
        <v>5CG2</v>
      </c>
      <c r="B427" s="12">
        <f t="shared" si="115"/>
        <v>2.5219999999999998</v>
      </c>
      <c r="C427" s="12">
        <f t="shared" si="116"/>
        <v>2.5219999999999998</v>
      </c>
      <c r="D427" s="12">
        <f t="shared" si="117"/>
        <v>2.3723828330510464</v>
      </c>
      <c r="E427" s="12">
        <f t="shared" si="118"/>
        <v>2.0668552000651577</v>
      </c>
      <c r="F427" s="12">
        <f t="shared" si="119"/>
        <v>1.7613275670792692</v>
      </c>
      <c r="G427" s="12">
        <f t="shared" si="120"/>
        <v>1.4557999340933807</v>
      </c>
      <c r="H427" s="12">
        <f t="shared" si="121"/>
        <v>21.400000000000002</v>
      </c>
      <c r="I427" s="12">
        <f t="shared" si="122"/>
        <v>27.879000000000001</v>
      </c>
      <c r="J427" s="12">
        <f t="shared" si="123"/>
        <v>2.5219999999999998</v>
      </c>
      <c r="K427" s="12">
        <f t="shared" si="132"/>
        <v>2.4371852440073534</v>
      </c>
      <c r="L427" s="12">
        <f t="shared" si="124"/>
        <v>6.4789999999999992</v>
      </c>
      <c r="M427" s="81">
        <f t="shared" si="125"/>
        <v>0</v>
      </c>
      <c r="N427" s="81">
        <f t="shared" si="126"/>
        <v>0</v>
      </c>
      <c r="O427" s="81">
        <f t="shared" si="127"/>
        <v>2.1209999999999987</v>
      </c>
      <c r="P427" s="81">
        <f t="shared" si="128"/>
        <v>12.120999999999999</v>
      </c>
      <c r="Q427" s="81">
        <f t="shared" si="129"/>
        <v>22.120999999999999</v>
      </c>
      <c r="R427" s="81">
        <f t="shared" si="130"/>
        <v>32.120999999999995</v>
      </c>
      <c r="S427">
        <f t="shared" si="131"/>
        <v>1.75</v>
      </c>
      <c r="V427" s="54" t="s">
        <v>1023</v>
      </c>
      <c r="W427" s="55" t="s">
        <v>1024</v>
      </c>
      <c r="X427" s="56">
        <v>5</v>
      </c>
      <c r="Y427" s="57">
        <v>52.4</v>
      </c>
      <c r="Z427" s="57">
        <v>2.6</v>
      </c>
      <c r="AA427" s="57">
        <v>2.5219999999999998</v>
      </c>
      <c r="AB427" s="57">
        <v>0</v>
      </c>
      <c r="AC427" s="57">
        <v>18.8</v>
      </c>
      <c r="AD427" s="57">
        <v>25.279</v>
      </c>
      <c r="AE427" s="57">
        <v>0</v>
      </c>
      <c r="AF427" s="57">
        <v>0</v>
      </c>
      <c r="AG427" s="58">
        <v>0.75</v>
      </c>
      <c r="AH427" s="58">
        <v>1.75</v>
      </c>
      <c r="AI427" s="58">
        <v>0</v>
      </c>
      <c r="AJ427" s="58">
        <v>0</v>
      </c>
    </row>
    <row r="428" spans="1:36">
      <c r="A428" s="68" t="str">
        <f t="shared" si="114"/>
        <v>5CH4</v>
      </c>
      <c r="B428" s="12">
        <f t="shared" si="115"/>
        <v>2.5150000000000001</v>
      </c>
      <c r="C428" s="12">
        <f t="shared" si="116"/>
        <v>2.5150000000000001</v>
      </c>
      <c r="D428" s="12">
        <f t="shared" si="117"/>
        <v>2.3701062354566687</v>
      </c>
      <c r="E428" s="12">
        <f t="shared" si="118"/>
        <v>2.0208985405391915</v>
      </c>
      <c r="F428" s="12">
        <f t="shared" si="119"/>
        <v>1.6716908456217143</v>
      </c>
      <c r="G428" s="12">
        <f t="shared" si="120"/>
        <v>1.3224831507042369</v>
      </c>
      <c r="H428" s="12">
        <f t="shared" si="121"/>
        <v>22.1</v>
      </c>
      <c r="I428" s="12">
        <f t="shared" si="122"/>
        <v>28.1</v>
      </c>
      <c r="J428" s="12">
        <f t="shared" si="123"/>
        <v>2.5150000000000001</v>
      </c>
      <c r="K428" s="12">
        <f t="shared" si="132"/>
        <v>2.4364556974909894</v>
      </c>
      <c r="L428" s="12">
        <f t="shared" si="124"/>
        <v>6</v>
      </c>
      <c r="M428" s="81">
        <f t="shared" si="125"/>
        <v>0</v>
      </c>
      <c r="N428" s="81">
        <f t="shared" si="126"/>
        <v>0</v>
      </c>
      <c r="O428" s="81">
        <f t="shared" si="127"/>
        <v>1.8999999999999986</v>
      </c>
      <c r="P428" s="81">
        <f t="shared" si="128"/>
        <v>11.899999999999999</v>
      </c>
      <c r="Q428" s="81">
        <f t="shared" si="129"/>
        <v>21.9</v>
      </c>
      <c r="R428" s="81">
        <f t="shared" si="130"/>
        <v>31.9</v>
      </c>
      <c r="S428">
        <f t="shared" si="131"/>
        <v>2</v>
      </c>
      <c r="V428" s="54" t="s">
        <v>1025</v>
      </c>
      <c r="W428" s="55" t="s">
        <v>1026</v>
      </c>
      <c r="X428" s="56">
        <v>5</v>
      </c>
      <c r="Y428" s="57">
        <v>51</v>
      </c>
      <c r="Z428" s="57">
        <v>2.6</v>
      </c>
      <c r="AA428" s="57">
        <v>2.5150000000000001</v>
      </c>
      <c r="AB428" s="57">
        <v>0</v>
      </c>
      <c r="AC428" s="57">
        <v>19.5</v>
      </c>
      <c r="AD428" s="57">
        <v>25.5</v>
      </c>
      <c r="AE428" s="57">
        <v>0</v>
      </c>
      <c r="AF428" s="57">
        <v>0</v>
      </c>
      <c r="AG428" s="58">
        <v>0.75</v>
      </c>
      <c r="AH428" s="58">
        <v>2</v>
      </c>
      <c r="AI428" s="58">
        <v>0</v>
      </c>
      <c r="AJ428" s="58">
        <v>0</v>
      </c>
    </row>
    <row r="429" spans="1:36">
      <c r="A429" s="68" t="str">
        <f t="shared" si="114"/>
        <v>5CH5</v>
      </c>
      <c r="B429" s="12">
        <f t="shared" si="115"/>
        <v>2.5150000000000001</v>
      </c>
      <c r="C429" s="12">
        <f t="shared" si="116"/>
        <v>2.5150000000000001</v>
      </c>
      <c r="D429" s="12">
        <f t="shared" si="117"/>
        <v>2.352645850710795</v>
      </c>
      <c r="E429" s="12">
        <f t="shared" si="118"/>
        <v>2.0034381557933179</v>
      </c>
      <c r="F429" s="12">
        <f t="shared" si="119"/>
        <v>1.6542304608758402</v>
      </c>
      <c r="G429" s="12">
        <f t="shared" si="120"/>
        <v>1.3050227659583631</v>
      </c>
      <c r="H429" s="12">
        <f t="shared" si="121"/>
        <v>21.6</v>
      </c>
      <c r="I429" s="12">
        <f t="shared" si="122"/>
        <v>27.6</v>
      </c>
      <c r="J429" s="12">
        <f t="shared" si="123"/>
        <v>2.5150000000000001</v>
      </c>
      <c r="K429" s="12">
        <f t="shared" si="132"/>
        <v>2.4364556974909894</v>
      </c>
      <c r="L429" s="12">
        <f t="shared" si="124"/>
        <v>6</v>
      </c>
      <c r="M429" s="81">
        <f t="shared" si="125"/>
        <v>0</v>
      </c>
      <c r="N429" s="81">
        <f t="shared" si="126"/>
        <v>0</v>
      </c>
      <c r="O429" s="81">
        <f t="shared" si="127"/>
        <v>2.3999999999999986</v>
      </c>
      <c r="P429" s="81">
        <f t="shared" si="128"/>
        <v>12.399999999999999</v>
      </c>
      <c r="Q429" s="81">
        <f t="shared" si="129"/>
        <v>22.4</v>
      </c>
      <c r="R429" s="81">
        <f t="shared" si="130"/>
        <v>32.4</v>
      </c>
      <c r="S429">
        <f t="shared" si="131"/>
        <v>2</v>
      </c>
      <c r="V429" s="54" t="s">
        <v>1027</v>
      </c>
      <c r="W429" s="55" t="s">
        <v>1028</v>
      </c>
      <c r="X429" s="56">
        <v>5</v>
      </c>
      <c r="Y429" s="57">
        <v>51</v>
      </c>
      <c r="Z429" s="57">
        <v>2.6</v>
      </c>
      <c r="AA429" s="57">
        <v>2.5150000000000001</v>
      </c>
      <c r="AB429" s="57">
        <v>0</v>
      </c>
      <c r="AC429" s="57">
        <v>19</v>
      </c>
      <c r="AD429" s="57">
        <v>25</v>
      </c>
      <c r="AE429" s="57">
        <v>0</v>
      </c>
      <c r="AF429" s="57">
        <v>0</v>
      </c>
      <c r="AG429" s="58">
        <v>0.75</v>
      </c>
      <c r="AH429" s="58">
        <v>2</v>
      </c>
      <c r="AI429" s="58">
        <v>0</v>
      </c>
      <c r="AJ429" s="58">
        <v>0</v>
      </c>
    </row>
    <row r="430" spans="1:36">
      <c r="A430" s="68" t="str">
        <f t="shared" si="114"/>
        <v>5CH6</v>
      </c>
      <c r="B430" s="12">
        <f t="shared" si="115"/>
        <v>2.5150000000000001</v>
      </c>
      <c r="C430" s="12">
        <f t="shared" si="116"/>
        <v>2.5150000000000001</v>
      </c>
      <c r="D430" s="12">
        <f t="shared" si="117"/>
        <v>2.3565730658362458</v>
      </c>
      <c r="E430" s="12">
        <f t="shared" si="118"/>
        <v>2.0073653709187687</v>
      </c>
      <c r="F430" s="12">
        <f t="shared" si="119"/>
        <v>1.658157676001291</v>
      </c>
      <c r="G430" s="12">
        <f t="shared" si="120"/>
        <v>1.3089499810838139</v>
      </c>
      <c r="H430" s="12">
        <f t="shared" si="121"/>
        <v>21.900000000000002</v>
      </c>
      <c r="I430" s="12">
        <f t="shared" si="122"/>
        <v>27.6</v>
      </c>
      <c r="J430" s="12">
        <f t="shared" si="123"/>
        <v>2.5150000000000001</v>
      </c>
      <c r="K430" s="12">
        <f t="shared" si="132"/>
        <v>2.4403829126164402</v>
      </c>
      <c r="L430" s="12">
        <f t="shared" si="124"/>
        <v>5.6999999999999993</v>
      </c>
      <c r="M430" s="81">
        <f t="shared" si="125"/>
        <v>0</v>
      </c>
      <c r="N430" s="81">
        <f t="shared" si="126"/>
        <v>0</v>
      </c>
      <c r="O430" s="81">
        <f t="shared" si="127"/>
        <v>2.3999999999999986</v>
      </c>
      <c r="P430" s="81">
        <f t="shared" si="128"/>
        <v>12.399999999999999</v>
      </c>
      <c r="Q430" s="81">
        <f t="shared" si="129"/>
        <v>22.4</v>
      </c>
      <c r="R430" s="81">
        <f t="shared" si="130"/>
        <v>32.4</v>
      </c>
      <c r="S430">
        <f t="shared" si="131"/>
        <v>2</v>
      </c>
      <c r="V430" s="54" t="s">
        <v>1029</v>
      </c>
      <c r="W430" s="55" t="s">
        <v>1030</v>
      </c>
      <c r="X430" s="56">
        <v>5</v>
      </c>
      <c r="Y430" s="57">
        <v>51</v>
      </c>
      <c r="Z430" s="57">
        <v>2.6</v>
      </c>
      <c r="AA430" s="57">
        <v>2.5150000000000001</v>
      </c>
      <c r="AB430" s="57">
        <v>0</v>
      </c>
      <c r="AC430" s="57">
        <v>19.3</v>
      </c>
      <c r="AD430" s="57">
        <v>25</v>
      </c>
      <c r="AE430" s="57">
        <v>0</v>
      </c>
      <c r="AF430" s="57">
        <v>0</v>
      </c>
      <c r="AG430" s="58">
        <v>0.75</v>
      </c>
      <c r="AH430" s="58">
        <v>2</v>
      </c>
      <c r="AI430" s="58">
        <v>0</v>
      </c>
      <c r="AJ430" s="58">
        <v>0</v>
      </c>
    </row>
    <row r="431" spans="1:36">
      <c r="A431" s="68" t="str">
        <f t="shared" si="114"/>
        <v>5CH7</v>
      </c>
      <c r="B431" s="12">
        <f t="shared" si="115"/>
        <v>3</v>
      </c>
      <c r="C431" s="12">
        <f t="shared" si="116"/>
        <v>3</v>
      </c>
      <c r="D431" s="12">
        <f t="shared" si="117"/>
        <v>2.9266919843249237</v>
      </c>
      <c r="E431" s="12">
        <f t="shared" si="118"/>
        <v>2.7957848134765726</v>
      </c>
      <c r="F431" s="12">
        <f t="shared" si="119"/>
        <v>2.5644594015564235</v>
      </c>
      <c r="G431" s="12">
        <f t="shared" si="120"/>
        <v>2.2152517066389463</v>
      </c>
      <c r="H431" s="12">
        <f t="shared" si="121"/>
        <v>24.4</v>
      </c>
      <c r="I431" s="12">
        <f t="shared" si="122"/>
        <v>45.4</v>
      </c>
      <c r="J431" s="12">
        <f t="shared" si="123"/>
        <v>3</v>
      </c>
      <c r="K431" s="12">
        <f t="shared" si="132"/>
        <v>2.7250949412184631</v>
      </c>
      <c r="L431" s="12">
        <f t="shared" si="124"/>
        <v>21</v>
      </c>
      <c r="M431" s="81">
        <f t="shared" si="125"/>
        <v>0</v>
      </c>
      <c r="N431" s="81">
        <f t="shared" si="126"/>
        <v>0</v>
      </c>
      <c r="O431" s="81">
        <f t="shared" si="127"/>
        <v>5.6000000000000014</v>
      </c>
      <c r="P431" s="81">
        <f t="shared" si="128"/>
        <v>15.600000000000001</v>
      </c>
      <c r="Q431" s="81">
        <f t="shared" si="129"/>
        <v>4.6000000000000014</v>
      </c>
      <c r="R431" s="81">
        <f t="shared" si="130"/>
        <v>14.600000000000001</v>
      </c>
      <c r="S431">
        <f t="shared" si="131"/>
        <v>2</v>
      </c>
      <c r="V431" s="54" t="s">
        <v>1031</v>
      </c>
      <c r="W431" s="55" t="s">
        <v>1032</v>
      </c>
      <c r="X431" s="56">
        <v>5</v>
      </c>
      <c r="Y431" s="57">
        <v>58.4</v>
      </c>
      <c r="Z431" s="57">
        <v>3</v>
      </c>
      <c r="AA431" s="57">
        <v>3</v>
      </c>
      <c r="AB431" s="57">
        <v>0</v>
      </c>
      <c r="AC431" s="57">
        <v>21.4</v>
      </c>
      <c r="AD431" s="57">
        <v>42.4</v>
      </c>
      <c r="AE431" s="57">
        <v>0</v>
      </c>
      <c r="AF431" s="57">
        <v>0</v>
      </c>
      <c r="AG431" s="58">
        <v>0.75</v>
      </c>
      <c r="AH431" s="58">
        <v>2</v>
      </c>
      <c r="AI431" s="58">
        <v>0</v>
      </c>
      <c r="AJ431" s="58">
        <v>0</v>
      </c>
    </row>
    <row r="432" spans="1:36">
      <c r="A432" s="68" t="str">
        <f t="shared" si="114"/>
        <v>5CH8</v>
      </c>
      <c r="B432" s="12">
        <f t="shared" si="115"/>
        <v>3</v>
      </c>
      <c r="C432" s="12">
        <f t="shared" si="116"/>
        <v>3</v>
      </c>
      <c r="D432" s="12">
        <f t="shared" si="117"/>
        <v>2.9005105501552535</v>
      </c>
      <c r="E432" s="12">
        <f t="shared" si="118"/>
        <v>2.7346752954558422</v>
      </c>
      <c r="F432" s="12">
        <f t="shared" si="119"/>
        <v>2.385467600538365</v>
      </c>
      <c r="G432" s="12">
        <f t="shared" si="120"/>
        <v>2.0362599056208879</v>
      </c>
      <c r="H432" s="12">
        <f t="shared" si="121"/>
        <v>22.4</v>
      </c>
      <c r="I432" s="12">
        <f t="shared" si="122"/>
        <v>38.4</v>
      </c>
      <c r="J432" s="12">
        <f t="shared" si="123"/>
        <v>3</v>
      </c>
      <c r="K432" s="12">
        <f t="shared" si="132"/>
        <v>2.7905485266426386</v>
      </c>
      <c r="L432" s="12">
        <f t="shared" si="124"/>
        <v>16</v>
      </c>
      <c r="M432" s="81">
        <f t="shared" si="125"/>
        <v>0</v>
      </c>
      <c r="N432" s="81">
        <f t="shared" si="126"/>
        <v>0</v>
      </c>
      <c r="O432" s="81">
        <f t="shared" si="127"/>
        <v>7.6000000000000014</v>
      </c>
      <c r="P432" s="81">
        <f t="shared" si="128"/>
        <v>1.6000000000000014</v>
      </c>
      <c r="Q432" s="81">
        <f t="shared" si="129"/>
        <v>11.600000000000001</v>
      </c>
      <c r="R432" s="81">
        <f t="shared" si="130"/>
        <v>21.6</v>
      </c>
      <c r="S432">
        <f t="shared" si="131"/>
        <v>2</v>
      </c>
      <c r="V432" s="54" t="s">
        <v>1033</v>
      </c>
      <c r="W432" s="55" t="s">
        <v>1034</v>
      </c>
      <c r="X432" s="56">
        <v>5</v>
      </c>
      <c r="Y432" s="57">
        <v>56.4</v>
      </c>
      <c r="Z432" s="57">
        <v>3</v>
      </c>
      <c r="AA432" s="57">
        <v>3</v>
      </c>
      <c r="AB432" s="57">
        <v>0</v>
      </c>
      <c r="AC432" s="57">
        <v>19.399999999999999</v>
      </c>
      <c r="AD432" s="57">
        <v>35.4</v>
      </c>
      <c r="AE432" s="57">
        <v>0</v>
      </c>
      <c r="AF432" s="57">
        <v>0</v>
      </c>
      <c r="AG432" s="58">
        <v>0.75</v>
      </c>
      <c r="AH432" s="58">
        <v>2</v>
      </c>
      <c r="AI432" s="58">
        <v>0</v>
      </c>
      <c r="AJ432" s="58">
        <v>0</v>
      </c>
    </row>
    <row r="433" spans="1:36">
      <c r="A433" s="68" t="str">
        <f t="shared" si="114"/>
        <v>5CHR1</v>
      </c>
      <c r="B433" s="12">
        <f t="shared" si="115"/>
        <v>3</v>
      </c>
      <c r="C433" s="12">
        <f t="shared" si="116"/>
        <v>3</v>
      </c>
      <c r="D433" s="12">
        <f t="shared" si="117"/>
        <v>2.8516141585074939</v>
      </c>
      <c r="E433" s="12">
        <f t="shared" si="118"/>
        <v>2.5024064635900167</v>
      </c>
      <c r="F433" s="12">
        <f t="shared" si="119"/>
        <v>2.1531987686725391</v>
      </c>
      <c r="G433" s="12">
        <f t="shared" si="120"/>
        <v>1.803991073755062</v>
      </c>
      <c r="H433" s="12">
        <f t="shared" si="121"/>
        <v>22</v>
      </c>
      <c r="I433" s="12">
        <f t="shared" si="122"/>
        <v>28</v>
      </c>
      <c r="J433" s="12">
        <f t="shared" si="123"/>
        <v>3</v>
      </c>
      <c r="K433" s="12">
        <f t="shared" si="132"/>
        <v>2.9214556974909893</v>
      </c>
      <c r="L433" s="12">
        <f t="shared" si="124"/>
        <v>6</v>
      </c>
      <c r="M433" s="81">
        <f t="shared" si="125"/>
        <v>0</v>
      </c>
      <c r="N433" s="81">
        <f t="shared" si="126"/>
        <v>0</v>
      </c>
      <c r="O433" s="81">
        <f t="shared" si="127"/>
        <v>2</v>
      </c>
      <c r="P433" s="81">
        <f t="shared" si="128"/>
        <v>12</v>
      </c>
      <c r="Q433" s="81">
        <f t="shared" si="129"/>
        <v>22</v>
      </c>
      <c r="R433" s="81">
        <f t="shared" si="130"/>
        <v>32</v>
      </c>
      <c r="S433">
        <f t="shared" si="131"/>
        <v>2</v>
      </c>
      <c r="V433" s="54" t="s">
        <v>1035</v>
      </c>
      <c r="W433" s="55" t="s">
        <v>1036</v>
      </c>
      <c r="X433" s="56">
        <v>5</v>
      </c>
      <c r="Y433" s="57">
        <v>57.7</v>
      </c>
      <c r="Z433" s="57">
        <v>5</v>
      </c>
      <c r="AA433" s="57">
        <v>3</v>
      </c>
      <c r="AB433" s="57">
        <v>0</v>
      </c>
      <c r="AC433" s="57">
        <v>17</v>
      </c>
      <c r="AD433" s="57">
        <v>23</v>
      </c>
      <c r="AE433" s="57">
        <v>32</v>
      </c>
      <c r="AF433" s="57">
        <v>0</v>
      </c>
      <c r="AG433" s="58">
        <v>0.75</v>
      </c>
      <c r="AH433" s="58">
        <v>2</v>
      </c>
      <c r="AI433" s="58">
        <v>4.5</v>
      </c>
      <c r="AJ433" s="58">
        <v>0</v>
      </c>
    </row>
    <row r="434" spans="1:36">
      <c r="A434" s="68" t="str">
        <f t="shared" si="114"/>
        <v>5CHR2</v>
      </c>
      <c r="B434" s="12">
        <f t="shared" si="115"/>
        <v>3</v>
      </c>
      <c r="C434" s="12">
        <f t="shared" si="116"/>
        <v>3</v>
      </c>
      <c r="D434" s="12">
        <f t="shared" si="117"/>
        <v>2.8865349279992416</v>
      </c>
      <c r="E434" s="12">
        <f t="shared" si="118"/>
        <v>2.5373272330817644</v>
      </c>
      <c r="F434" s="12">
        <f t="shared" si="119"/>
        <v>2.1881195381642868</v>
      </c>
      <c r="G434" s="12">
        <f t="shared" si="120"/>
        <v>1.8389118432468097</v>
      </c>
      <c r="H434" s="12">
        <f t="shared" si="121"/>
        <v>23</v>
      </c>
      <c r="I434" s="12">
        <f t="shared" si="122"/>
        <v>29</v>
      </c>
      <c r="J434" s="12">
        <f t="shared" si="123"/>
        <v>3</v>
      </c>
      <c r="K434" s="12">
        <f t="shared" si="132"/>
        <v>2.9214556974909893</v>
      </c>
      <c r="L434" s="12">
        <f t="shared" si="124"/>
        <v>6</v>
      </c>
      <c r="M434" s="81">
        <f t="shared" si="125"/>
        <v>0</v>
      </c>
      <c r="N434" s="81">
        <f t="shared" si="126"/>
        <v>0</v>
      </c>
      <c r="O434" s="81">
        <f t="shared" si="127"/>
        <v>1</v>
      </c>
      <c r="P434" s="81">
        <f t="shared" si="128"/>
        <v>11</v>
      </c>
      <c r="Q434" s="81">
        <f t="shared" si="129"/>
        <v>21</v>
      </c>
      <c r="R434" s="81">
        <f t="shared" si="130"/>
        <v>31</v>
      </c>
      <c r="S434">
        <f t="shared" si="131"/>
        <v>2</v>
      </c>
      <c r="V434" s="54" t="s">
        <v>1037</v>
      </c>
      <c r="W434" s="55" t="s">
        <v>1038</v>
      </c>
      <c r="X434" s="56">
        <v>5</v>
      </c>
      <c r="Y434" s="57">
        <v>58.7</v>
      </c>
      <c r="Z434" s="57">
        <v>5</v>
      </c>
      <c r="AA434" s="57">
        <v>3</v>
      </c>
      <c r="AB434" s="57">
        <v>0</v>
      </c>
      <c r="AC434" s="57">
        <v>18</v>
      </c>
      <c r="AD434" s="57">
        <v>24</v>
      </c>
      <c r="AE434" s="57">
        <v>33</v>
      </c>
      <c r="AF434" s="57">
        <v>0</v>
      </c>
      <c r="AG434" s="58">
        <v>0.75</v>
      </c>
      <c r="AH434" s="58">
        <v>2</v>
      </c>
      <c r="AI434" s="58">
        <v>4.5</v>
      </c>
      <c r="AJ434" s="58">
        <v>0</v>
      </c>
    </row>
    <row r="435" spans="1:36">
      <c r="A435" s="68" t="str">
        <f t="shared" si="114"/>
        <v>5CHT40</v>
      </c>
      <c r="B435" s="12">
        <f t="shared" si="115"/>
        <v>2.5150000000000001</v>
      </c>
      <c r="C435" s="12">
        <f t="shared" si="116"/>
        <v>2.5150000000000001</v>
      </c>
      <c r="D435" s="12">
        <f t="shared" si="117"/>
        <v>2.3657548536939115</v>
      </c>
      <c r="E435" s="12">
        <f t="shared" si="118"/>
        <v>2.0165471587764343</v>
      </c>
      <c r="F435" s="12">
        <f t="shared" si="119"/>
        <v>1.6673394638589571</v>
      </c>
      <c r="G435" s="12">
        <f t="shared" si="120"/>
        <v>1.3181317689414798</v>
      </c>
      <c r="H435" s="12">
        <f t="shared" si="121"/>
        <v>20.100000000000001</v>
      </c>
      <c r="I435" s="12">
        <f t="shared" si="122"/>
        <v>29.1</v>
      </c>
      <c r="J435" s="12">
        <f t="shared" si="123"/>
        <v>2.5150000000000001</v>
      </c>
      <c r="K435" s="12">
        <f t="shared" si="132"/>
        <v>2.3971835462364846</v>
      </c>
      <c r="L435" s="12">
        <f t="shared" si="124"/>
        <v>9</v>
      </c>
      <c r="M435" s="81">
        <f t="shared" si="125"/>
        <v>0</v>
      </c>
      <c r="N435" s="81">
        <f t="shared" si="126"/>
        <v>0</v>
      </c>
      <c r="O435" s="81">
        <f t="shared" si="127"/>
        <v>0.89999999999999858</v>
      </c>
      <c r="P435" s="81">
        <f t="shared" si="128"/>
        <v>10.899999999999999</v>
      </c>
      <c r="Q435" s="81">
        <f t="shared" si="129"/>
        <v>20.9</v>
      </c>
      <c r="R435" s="81">
        <f t="shared" si="130"/>
        <v>30.9</v>
      </c>
      <c r="S435">
        <f t="shared" si="131"/>
        <v>2</v>
      </c>
      <c r="V435" s="54" t="s">
        <v>1039</v>
      </c>
      <c r="W435" s="55" t="s">
        <v>1040</v>
      </c>
      <c r="X435" s="56">
        <v>1</v>
      </c>
      <c r="Y435" s="57">
        <v>52.8</v>
      </c>
      <c r="Z435" s="57">
        <v>2.6</v>
      </c>
      <c r="AA435" s="57">
        <v>2.5150000000000001</v>
      </c>
      <c r="AB435" s="57">
        <v>0</v>
      </c>
      <c r="AC435" s="57">
        <v>17.5</v>
      </c>
      <c r="AD435" s="57">
        <v>26.5</v>
      </c>
      <c r="AE435" s="57">
        <v>38</v>
      </c>
      <c r="AF435" s="57">
        <v>0</v>
      </c>
      <c r="AG435" s="58">
        <v>0.75</v>
      </c>
      <c r="AH435" s="58">
        <v>2</v>
      </c>
      <c r="AI435" s="58">
        <v>5</v>
      </c>
      <c r="AJ435" s="58">
        <v>0</v>
      </c>
    </row>
    <row r="436" spans="1:36">
      <c r="A436" s="68" t="str">
        <f t="shared" si="114"/>
        <v>5CIZ1</v>
      </c>
      <c r="B436" s="12">
        <f t="shared" si="115"/>
        <v>3</v>
      </c>
      <c r="C436" s="12">
        <f t="shared" si="116"/>
        <v>3</v>
      </c>
      <c r="D436" s="12">
        <f t="shared" si="117"/>
        <v>2.8948553603746046</v>
      </c>
      <c r="E436" s="12">
        <f t="shared" si="118"/>
        <v>2.5936521550278289</v>
      </c>
      <c r="F436" s="12">
        <f t="shared" si="119"/>
        <v>2.2007510849511327</v>
      </c>
      <c r="G436" s="12">
        <f t="shared" si="120"/>
        <v>1.8078500148744361</v>
      </c>
      <c r="H436" s="12">
        <f t="shared" si="121"/>
        <v>21.968</v>
      </c>
      <c r="I436" s="12">
        <f t="shared" si="122"/>
        <v>33.5</v>
      </c>
      <c r="J436" s="12">
        <f t="shared" si="123"/>
        <v>3</v>
      </c>
      <c r="K436" s="12">
        <f t="shared" si="132"/>
        <v>2.8490378505776817</v>
      </c>
      <c r="L436" s="12">
        <f t="shared" si="124"/>
        <v>11.532</v>
      </c>
      <c r="M436" s="81">
        <f t="shared" si="125"/>
        <v>0</v>
      </c>
      <c r="N436" s="81">
        <f t="shared" si="126"/>
        <v>0</v>
      </c>
      <c r="O436" s="81">
        <f t="shared" si="127"/>
        <v>8.032</v>
      </c>
      <c r="P436" s="81">
        <f t="shared" si="128"/>
        <v>6.5</v>
      </c>
      <c r="Q436" s="81">
        <f t="shared" si="129"/>
        <v>16.5</v>
      </c>
      <c r="R436" s="81">
        <f t="shared" si="130"/>
        <v>26.5</v>
      </c>
      <c r="S436">
        <f t="shared" si="131"/>
        <v>2.25</v>
      </c>
      <c r="V436" s="54" t="s">
        <v>1041</v>
      </c>
      <c r="W436" s="55" t="s">
        <v>1042</v>
      </c>
      <c r="X436" s="56">
        <v>5</v>
      </c>
      <c r="Y436" s="57">
        <v>52.5</v>
      </c>
      <c r="Z436" s="57">
        <v>3</v>
      </c>
      <c r="AA436" s="57">
        <v>3</v>
      </c>
      <c r="AB436" s="57">
        <v>0</v>
      </c>
      <c r="AC436" s="57">
        <v>18.968</v>
      </c>
      <c r="AD436" s="57">
        <v>30.5</v>
      </c>
      <c r="AE436" s="57">
        <v>36.505000000000003</v>
      </c>
      <c r="AF436" s="57">
        <v>0</v>
      </c>
      <c r="AG436" s="58">
        <v>0.75</v>
      </c>
      <c r="AH436" s="58">
        <v>2.25</v>
      </c>
      <c r="AI436" s="58">
        <v>7.25</v>
      </c>
      <c r="AJ436" s="58">
        <v>0</v>
      </c>
    </row>
    <row r="437" spans="1:36">
      <c r="A437" s="68" t="str">
        <f t="shared" si="114"/>
        <v>5CJ1</v>
      </c>
      <c r="B437" s="12">
        <f t="shared" si="115"/>
        <v>3</v>
      </c>
      <c r="C437" s="12">
        <f t="shared" si="116"/>
        <v>3</v>
      </c>
      <c r="D437" s="12">
        <f t="shared" si="117"/>
        <v>2.9005105501552535</v>
      </c>
      <c r="E437" s="12">
        <f t="shared" si="118"/>
        <v>2.7696033793069024</v>
      </c>
      <c r="F437" s="12">
        <f t="shared" si="119"/>
        <v>2.4369327180222835</v>
      </c>
      <c r="G437" s="12">
        <f t="shared" si="120"/>
        <v>2.0003232889371629</v>
      </c>
      <c r="H437" s="12">
        <f t="shared" si="121"/>
        <v>22.4</v>
      </c>
      <c r="I437" s="12">
        <f t="shared" si="122"/>
        <v>43.4</v>
      </c>
      <c r="J437" s="12">
        <f t="shared" si="123"/>
        <v>3</v>
      </c>
      <c r="K437" s="12">
        <f t="shared" si="132"/>
        <v>2.7250949412184631</v>
      </c>
      <c r="L437" s="12">
        <f t="shared" si="124"/>
        <v>21</v>
      </c>
      <c r="M437" s="81">
        <f t="shared" si="125"/>
        <v>0</v>
      </c>
      <c r="N437" s="81">
        <f t="shared" si="126"/>
        <v>0</v>
      </c>
      <c r="O437" s="81">
        <f t="shared" si="127"/>
        <v>7.6000000000000014</v>
      </c>
      <c r="P437" s="81">
        <f t="shared" si="128"/>
        <v>17.600000000000001</v>
      </c>
      <c r="Q437" s="81">
        <f t="shared" si="129"/>
        <v>6.6000000000000014</v>
      </c>
      <c r="R437" s="81">
        <f t="shared" si="130"/>
        <v>16.600000000000001</v>
      </c>
      <c r="S437">
        <f t="shared" si="131"/>
        <v>2.5</v>
      </c>
      <c r="V437" s="54" t="s">
        <v>1043</v>
      </c>
      <c r="W437" s="55" t="s">
        <v>1044</v>
      </c>
      <c r="X437" s="56">
        <v>5</v>
      </c>
      <c r="Y437" s="57">
        <v>56.4</v>
      </c>
      <c r="Z437" s="57">
        <v>3</v>
      </c>
      <c r="AA437" s="57">
        <v>3</v>
      </c>
      <c r="AB437" s="57">
        <v>0</v>
      </c>
      <c r="AC437" s="57">
        <v>19.399999999999999</v>
      </c>
      <c r="AD437" s="57">
        <v>40.4</v>
      </c>
      <c r="AE437" s="57">
        <v>0</v>
      </c>
      <c r="AF437" s="57">
        <v>0</v>
      </c>
      <c r="AG437" s="58">
        <v>0.75</v>
      </c>
      <c r="AH437" s="58">
        <v>2.5</v>
      </c>
      <c r="AI437" s="58">
        <v>0</v>
      </c>
      <c r="AJ437" s="58">
        <v>0</v>
      </c>
    </row>
    <row r="438" spans="1:36">
      <c r="A438" s="68" t="str">
        <f t="shared" si="114"/>
        <v>5CJ27</v>
      </c>
      <c r="B438" s="12">
        <f t="shared" si="115"/>
        <v>2.5219999999999998</v>
      </c>
      <c r="C438" s="12">
        <f t="shared" si="116"/>
        <v>2.5219999999999998</v>
      </c>
      <c r="D438" s="12">
        <f t="shared" si="117"/>
        <v>2.4486919843249235</v>
      </c>
      <c r="E438" s="12">
        <f t="shared" si="118"/>
        <v>2.1007362101284661</v>
      </c>
      <c r="F438" s="12">
        <f t="shared" si="119"/>
        <v>1.6641267810433455</v>
      </c>
      <c r="G438" s="12">
        <f t="shared" si="120"/>
        <v>1.227517351958225</v>
      </c>
      <c r="H438" s="12">
        <f t="shared" si="121"/>
        <v>24.400000000000002</v>
      </c>
      <c r="I438" s="12">
        <f t="shared" si="122"/>
        <v>32.9</v>
      </c>
      <c r="J438" s="12">
        <f t="shared" si="123"/>
        <v>2.5219999999999998</v>
      </c>
      <c r="K438" s="12">
        <f t="shared" si="132"/>
        <v>2.4107289047789018</v>
      </c>
      <c r="L438" s="12">
        <f t="shared" si="124"/>
        <v>8.4999999999999964</v>
      </c>
      <c r="M438" s="81">
        <f t="shared" si="125"/>
        <v>0</v>
      </c>
      <c r="N438" s="81">
        <f t="shared" si="126"/>
        <v>0</v>
      </c>
      <c r="O438" s="81">
        <f t="shared" si="127"/>
        <v>5.5999999999999979</v>
      </c>
      <c r="P438" s="81">
        <f t="shared" si="128"/>
        <v>7.1000000000000014</v>
      </c>
      <c r="Q438" s="81">
        <f t="shared" si="129"/>
        <v>17.100000000000001</v>
      </c>
      <c r="R438" s="81">
        <f t="shared" si="130"/>
        <v>27.1</v>
      </c>
      <c r="S438">
        <f t="shared" si="131"/>
        <v>2.5</v>
      </c>
      <c r="V438" s="54" t="s">
        <v>1045</v>
      </c>
      <c r="W438" s="55" t="s">
        <v>1046</v>
      </c>
      <c r="X438" s="56">
        <v>5</v>
      </c>
      <c r="Y438" s="57">
        <v>54.4</v>
      </c>
      <c r="Z438" s="57">
        <v>2.6</v>
      </c>
      <c r="AA438" s="57">
        <v>2.5219999999999998</v>
      </c>
      <c r="AB438" s="57">
        <v>0</v>
      </c>
      <c r="AC438" s="57">
        <v>21.8</v>
      </c>
      <c r="AD438" s="57">
        <v>30.3</v>
      </c>
      <c r="AE438" s="57">
        <v>0</v>
      </c>
      <c r="AF438" s="57">
        <v>0</v>
      </c>
      <c r="AG438" s="58">
        <v>0.75</v>
      </c>
      <c r="AH438" s="58">
        <v>2.5</v>
      </c>
      <c r="AI438" s="58">
        <v>0</v>
      </c>
      <c r="AJ438" s="58">
        <v>0</v>
      </c>
    </row>
    <row r="439" spans="1:36">
      <c r="A439" s="68" t="str">
        <f t="shared" si="114"/>
        <v>5CJ34</v>
      </c>
      <c r="B439" s="12">
        <f t="shared" si="115"/>
        <v>2.5219999999999998</v>
      </c>
      <c r="C439" s="12">
        <f t="shared" si="116"/>
        <v>2.5219999999999998</v>
      </c>
      <c r="D439" s="12">
        <f t="shared" si="117"/>
        <v>2.4853459921624617</v>
      </c>
      <c r="E439" s="12">
        <f t="shared" si="118"/>
        <v>2.1771315115367842</v>
      </c>
      <c r="F439" s="12">
        <f t="shared" si="119"/>
        <v>1.7405220824516636</v>
      </c>
      <c r="G439" s="12">
        <f t="shared" si="120"/>
        <v>1.3039126533665431</v>
      </c>
      <c r="H439" s="12">
        <f t="shared" si="121"/>
        <v>27.200000000000003</v>
      </c>
      <c r="I439" s="12">
        <f t="shared" si="122"/>
        <v>34.200000000000003</v>
      </c>
      <c r="J439" s="12">
        <f t="shared" si="123"/>
        <v>2.5219999999999998</v>
      </c>
      <c r="K439" s="12">
        <f t="shared" si="132"/>
        <v>2.430364980406154</v>
      </c>
      <c r="L439" s="12">
        <f t="shared" si="124"/>
        <v>7</v>
      </c>
      <c r="M439" s="81">
        <f t="shared" si="125"/>
        <v>0</v>
      </c>
      <c r="N439" s="81">
        <f t="shared" si="126"/>
        <v>0</v>
      </c>
      <c r="O439" s="81">
        <f t="shared" si="127"/>
        <v>2.7999999999999972</v>
      </c>
      <c r="P439" s="81">
        <f t="shared" si="128"/>
        <v>5.7999999999999972</v>
      </c>
      <c r="Q439" s="81">
        <f t="shared" si="129"/>
        <v>15.799999999999997</v>
      </c>
      <c r="R439" s="81">
        <f t="shared" si="130"/>
        <v>25.799999999999997</v>
      </c>
      <c r="S439">
        <f t="shared" si="131"/>
        <v>2.5</v>
      </c>
      <c r="V439" s="54" t="s">
        <v>1047</v>
      </c>
      <c r="W439" s="55" t="s">
        <v>1048</v>
      </c>
      <c r="X439" s="56">
        <v>1</v>
      </c>
      <c r="Y439" s="57">
        <v>57.4</v>
      </c>
      <c r="Z439" s="57">
        <v>2.6</v>
      </c>
      <c r="AA439" s="57">
        <v>2.5219999999999998</v>
      </c>
      <c r="AB439" s="57">
        <v>0</v>
      </c>
      <c r="AC439" s="57">
        <v>24.6</v>
      </c>
      <c r="AD439" s="57">
        <v>31.6</v>
      </c>
      <c r="AE439" s="57">
        <v>0</v>
      </c>
      <c r="AF439" s="57">
        <v>0</v>
      </c>
      <c r="AG439" s="58">
        <v>0.75</v>
      </c>
      <c r="AH439" s="58">
        <v>2.5</v>
      </c>
      <c r="AI439" s="58">
        <v>0</v>
      </c>
      <c r="AJ439" s="58">
        <v>0</v>
      </c>
    </row>
    <row r="440" spans="1:36">
      <c r="A440" s="68" t="str">
        <f t="shared" si="114"/>
        <v>5CK1</v>
      </c>
      <c r="B440" s="12">
        <f t="shared" si="115"/>
        <v>2.5150000000000001</v>
      </c>
      <c r="C440" s="12">
        <f t="shared" si="116"/>
        <v>2.5150000000000001</v>
      </c>
      <c r="D440" s="12">
        <f t="shared" si="117"/>
        <v>2.214162047493931</v>
      </c>
      <c r="E440" s="12">
        <f t="shared" si="118"/>
        <v>1.7338276026420565</v>
      </c>
      <c r="F440" s="12">
        <f t="shared" si="119"/>
        <v>1.253493157790182</v>
      </c>
      <c r="G440" s="12">
        <f t="shared" si="120"/>
        <v>0.77315871293830729</v>
      </c>
      <c r="H440" s="12">
        <f t="shared" si="121"/>
        <v>21.700000000000003</v>
      </c>
      <c r="I440" s="12">
        <f t="shared" si="122"/>
        <v>24.5</v>
      </c>
      <c r="J440" s="12">
        <f t="shared" si="123"/>
        <v>2.5150000000000001</v>
      </c>
      <c r="K440" s="12">
        <f t="shared" si="132"/>
        <v>2.478345992162462</v>
      </c>
      <c r="L440" s="12">
        <f t="shared" si="124"/>
        <v>2.7999999999999972</v>
      </c>
      <c r="M440" s="81">
        <f t="shared" si="125"/>
        <v>0</v>
      </c>
      <c r="N440" s="81">
        <f t="shared" si="126"/>
        <v>0</v>
      </c>
      <c r="O440" s="81">
        <f t="shared" si="127"/>
        <v>5.5</v>
      </c>
      <c r="P440" s="81">
        <f t="shared" si="128"/>
        <v>15.5</v>
      </c>
      <c r="Q440" s="81">
        <f t="shared" si="129"/>
        <v>25.5</v>
      </c>
      <c r="R440" s="81">
        <f t="shared" si="130"/>
        <v>35.5</v>
      </c>
      <c r="S440">
        <f t="shared" si="131"/>
        <v>2.75</v>
      </c>
      <c r="V440" s="54" t="s">
        <v>1049</v>
      </c>
      <c r="W440" s="55" t="s">
        <v>1050</v>
      </c>
      <c r="X440" s="56">
        <v>1</v>
      </c>
      <c r="Y440" s="57">
        <v>53</v>
      </c>
      <c r="Z440" s="57">
        <v>2.6</v>
      </c>
      <c r="AA440" s="57">
        <v>2.5150000000000001</v>
      </c>
      <c r="AB440" s="57">
        <v>0</v>
      </c>
      <c r="AC440" s="57">
        <v>19.100000000000001</v>
      </c>
      <c r="AD440" s="57">
        <v>21.9</v>
      </c>
      <c r="AE440" s="57">
        <v>35.299999999999997</v>
      </c>
      <c r="AF440" s="57">
        <v>0</v>
      </c>
      <c r="AG440" s="58">
        <v>0.75</v>
      </c>
      <c r="AH440" s="58">
        <v>2.75</v>
      </c>
      <c r="AI440" s="58">
        <v>0</v>
      </c>
      <c r="AJ440" s="58">
        <v>0</v>
      </c>
    </row>
    <row r="441" spans="1:36">
      <c r="A441" s="68" t="str">
        <f t="shared" si="114"/>
        <v>5CK2</v>
      </c>
      <c r="B441" s="12">
        <f t="shared" si="115"/>
        <v>2.5150000000000001</v>
      </c>
      <c r="C441" s="12">
        <f t="shared" si="116"/>
        <v>2.5150000000000001</v>
      </c>
      <c r="D441" s="12">
        <f t="shared" si="117"/>
        <v>2.214162047493931</v>
      </c>
      <c r="E441" s="12">
        <f t="shared" si="118"/>
        <v>1.7338276026420565</v>
      </c>
      <c r="F441" s="12">
        <f t="shared" si="119"/>
        <v>1.253493157790182</v>
      </c>
      <c r="G441" s="12">
        <f t="shared" si="120"/>
        <v>0.77315871293830729</v>
      </c>
      <c r="H441" s="12">
        <f t="shared" si="121"/>
        <v>21.700000000000003</v>
      </c>
      <c r="I441" s="12">
        <f t="shared" si="122"/>
        <v>24.5</v>
      </c>
      <c r="J441" s="12">
        <f t="shared" si="123"/>
        <v>2.5150000000000001</v>
      </c>
      <c r="K441" s="12">
        <f t="shared" si="132"/>
        <v>2.478345992162462</v>
      </c>
      <c r="L441" s="12">
        <f t="shared" si="124"/>
        <v>2.7999999999999972</v>
      </c>
      <c r="M441" s="81">
        <f t="shared" si="125"/>
        <v>0</v>
      </c>
      <c r="N441" s="81">
        <f t="shared" si="126"/>
        <v>0</v>
      </c>
      <c r="O441" s="81">
        <f t="shared" si="127"/>
        <v>5.5</v>
      </c>
      <c r="P441" s="81">
        <f t="shared" si="128"/>
        <v>15.5</v>
      </c>
      <c r="Q441" s="81">
        <f t="shared" si="129"/>
        <v>25.5</v>
      </c>
      <c r="R441" s="81">
        <f t="shared" si="130"/>
        <v>35.5</v>
      </c>
      <c r="S441">
        <f t="shared" si="131"/>
        <v>2.75</v>
      </c>
      <c r="V441" s="54" t="s">
        <v>1051</v>
      </c>
      <c r="W441" s="55" t="s">
        <v>1052</v>
      </c>
      <c r="X441" s="56">
        <v>5</v>
      </c>
      <c r="Y441" s="57">
        <v>53</v>
      </c>
      <c r="Z441" s="57">
        <v>2.6</v>
      </c>
      <c r="AA441" s="57">
        <v>2.5150000000000001</v>
      </c>
      <c r="AB441" s="57">
        <v>0</v>
      </c>
      <c r="AC441" s="57">
        <v>19.100000000000001</v>
      </c>
      <c r="AD441" s="57">
        <v>21.9</v>
      </c>
      <c r="AE441" s="57">
        <v>35.299999999999997</v>
      </c>
      <c r="AF441" s="57">
        <v>0</v>
      </c>
      <c r="AG441" s="58">
        <v>0.75</v>
      </c>
      <c r="AH441" s="58">
        <v>2.75</v>
      </c>
      <c r="AI441" s="58">
        <v>0</v>
      </c>
      <c r="AJ441" s="58">
        <v>0</v>
      </c>
    </row>
    <row r="442" spans="1:36">
      <c r="A442" s="68" t="str">
        <f t="shared" si="114"/>
        <v>5CKP3</v>
      </c>
      <c r="B442" s="12">
        <f t="shared" si="115"/>
        <v>3</v>
      </c>
      <c r="C442" s="12">
        <f t="shared" si="116"/>
        <v>3</v>
      </c>
      <c r="D442" s="12">
        <f t="shared" si="117"/>
        <v>2.9144914360018572</v>
      </c>
      <c r="E442" s="12">
        <f t="shared" si="118"/>
        <v>2.6084513154229403</v>
      </c>
      <c r="F442" s="12">
        <f t="shared" si="119"/>
        <v>2.1281168705710658</v>
      </c>
      <c r="G442" s="12">
        <f t="shared" si="120"/>
        <v>1.6477824257191913</v>
      </c>
      <c r="H442" s="12">
        <f t="shared" si="121"/>
        <v>23.468</v>
      </c>
      <c r="I442" s="12">
        <f t="shared" si="122"/>
        <v>34.988</v>
      </c>
      <c r="J442" s="12">
        <f t="shared" si="123"/>
        <v>3</v>
      </c>
      <c r="K442" s="12">
        <f t="shared" si="132"/>
        <v>2.8491949391826998</v>
      </c>
      <c r="L442" s="12">
        <f t="shared" si="124"/>
        <v>11.52</v>
      </c>
      <c r="M442" s="81">
        <f t="shared" si="125"/>
        <v>0</v>
      </c>
      <c r="N442" s="81">
        <f t="shared" si="126"/>
        <v>0</v>
      </c>
      <c r="O442" s="81">
        <f t="shared" si="127"/>
        <v>6.532</v>
      </c>
      <c r="P442" s="81">
        <f t="shared" si="128"/>
        <v>5.0120000000000005</v>
      </c>
      <c r="Q442" s="81">
        <f t="shared" si="129"/>
        <v>15.012</v>
      </c>
      <c r="R442" s="81">
        <f t="shared" si="130"/>
        <v>25.012</v>
      </c>
      <c r="S442">
        <f t="shared" si="131"/>
        <v>2.75</v>
      </c>
      <c r="V442" s="54" t="s">
        <v>1053</v>
      </c>
      <c r="W442" s="55" t="s">
        <v>1054</v>
      </c>
      <c r="X442" s="56">
        <v>5</v>
      </c>
      <c r="Y442" s="57">
        <v>55</v>
      </c>
      <c r="Z442" s="57">
        <v>3</v>
      </c>
      <c r="AA442" s="57">
        <v>3</v>
      </c>
      <c r="AB442" s="57">
        <v>0</v>
      </c>
      <c r="AC442" s="57">
        <v>20.468</v>
      </c>
      <c r="AD442" s="57">
        <v>31.988</v>
      </c>
      <c r="AE442" s="57">
        <v>40.488999999999997</v>
      </c>
      <c r="AF442" s="57">
        <v>0</v>
      </c>
      <c r="AG442" s="58">
        <v>0.75</v>
      </c>
      <c r="AH442" s="58">
        <v>2.75</v>
      </c>
      <c r="AI442" s="58">
        <v>4</v>
      </c>
      <c r="AJ442" s="58">
        <v>0</v>
      </c>
    </row>
    <row r="443" spans="1:36">
      <c r="A443" s="68" t="str">
        <f t="shared" si="114"/>
        <v>5CL2</v>
      </c>
      <c r="B443" s="12">
        <f t="shared" si="115"/>
        <v>2.5150000000000001</v>
      </c>
      <c r="C443" s="12">
        <f t="shared" si="116"/>
        <v>2.5150000000000001</v>
      </c>
      <c r="D443" s="12">
        <f t="shared" si="117"/>
        <v>2.3919472594025502</v>
      </c>
      <c r="E443" s="12">
        <f t="shared" si="118"/>
        <v>2.2610400885541995</v>
      </c>
      <c r="F443" s="12">
        <f t="shared" si="119"/>
        <v>1.7408940019436079</v>
      </c>
      <c r="G443" s="12">
        <f t="shared" si="120"/>
        <v>1.2168162091131958</v>
      </c>
      <c r="H443" s="12">
        <f t="shared" si="121"/>
        <v>20.6</v>
      </c>
      <c r="I443" s="12">
        <f t="shared" si="122"/>
        <v>40.1</v>
      </c>
      <c r="J443" s="12">
        <f t="shared" si="123"/>
        <v>2.5150000000000001</v>
      </c>
      <c r="K443" s="12">
        <f t="shared" si="132"/>
        <v>2.2597310168457159</v>
      </c>
      <c r="L443" s="12">
        <f t="shared" si="124"/>
        <v>19.5</v>
      </c>
      <c r="M443" s="81">
        <f t="shared" si="125"/>
        <v>0</v>
      </c>
      <c r="N443" s="81">
        <f t="shared" si="126"/>
        <v>0</v>
      </c>
      <c r="O443" s="81">
        <f t="shared" si="127"/>
        <v>9.3999999999999986</v>
      </c>
      <c r="P443" s="81">
        <f t="shared" si="128"/>
        <v>19.399999999999999</v>
      </c>
      <c r="Q443" s="81">
        <f t="shared" si="129"/>
        <v>9.8999999999999986</v>
      </c>
      <c r="R443" s="81">
        <f t="shared" si="130"/>
        <v>19.899999999999999</v>
      </c>
      <c r="S443">
        <f t="shared" si="131"/>
        <v>3</v>
      </c>
      <c r="V443" s="54" t="s">
        <v>1055</v>
      </c>
      <c r="W443" s="55" t="s">
        <v>1056</v>
      </c>
      <c r="X443" s="56">
        <v>5</v>
      </c>
      <c r="Y443" s="57">
        <v>53.5</v>
      </c>
      <c r="Z443" s="57">
        <v>2.6</v>
      </c>
      <c r="AA443" s="57">
        <v>2.5150000000000001</v>
      </c>
      <c r="AB443" s="57">
        <v>0</v>
      </c>
      <c r="AC443" s="57">
        <v>18</v>
      </c>
      <c r="AD443" s="57">
        <v>37.5</v>
      </c>
      <c r="AE443" s="57">
        <v>0</v>
      </c>
      <c r="AF443" s="57">
        <v>0</v>
      </c>
      <c r="AG443" s="58">
        <v>0.75</v>
      </c>
      <c r="AH443" s="58">
        <v>3</v>
      </c>
      <c r="AI443" s="58">
        <v>0</v>
      </c>
      <c r="AJ443" s="58">
        <v>0</v>
      </c>
    </row>
    <row r="444" spans="1:36">
      <c r="A444" s="68" t="str">
        <f t="shared" si="114"/>
        <v>5CL3</v>
      </c>
      <c r="B444" s="12">
        <f t="shared" si="115"/>
        <v>2.5150000000000001</v>
      </c>
      <c r="C444" s="12">
        <f t="shared" si="116"/>
        <v>2.5150000000000001</v>
      </c>
      <c r="D444" s="12">
        <f t="shared" si="117"/>
        <v>2.3945654028195174</v>
      </c>
      <c r="E444" s="12">
        <f t="shared" si="118"/>
        <v>2.2636582319711662</v>
      </c>
      <c r="F444" s="12">
        <f t="shared" si="119"/>
        <v>1.7513755578002164</v>
      </c>
      <c r="G444" s="12">
        <f t="shared" si="120"/>
        <v>1.2272977649698043</v>
      </c>
      <c r="H444" s="12">
        <f t="shared" si="121"/>
        <v>20.8</v>
      </c>
      <c r="I444" s="12">
        <f t="shared" si="122"/>
        <v>40.300000000000004</v>
      </c>
      <c r="J444" s="12">
        <f t="shared" si="123"/>
        <v>2.5150000000000001</v>
      </c>
      <c r="K444" s="12">
        <f t="shared" si="132"/>
        <v>2.2597310168457159</v>
      </c>
      <c r="L444" s="12">
        <f t="shared" si="124"/>
        <v>19.500000000000004</v>
      </c>
      <c r="M444" s="81">
        <f t="shared" si="125"/>
        <v>0</v>
      </c>
      <c r="N444" s="81">
        <f t="shared" si="126"/>
        <v>0</v>
      </c>
      <c r="O444" s="81">
        <f t="shared" si="127"/>
        <v>9.1999999999999993</v>
      </c>
      <c r="P444" s="81">
        <f t="shared" si="128"/>
        <v>19.2</v>
      </c>
      <c r="Q444" s="81">
        <f t="shared" si="129"/>
        <v>9.6999999999999957</v>
      </c>
      <c r="R444" s="81">
        <f t="shared" si="130"/>
        <v>19.699999999999996</v>
      </c>
      <c r="S444">
        <f t="shared" si="131"/>
        <v>3</v>
      </c>
      <c r="V444" s="54" t="s">
        <v>1057</v>
      </c>
      <c r="W444" s="55" t="s">
        <v>1058</v>
      </c>
      <c r="X444" s="56">
        <v>5</v>
      </c>
      <c r="Y444" s="57">
        <v>53.7</v>
      </c>
      <c r="Z444" s="57">
        <v>2.6</v>
      </c>
      <c r="AA444" s="57">
        <v>2.5150000000000001</v>
      </c>
      <c r="AB444" s="57">
        <v>0</v>
      </c>
      <c r="AC444" s="57">
        <v>18.2</v>
      </c>
      <c r="AD444" s="57">
        <v>37.700000000000003</v>
      </c>
      <c r="AE444" s="57">
        <v>0</v>
      </c>
      <c r="AF444" s="57">
        <v>0</v>
      </c>
      <c r="AG444" s="58">
        <v>0.75</v>
      </c>
      <c r="AH444" s="58">
        <v>3</v>
      </c>
      <c r="AI444" s="58">
        <v>0</v>
      </c>
      <c r="AJ444" s="58">
        <v>0</v>
      </c>
    </row>
    <row r="445" spans="1:36">
      <c r="A445" s="68" t="str">
        <f t="shared" si="114"/>
        <v>5CL10</v>
      </c>
      <c r="B445" s="12">
        <f t="shared" si="115"/>
        <v>2.5219999999999998</v>
      </c>
      <c r="C445" s="12">
        <f t="shared" si="116"/>
        <v>2.5219999999999998</v>
      </c>
      <c r="D445" s="12">
        <f t="shared" si="117"/>
        <v>2.3517218738210022</v>
      </c>
      <c r="E445" s="12">
        <f t="shared" si="118"/>
        <v>1.8276440809905898</v>
      </c>
      <c r="F445" s="12">
        <f t="shared" si="119"/>
        <v>1.3035662881601777</v>
      </c>
      <c r="G445" s="12">
        <f t="shared" si="120"/>
        <v>0.77948849532976539</v>
      </c>
      <c r="H445" s="12">
        <f t="shared" si="121"/>
        <v>23.6</v>
      </c>
      <c r="I445" s="12">
        <f t="shared" si="122"/>
        <v>27.8</v>
      </c>
      <c r="J445" s="12">
        <f t="shared" si="123"/>
        <v>2.5219999999999998</v>
      </c>
      <c r="K445" s="12">
        <f t="shared" si="132"/>
        <v>2.4670189882436926</v>
      </c>
      <c r="L445" s="12">
        <f t="shared" si="124"/>
        <v>4.1999999999999993</v>
      </c>
      <c r="M445" s="81">
        <f t="shared" si="125"/>
        <v>0</v>
      </c>
      <c r="N445" s="81">
        <f t="shared" si="126"/>
        <v>0</v>
      </c>
      <c r="O445" s="81">
        <f t="shared" si="127"/>
        <v>2.1999999999999993</v>
      </c>
      <c r="P445" s="81">
        <f t="shared" si="128"/>
        <v>12.2</v>
      </c>
      <c r="Q445" s="81">
        <f t="shared" si="129"/>
        <v>22.2</v>
      </c>
      <c r="R445" s="81">
        <f t="shared" si="130"/>
        <v>32.200000000000003</v>
      </c>
      <c r="S445">
        <f t="shared" si="131"/>
        <v>3</v>
      </c>
      <c r="V445" s="54" t="s">
        <v>1059</v>
      </c>
      <c r="W445" s="55" t="s">
        <v>1060</v>
      </c>
      <c r="X445" s="56">
        <v>5</v>
      </c>
      <c r="Y445" s="57">
        <v>57.4</v>
      </c>
      <c r="Z445" s="57">
        <v>2.6</v>
      </c>
      <c r="AA445" s="57">
        <v>2.5219999999999998</v>
      </c>
      <c r="AB445" s="57">
        <v>0</v>
      </c>
      <c r="AC445" s="57">
        <v>21</v>
      </c>
      <c r="AD445" s="57">
        <v>25.2</v>
      </c>
      <c r="AE445" s="57">
        <v>0</v>
      </c>
      <c r="AF445" s="57">
        <v>0</v>
      </c>
      <c r="AG445" s="58">
        <v>0.75</v>
      </c>
      <c r="AH445" s="58">
        <v>3</v>
      </c>
      <c r="AI445" s="58">
        <v>0</v>
      </c>
      <c r="AJ445" s="58">
        <v>0</v>
      </c>
    </row>
    <row r="446" spans="1:36">
      <c r="A446" s="68" t="str">
        <f t="shared" si="114"/>
        <v>5CL16</v>
      </c>
      <c r="B446" s="12">
        <f t="shared" si="115"/>
        <v>2.5219999999999998</v>
      </c>
      <c r="C446" s="12">
        <f t="shared" si="116"/>
        <v>2.5219999999999998</v>
      </c>
      <c r="D446" s="12">
        <f t="shared" si="117"/>
        <v>2.3276083586248353</v>
      </c>
      <c r="E446" s="12">
        <f t="shared" si="118"/>
        <v>1.8035305657944232</v>
      </c>
      <c r="F446" s="12">
        <f t="shared" si="119"/>
        <v>1.2794527729640111</v>
      </c>
      <c r="G446" s="12">
        <f t="shared" si="120"/>
        <v>0.75537498013359894</v>
      </c>
      <c r="H446" s="12">
        <f t="shared" si="121"/>
        <v>23.3</v>
      </c>
      <c r="I446" s="12">
        <f t="shared" si="122"/>
        <v>27.200000000000003</v>
      </c>
      <c r="J446" s="12">
        <f t="shared" si="123"/>
        <v>2.5219999999999998</v>
      </c>
      <c r="K446" s="12">
        <f t="shared" si="132"/>
        <v>2.4743501406173505</v>
      </c>
      <c r="L446" s="12">
        <f t="shared" si="124"/>
        <v>3.9000000000000021</v>
      </c>
      <c r="M446" s="81">
        <f t="shared" si="125"/>
        <v>0</v>
      </c>
      <c r="N446" s="81">
        <f t="shared" si="126"/>
        <v>0</v>
      </c>
      <c r="O446" s="81">
        <f t="shared" si="127"/>
        <v>2.7999999999999972</v>
      </c>
      <c r="P446" s="81">
        <f t="shared" si="128"/>
        <v>12.799999999999997</v>
      </c>
      <c r="Q446" s="81">
        <f t="shared" si="129"/>
        <v>22.799999999999997</v>
      </c>
      <c r="R446" s="81">
        <f t="shared" si="130"/>
        <v>32.799999999999997</v>
      </c>
      <c r="S446">
        <f t="shared" si="131"/>
        <v>3</v>
      </c>
      <c r="V446" s="54" t="s">
        <v>1061</v>
      </c>
      <c r="W446" s="55" t="s">
        <v>1062</v>
      </c>
      <c r="X446" s="56">
        <v>5</v>
      </c>
      <c r="Y446" s="57">
        <v>57.4</v>
      </c>
      <c r="Z446" s="57">
        <v>2.6</v>
      </c>
      <c r="AA446" s="57">
        <v>2.5219999999999998</v>
      </c>
      <c r="AB446" s="57">
        <v>0</v>
      </c>
      <c r="AC446" s="57">
        <v>20.7</v>
      </c>
      <c r="AD446" s="57">
        <v>24.6</v>
      </c>
      <c r="AE446" s="57">
        <v>0</v>
      </c>
      <c r="AF446" s="57">
        <v>0</v>
      </c>
      <c r="AG446" s="58">
        <v>0.7</v>
      </c>
      <c r="AH446" s="58">
        <v>3</v>
      </c>
      <c r="AI446" s="58">
        <v>0</v>
      </c>
      <c r="AJ446" s="58">
        <v>0</v>
      </c>
    </row>
    <row r="447" spans="1:36">
      <c r="A447" s="68" t="str">
        <f t="shared" si="114"/>
        <v>5CL30</v>
      </c>
      <c r="B447" s="12">
        <f t="shared" si="115"/>
        <v>2.5219999999999998</v>
      </c>
      <c r="C447" s="12">
        <f t="shared" si="116"/>
        <v>2.5219999999999998</v>
      </c>
      <c r="D447" s="12">
        <f t="shared" si="117"/>
        <v>2.325679245027036</v>
      </c>
      <c r="E447" s="12">
        <f t="shared" si="118"/>
        <v>1.8016014521966239</v>
      </c>
      <c r="F447" s="12">
        <f t="shared" si="119"/>
        <v>1.2775236593662116</v>
      </c>
      <c r="G447" s="12">
        <f t="shared" si="120"/>
        <v>0.75344586653579948</v>
      </c>
      <c r="H447" s="12">
        <f t="shared" si="121"/>
        <v>23.3</v>
      </c>
      <c r="I447" s="12">
        <f t="shared" si="122"/>
        <v>27.152000000000001</v>
      </c>
      <c r="J447" s="12">
        <f t="shared" si="123"/>
        <v>2.5219999999999998</v>
      </c>
      <c r="K447" s="12">
        <f t="shared" si="132"/>
        <v>2.4749366004251372</v>
      </c>
      <c r="L447" s="12">
        <f t="shared" si="124"/>
        <v>3.8520000000000003</v>
      </c>
      <c r="M447" s="81">
        <f t="shared" si="125"/>
        <v>0</v>
      </c>
      <c r="N447" s="81">
        <f t="shared" si="126"/>
        <v>0</v>
      </c>
      <c r="O447" s="81">
        <f t="shared" si="127"/>
        <v>2.847999999999999</v>
      </c>
      <c r="P447" s="81">
        <f t="shared" si="128"/>
        <v>12.847999999999999</v>
      </c>
      <c r="Q447" s="81">
        <f t="shared" si="129"/>
        <v>22.847999999999999</v>
      </c>
      <c r="R447" s="81">
        <f t="shared" si="130"/>
        <v>32.847999999999999</v>
      </c>
      <c r="S447">
        <f t="shared" si="131"/>
        <v>3</v>
      </c>
      <c r="V447" s="54" t="s">
        <v>1063</v>
      </c>
      <c r="W447" s="55" t="s">
        <v>1064</v>
      </c>
      <c r="X447" s="56">
        <v>1</v>
      </c>
      <c r="Y447" s="57">
        <v>57.4</v>
      </c>
      <c r="Z447" s="57">
        <v>2.6</v>
      </c>
      <c r="AA447" s="57">
        <v>2.5219999999999998</v>
      </c>
      <c r="AB447" s="57">
        <v>0</v>
      </c>
      <c r="AC447" s="57">
        <v>20.7</v>
      </c>
      <c r="AD447" s="57">
        <v>24.552</v>
      </c>
      <c r="AE447" s="57">
        <v>0</v>
      </c>
      <c r="AF447" s="57">
        <v>0</v>
      </c>
      <c r="AG447" s="58">
        <v>0.7</v>
      </c>
      <c r="AH447" s="58">
        <v>3</v>
      </c>
      <c r="AI447" s="58">
        <v>0</v>
      </c>
      <c r="AJ447" s="58">
        <v>0</v>
      </c>
    </row>
    <row r="448" spans="1:36">
      <c r="A448" s="68" t="str">
        <f t="shared" si="114"/>
        <v>5CM1</v>
      </c>
      <c r="B448" s="12">
        <f t="shared" si="115"/>
        <v>2.5219999999999998</v>
      </c>
      <c r="C448" s="12">
        <f t="shared" si="116"/>
        <v>2.5219999999999998</v>
      </c>
      <c r="D448" s="12">
        <f t="shared" si="117"/>
        <v>2.430364980406154</v>
      </c>
      <c r="E448" s="12">
        <f t="shared" si="118"/>
        <v>1.9062172271728097</v>
      </c>
      <c r="F448" s="12">
        <f t="shared" si="119"/>
        <v>1.3383760758966881</v>
      </c>
      <c r="G448" s="12">
        <f t="shared" si="120"/>
        <v>0.77053492462056661</v>
      </c>
      <c r="H448" s="12">
        <f t="shared" si="121"/>
        <v>23</v>
      </c>
      <c r="I448" s="12">
        <f t="shared" si="122"/>
        <v>31</v>
      </c>
      <c r="J448" s="12">
        <f t="shared" si="123"/>
        <v>2.5219999999999998</v>
      </c>
      <c r="K448" s="12">
        <f t="shared" si="132"/>
        <v>2.4172742633213189</v>
      </c>
      <c r="L448" s="12">
        <f t="shared" si="124"/>
        <v>8</v>
      </c>
      <c r="M448" s="81">
        <f t="shared" si="125"/>
        <v>0</v>
      </c>
      <c r="N448" s="81">
        <f t="shared" si="126"/>
        <v>0</v>
      </c>
      <c r="O448" s="81">
        <f t="shared" si="127"/>
        <v>7</v>
      </c>
      <c r="P448" s="81">
        <f t="shared" si="128"/>
        <v>9</v>
      </c>
      <c r="Q448" s="81">
        <f t="shared" si="129"/>
        <v>19</v>
      </c>
      <c r="R448" s="81">
        <f t="shared" si="130"/>
        <v>29</v>
      </c>
      <c r="S448">
        <f t="shared" si="131"/>
        <v>3.25</v>
      </c>
      <c r="V448" s="54" t="s">
        <v>1065</v>
      </c>
      <c r="W448" s="55" t="s">
        <v>1066</v>
      </c>
      <c r="X448" s="56">
        <v>5</v>
      </c>
      <c r="Y448" s="57">
        <v>54</v>
      </c>
      <c r="Z448" s="57">
        <v>2.6</v>
      </c>
      <c r="AA448" s="57">
        <v>2.5219999999999998</v>
      </c>
      <c r="AB448" s="57">
        <v>0</v>
      </c>
      <c r="AC448" s="57">
        <v>20.399999999999999</v>
      </c>
      <c r="AD448" s="57">
        <v>28.4</v>
      </c>
      <c r="AE448" s="57">
        <v>0</v>
      </c>
      <c r="AF448" s="57">
        <v>0</v>
      </c>
      <c r="AG448" s="58">
        <v>0.75</v>
      </c>
      <c r="AH448" s="58">
        <v>3.25</v>
      </c>
      <c r="AI448" s="58">
        <v>0</v>
      </c>
      <c r="AJ448" s="58">
        <v>0</v>
      </c>
    </row>
    <row r="449" spans="1:36">
      <c r="A449" s="68" t="str">
        <f t="shared" si="114"/>
        <v>5CM2</v>
      </c>
      <c r="B449" s="12">
        <f t="shared" si="115"/>
        <v>2.5219999999999998</v>
      </c>
      <c r="C449" s="12">
        <f t="shared" si="116"/>
        <v>2.4644008448267254</v>
      </c>
      <c r="D449" s="12">
        <f t="shared" si="117"/>
        <v>2.0101625284618243</v>
      </c>
      <c r="E449" s="12">
        <f t="shared" si="118"/>
        <v>1.4423213771857029</v>
      </c>
      <c r="F449" s="12">
        <f t="shared" si="119"/>
        <v>0.87448022590958119</v>
      </c>
      <c r="G449" s="12">
        <f t="shared" si="120"/>
        <v>0.30663907463345996</v>
      </c>
      <c r="H449" s="12">
        <f t="shared" si="121"/>
        <v>15.6</v>
      </c>
      <c r="I449" s="12">
        <f t="shared" si="122"/>
        <v>22.6</v>
      </c>
      <c r="J449" s="12">
        <f t="shared" si="123"/>
        <v>2.5219999999999998</v>
      </c>
      <c r="K449" s="12">
        <f t="shared" si="132"/>
        <v>2.430364980406154</v>
      </c>
      <c r="L449" s="12">
        <f t="shared" si="124"/>
        <v>7.0000000000000018</v>
      </c>
      <c r="M449" s="81">
        <f t="shared" si="125"/>
        <v>0</v>
      </c>
      <c r="N449" s="81">
        <f t="shared" si="126"/>
        <v>4.4000000000000004</v>
      </c>
      <c r="O449" s="81">
        <f t="shared" si="127"/>
        <v>7.3999999999999986</v>
      </c>
      <c r="P449" s="81">
        <f t="shared" si="128"/>
        <v>17.399999999999999</v>
      </c>
      <c r="Q449" s="81">
        <f t="shared" si="129"/>
        <v>27.4</v>
      </c>
      <c r="R449" s="81">
        <f t="shared" si="130"/>
        <v>37.4</v>
      </c>
      <c r="S449">
        <f t="shared" si="131"/>
        <v>3.25</v>
      </c>
      <c r="V449" s="54" t="s">
        <v>1067</v>
      </c>
      <c r="W449" s="55" t="s">
        <v>1068</v>
      </c>
      <c r="X449" s="56">
        <v>5</v>
      </c>
      <c r="Y449" s="57">
        <v>53</v>
      </c>
      <c r="Z449" s="57">
        <v>2.6</v>
      </c>
      <c r="AA449" s="57">
        <v>2.5219999999999998</v>
      </c>
      <c r="AB449" s="57">
        <v>0</v>
      </c>
      <c r="AC449" s="57">
        <v>13</v>
      </c>
      <c r="AD449" s="57">
        <v>20</v>
      </c>
      <c r="AE449" s="57">
        <v>0</v>
      </c>
      <c r="AF449" s="57">
        <v>0</v>
      </c>
      <c r="AG449" s="58">
        <v>0.75</v>
      </c>
      <c r="AH449" s="58">
        <v>3.25</v>
      </c>
      <c r="AI449" s="58">
        <v>0</v>
      </c>
      <c r="AJ449" s="58">
        <v>0</v>
      </c>
    </row>
    <row r="450" spans="1:36">
      <c r="A450" s="68" t="str">
        <f t="shared" si="114"/>
        <v>5CM3</v>
      </c>
      <c r="B450" s="12">
        <f t="shared" si="115"/>
        <v>2.5150000000000001</v>
      </c>
      <c r="C450" s="12">
        <f t="shared" si="116"/>
        <v>2.4574008448267257</v>
      </c>
      <c r="D450" s="12">
        <f t="shared" si="117"/>
        <v>2.025009227483213</v>
      </c>
      <c r="E450" s="12">
        <f t="shared" si="118"/>
        <v>1.4571680762070915</v>
      </c>
      <c r="F450" s="12">
        <f t="shared" si="119"/>
        <v>0.8893269249309701</v>
      </c>
      <c r="G450" s="12">
        <f t="shared" si="120"/>
        <v>0.32148577365484865</v>
      </c>
      <c r="H450" s="12">
        <f t="shared" si="121"/>
        <v>15.6</v>
      </c>
      <c r="I450" s="12">
        <f t="shared" si="122"/>
        <v>23.1</v>
      </c>
      <c r="J450" s="12">
        <f t="shared" si="123"/>
        <v>2.5150000000000001</v>
      </c>
      <c r="K450" s="12">
        <f t="shared" si="132"/>
        <v>2.4168196218637368</v>
      </c>
      <c r="L450" s="12">
        <f t="shared" si="124"/>
        <v>7.5000000000000018</v>
      </c>
      <c r="M450" s="81">
        <f t="shared" si="125"/>
        <v>0</v>
      </c>
      <c r="N450" s="81">
        <f t="shared" si="126"/>
        <v>4.4000000000000004</v>
      </c>
      <c r="O450" s="81">
        <f t="shared" si="127"/>
        <v>6.8999999999999986</v>
      </c>
      <c r="P450" s="81">
        <f t="shared" si="128"/>
        <v>16.899999999999999</v>
      </c>
      <c r="Q450" s="81">
        <f t="shared" si="129"/>
        <v>26.9</v>
      </c>
      <c r="R450" s="81">
        <f t="shared" si="130"/>
        <v>36.9</v>
      </c>
      <c r="S450">
        <f t="shared" si="131"/>
        <v>3.25</v>
      </c>
      <c r="V450" s="54" t="s">
        <v>1069</v>
      </c>
      <c r="W450" s="55" t="s">
        <v>1070</v>
      </c>
      <c r="X450" s="56">
        <v>5</v>
      </c>
      <c r="Y450" s="57">
        <v>50</v>
      </c>
      <c r="Z450" s="57">
        <v>2.6</v>
      </c>
      <c r="AA450" s="57">
        <v>2.5150000000000001</v>
      </c>
      <c r="AB450" s="57">
        <v>0</v>
      </c>
      <c r="AC450" s="57">
        <v>13</v>
      </c>
      <c r="AD450" s="57">
        <v>20.5</v>
      </c>
      <c r="AE450" s="57">
        <v>0</v>
      </c>
      <c r="AF450" s="57">
        <v>0</v>
      </c>
      <c r="AG450" s="58">
        <v>0.75</v>
      </c>
      <c r="AH450" s="58">
        <v>3.25</v>
      </c>
      <c r="AI450" s="58">
        <v>0</v>
      </c>
      <c r="AJ450" s="58">
        <v>0</v>
      </c>
    </row>
    <row r="451" spans="1:36">
      <c r="A451" s="68" t="str">
        <f t="shared" si="114"/>
        <v>5CN2</v>
      </c>
      <c r="B451" s="12">
        <f t="shared" si="115"/>
        <v>2.5150000000000001</v>
      </c>
      <c r="C451" s="12">
        <f t="shared" si="116"/>
        <v>2.4574008448267257</v>
      </c>
      <c r="D451" s="12">
        <f t="shared" si="117"/>
        <v>1.9947975428253952</v>
      </c>
      <c r="E451" s="12">
        <f t="shared" si="118"/>
        <v>1.3831713413205522</v>
      </c>
      <c r="F451" s="12">
        <f t="shared" si="119"/>
        <v>0.77154513981570894</v>
      </c>
      <c r="G451" s="12">
        <f t="shared" si="120"/>
        <v>0.15991893831086612</v>
      </c>
      <c r="H451" s="12">
        <f t="shared" si="121"/>
        <v>15.6</v>
      </c>
      <c r="I451" s="12">
        <f t="shared" si="122"/>
        <v>23.1</v>
      </c>
      <c r="J451" s="12">
        <f t="shared" si="123"/>
        <v>2.5150000000000001</v>
      </c>
      <c r="K451" s="12">
        <f t="shared" si="132"/>
        <v>2.4168196218637368</v>
      </c>
      <c r="L451" s="12">
        <f t="shared" si="124"/>
        <v>7.5000000000000018</v>
      </c>
      <c r="M451" s="81">
        <f t="shared" si="125"/>
        <v>0</v>
      </c>
      <c r="N451" s="81">
        <f t="shared" si="126"/>
        <v>4.4000000000000004</v>
      </c>
      <c r="O451" s="81">
        <f t="shared" si="127"/>
        <v>6.8999999999999986</v>
      </c>
      <c r="P451" s="81">
        <f t="shared" si="128"/>
        <v>16.899999999999999</v>
      </c>
      <c r="Q451" s="81">
        <f t="shared" si="129"/>
        <v>26.9</v>
      </c>
      <c r="R451" s="81">
        <f t="shared" si="130"/>
        <v>36.9</v>
      </c>
      <c r="S451">
        <f t="shared" si="131"/>
        <v>3.5</v>
      </c>
      <c r="V451" s="54" t="s">
        <v>1071</v>
      </c>
      <c r="W451" s="55" t="s">
        <v>1072</v>
      </c>
      <c r="X451" s="56">
        <v>5</v>
      </c>
      <c r="Y451" s="57">
        <v>50</v>
      </c>
      <c r="Z451" s="57">
        <v>2.6</v>
      </c>
      <c r="AA451" s="57">
        <v>2.5150000000000001</v>
      </c>
      <c r="AB451" s="57">
        <v>0</v>
      </c>
      <c r="AC451" s="57">
        <v>13</v>
      </c>
      <c r="AD451" s="57">
        <v>20.5</v>
      </c>
      <c r="AE451" s="57">
        <v>0</v>
      </c>
      <c r="AF451" s="57">
        <v>0</v>
      </c>
      <c r="AG451" s="58">
        <v>0.75</v>
      </c>
      <c r="AH451" s="58">
        <v>3.5</v>
      </c>
      <c r="AI451" s="58">
        <v>0</v>
      </c>
      <c r="AJ451" s="58">
        <v>0</v>
      </c>
    </row>
    <row r="452" spans="1:36">
      <c r="A452" s="68" t="str">
        <f t="shared" si="114"/>
        <v>5CN3</v>
      </c>
      <c r="B452" s="12">
        <f t="shared" si="115"/>
        <v>2.5150000000000001</v>
      </c>
      <c r="C452" s="12">
        <f t="shared" si="116"/>
        <v>2.5150000000000001</v>
      </c>
      <c r="D452" s="12">
        <f t="shared" si="117"/>
        <v>2.4233649804061543</v>
      </c>
      <c r="E452" s="12">
        <f t="shared" si="118"/>
        <v>2.2110240057645942</v>
      </c>
      <c r="F452" s="12">
        <f t="shared" si="119"/>
        <v>1.5993978042597512</v>
      </c>
      <c r="G452" s="12">
        <f t="shared" si="120"/>
        <v>0.98777160275490816</v>
      </c>
      <c r="H452" s="12">
        <f t="shared" si="121"/>
        <v>23</v>
      </c>
      <c r="I452" s="12">
        <f t="shared" si="122"/>
        <v>38.306000000000004</v>
      </c>
      <c r="J452" s="12">
        <f t="shared" si="123"/>
        <v>2.5150000000000001</v>
      </c>
      <c r="K452" s="12">
        <f t="shared" si="132"/>
        <v>2.3146334842995144</v>
      </c>
      <c r="L452" s="12">
        <f t="shared" si="124"/>
        <v>15.306000000000004</v>
      </c>
      <c r="M452" s="81">
        <f t="shared" si="125"/>
        <v>0</v>
      </c>
      <c r="N452" s="81">
        <f t="shared" si="126"/>
        <v>0</v>
      </c>
      <c r="O452" s="81">
        <f t="shared" si="127"/>
        <v>7</v>
      </c>
      <c r="P452" s="81">
        <f t="shared" si="128"/>
        <v>1.6939999999999955</v>
      </c>
      <c r="Q452" s="81">
        <f t="shared" si="129"/>
        <v>11.693999999999996</v>
      </c>
      <c r="R452" s="81">
        <f t="shared" si="130"/>
        <v>21.693999999999996</v>
      </c>
      <c r="S452">
        <f t="shared" si="131"/>
        <v>3.5</v>
      </c>
      <c r="V452" s="54" t="s">
        <v>1073</v>
      </c>
      <c r="W452" s="55" t="s">
        <v>1074</v>
      </c>
      <c r="X452" s="56">
        <v>5</v>
      </c>
      <c r="Y452" s="57">
        <v>53.6</v>
      </c>
      <c r="Z452" s="57">
        <v>2.6</v>
      </c>
      <c r="AA452" s="57">
        <v>2.5150000000000001</v>
      </c>
      <c r="AB452" s="57">
        <v>0</v>
      </c>
      <c r="AC452" s="57">
        <v>20.399999999999999</v>
      </c>
      <c r="AD452" s="57">
        <v>35.706000000000003</v>
      </c>
      <c r="AE452" s="57">
        <v>0</v>
      </c>
      <c r="AF452" s="57">
        <v>0</v>
      </c>
      <c r="AG452" s="58">
        <v>0.75</v>
      </c>
      <c r="AH452" s="58">
        <v>3.5</v>
      </c>
      <c r="AI452" s="58">
        <v>0</v>
      </c>
      <c r="AJ452" s="58">
        <v>0</v>
      </c>
    </row>
    <row r="453" spans="1:36">
      <c r="A453" s="68" t="str">
        <f t="shared" si="114"/>
        <v>5CN4</v>
      </c>
      <c r="B453" s="12">
        <f t="shared" si="115"/>
        <v>2.5150000000000001</v>
      </c>
      <c r="C453" s="12">
        <f t="shared" si="116"/>
        <v>2.5150000000000001</v>
      </c>
      <c r="D453" s="12">
        <f t="shared" si="117"/>
        <v>2.4232995268207302</v>
      </c>
      <c r="E453" s="12">
        <f t="shared" si="118"/>
        <v>2.2116796307251545</v>
      </c>
      <c r="F453" s="12">
        <f t="shared" si="119"/>
        <v>1.6000534292203112</v>
      </c>
      <c r="G453" s="12">
        <f t="shared" si="120"/>
        <v>0.9884272277154682</v>
      </c>
      <c r="H453" s="12">
        <f t="shared" si="121"/>
        <v>22.995000000000001</v>
      </c>
      <c r="I453" s="12">
        <f t="shared" si="122"/>
        <v>38.320999999999998</v>
      </c>
      <c r="J453" s="12">
        <f t="shared" si="123"/>
        <v>2.5150000000000001</v>
      </c>
      <c r="K453" s="12">
        <f t="shared" si="132"/>
        <v>2.3143716699578176</v>
      </c>
      <c r="L453" s="12">
        <f t="shared" si="124"/>
        <v>15.325999999999997</v>
      </c>
      <c r="M453" s="81">
        <f t="shared" si="125"/>
        <v>0</v>
      </c>
      <c r="N453" s="81">
        <f t="shared" si="126"/>
        <v>0</v>
      </c>
      <c r="O453" s="81">
        <f t="shared" si="127"/>
        <v>7.004999999999999</v>
      </c>
      <c r="P453" s="81">
        <f t="shared" si="128"/>
        <v>1.679000000000002</v>
      </c>
      <c r="Q453" s="81">
        <f t="shared" si="129"/>
        <v>11.679000000000002</v>
      </c>
      <c r="R453" s="81">
        <f t="shared" si="130"/>
        <v>21.679000000000002</v>
      </c>
      <c r="S453">
        <f t="shared" si="131"/>
        <v>3.5</v>
      </c>
      <c r="V453" s="54" t="s">
        <v>1075</v>
      </c>
      <c r="W453" s="55" t="s">
        <v>1076</v>
      </c>
      <c r="X453" s="56">
        <v>5</v>
      </c>
      <c r="Y453" s="57">
        <v>57</v>
      </c>
      <c r="Z453" s="57">
        <v>2.6</v>
      </c>
      <c r="AA453" s="57">
        <v>2.5150000000000001</v>
      </c>
      <c r="AB453" s="57">
        <v>0</v>
      </c>
      <c r="AC453" s="57">
        <v>20.395</v>
      </c>
      <c r="AD453" s="57">
        <v>35.720999999999997</v>
      </c>
      <c r="AE453" s="57">
        <v>0</v>
      </c>
      <c r="AF453" s="57">
        <v>0</v>
      </c>
      <c r="AG453" s="58">
        <v>0.75</v>
      </c>
      <c r="AH453" s="58">
        <v>3.5</v>
      </c>
      <c r="AI453" s="58">
        <v>0</v>
      </c>
      <c r="AJ453" s="58">
        <v>0</v>
      </c>
    </row>
    <row r="454" spans="1:36">
      <c r="A454" s="68" t="str">
        <f t="shared" si="114"/>
        <v>5CN5</v>
      </c>
      <c r="B454" s="12">
        <f t="shared" si="115"/>
        <v>2.5219999999999998</v>
      </c>
      <c r="C454" s="12">
        <f t="shared" si="116"/>
        <v>2.5219999999999998</v>
      </c>
      <c r="D454" s="12">
        <f t="shared" si="117"/>
        <v>2.4735643467861101</v>
      </c>
      <c r="E454" s="12">
        <f t="shared" si="118"/>
        <v>1.9436603804928707</v>
      </c>
      <c r="F454" s="12">
        <f t="shared" si="119"/>
        <v>1.3320341789880277</v>
      </c>
      <c r="G454" s="12">
        <f t="shared" si="120"/>
        <v>0.72040797748318464</v>
      </c>
      <c r="H454" s="12">
        <f t="shared" si="121"/>
        <v>26.3</v>
      </c>
      <c r="I454" s="12">
        <f t="shared" si="122"/>
        <v>31.700000000000003</v>
      </c>
      <c r="J454" s="12">
        <f t="shared" si="123"/>
        <v>2.5219999999999998</v>
      </c>
      <c r="K454" s="12">
        <f t="shared" si="132"/>
        <v>2.4513101277418903</v>
      </c>
      <c r="L454" s="12">
        <f t="shared" si="124"/>
        <v>5.4000000000000021</v>
      </c>
      <c r="M454" s="81">
        <f t="shared" si="125"/>
        <v>0</v>
      </c>
      <c r="N454" s="81">
        <f t="shared" si="126"/>
        <v>0</v>
      </c>
      <c r="O454" s="81">
        <f t="shared" si="127"/>
        <v>3.6999999999999993</v>
      </c>
      <c r="P454" s="81">
        <f t="shared" si="128"/>
        <v>8.2999999999999972</v>
      </c>
      <c r="Q454" s="81">
        <f t="shared" si="129"/>
        <v>18.299999999999997</v>
      </c>
      <c r="R454" s="81">
        <f t="shared" si="130"/>
        <v>28.299999999999997</v>
      </c>
      <c r="S454">
        <f t="shared" si="131"/>
        <v>3.5</v>
      </c>
      <c r="V454" s="54" t="s">
        <v>1077</v>
      </c>
      <c r="W454" s="55" t="s">
        <v>1078</v>
      </c>
      <c r="X454" s="56">
        <v>5</v>
      </c>
      <c r="Y454" s="57">
        <v>58.4</v>
      </c>
      <c r="Z454" s="57">
        <v>2.6</v>
      </c>
      <c r="AA454" s="57">
        <v>2.5219999999999998</v>
      </c>
      <c r="AB454" s="57">
        <v>0</v>
      </c>
      <c r="AC454" s="57">
        <v>23.7</v>
      </c>
      <c r="AD454" s="57">
        <v>29.1</v>
      </c>
      <c r="AE454" s="57">
        <v>0</v>
      </c>
      <c r="AF454" s="57">
        <v>0</v>
      </c>
      <c r="AG454" s="58">
        <v>0.75</v>
      </c>
      <c r="AH454" s="58">
        <v>3.5</v>
      </c>
      <c r="AI454" s="58">
        <v>0</v>
      </c>
      <c r="AJ454" s="58">
        <v>0</v>
      </c>
    </row>
    <row r="455" spans="1:36">
      <c r="A455" s="68" t="str">
        <f t="shared" si="114"/>
        <v>5CN6</v>
      </c>
      <c r="B455" s="12">
        <f t="shared" si="115"/>
        <v>2.5219999999999998</v>
      </c>
      <c r="C455" s="12">
        <f t="shared" si="116"/>
        <v>2.5219999999999998</v>
      </c>
      <c r="D455" s="12">
        <f t="shared" si="117"/>
        <v>2.4277468369891873</v>
      </c>
      <c r="E455" s="12">
        <f t="shared" si="118"/>
        <v>2.2055030503161026</v>
      </c>
      <c r="F455" s="12">
        <f t="shared" si="119"/>
        <v>1.5938768488112596</v>
      </c>
      <c r="G455" s="12">
        <f t="shared" si="120"/>
        <v>0.98225064730641654</v>
      </c>
      <c r="H455" s="12">
        <f t="shared" si="121"/>
        <v>22.8</v>
      </c>
      <c r="I455" s="12">
        <f t="shared" si="122"/>
        <v>38.1</v>
      </c>
      <c r="J455" s="12">
        <f t="shared" si="123"/>
        <v>2.5219999999999998</v>
      </c>
      <c r="K455" s="12">
        <f t="shared" si="132"/>
        <v>2.3217120286020227</v>
      </c>
      <c r="L455" s="12">
        <f t="shared" si="124"/>
        <v>15.3</v>
      </c>
      <c r="M455" s="81">
        <f t="shared" si="125"/>
        <v>0</v>
      </c>
      <c r="N455" s="81">
        <f t="shared" si="126"/>
        <v>0</v>
      </c>
      <c r="O455" s="81">
        <f t="shared" si="127"/>
        <v>7.1999999999999993</v>
      </c>
      <c r="P455" s="81">
        <f t="shared" si="128"/>
        <v>1.8999999999999986</v>
      </c>
      <c r="Q455" s="81">
        <f t="shared" si="129"/>
        <v>11.899999999999999</v>
      </c>
      <c r="R455" s="81">
        <f t="shared" si="130"/>
        <v>21.9</v>
      </c>
      <c r="S455">
        <f t="shared" si="131"/>
        <v>3.5</v>
      </c>
      <c r="V455" s="54" t="s">
        <v>1079</v>
      </c>
      <c r="W455" s="55" t="s">
        <v>1080</v>
      </c>
      <c r="X455" s="56">
        <v>5</v>
      </c>
      <c r="Y455" s="57">
        <v>53.6</v>
      </c>
      <c r="Z455" s="57">
        <v>2.6</v>
      </c>
      <c r="AA455" s="57">
        <v>2.5219999999999998</v>
      </c>
      <c r="AB455" s="57">
        <v>0</v>
      </c>
      <c r="AC455" s="57">
        <v>20.2</v>
      </c>
      <c r="AD455" s="57">
        <v>35.5</v>
      </c>
      <c r="AE455" s="57">
        <v>0</v>
      </c>
      <c r="AF455" s="57">
        <v>0</v>
      </c>
      <c r="AG455" s="58">
        <v>0.75</v>
      </c>
      <c r="AH455" s="58">
        <v>3.5</v>
      </c>
      <c r="AI455" s="58">
        <v>0</v>
      </c>
      <c r="AJ455" s="58">
        <v>0</v>
      </c>
    </row>
    <row r="456" spans="1:36">
      <c r="A456" s="68" t="str">
        <f t="shared" si="114"/>
        <v>5CN7</v>
      </c>
      <c r="B456" s="12">
        <f t="shared" si="115"/>
        <v>2.5219999999999998</v>
      </c>
      <c r="C456" s="12">
        <f t="shared" si="116"/>
        <v>2.5219999999999998</v>
      </c>
      <c r="D456" s="12">
        <f t="shared" si="117"/>
        <v>2.3163014847570795</v>
      </c>
      <c r="E456" s="12">
        <f t="shared" si="118"/>
        <v>1.7046752832522365</v>
      </c>
      <c r="F456" s="12">
        <f t="shared" si="119"/>
        <v>1.0930490817473935</v>
      </c>
      <c r="G456" s="12">
        <f t="shared" si="120"/>
        <v>0.48142288024255042</v>
      </c>
      <c r="H456" s="12">
        <f t="shared" si="121"/>
        <v>23.1</v>
      </c>
      <c r="I456" s="12">
        <f t="shared" si="122"/>
        <v>27.6</v>
      </c>
      <c r="J456" s="12">
        <f t="shared" si="123"/>
        <v>2.5219999999999998</v>
      </c>
      <c r="K456" s="12">
        <f t="shared" si="132"/>
        <v>2.4630917731182418</v>
      </c>
      <c r="L456" s="12">
        <f t="shared" si="124"/>
        <v>4.5</v>
      </c>
      <c r="M456" s="81">
        <f t="shared" si="125"/>
        <v>0</v>
      </c>
      <c r="N456" s="81">
        <f t="shared" si="126"/>
        <v>0</v>
      </c>
      <c r="O456" s="81">
        <f t="shared" si="127"/>
        <v>2.3999999999999986</v>
      </c>
      <c r="P456" s="81">
        <f t="shared" si="128"/>
        <v>12.399999999999999</v>
      </c>
      <c r="Q456" s="81">
        <f t="shared" si="129"/>
        <v>22.4</v>
      </c>
      <c r="R456" s="81">
        <f t="shared" si="130"/>
        <v>32.4</v>
      </c>
      <c r="S456">
        <f t="shared" si="131"/>
        <v>3.5</v>
      </c>
      <c r="V456" s="54" t="s">
        <v>1081</v>
      </c>
      <c r="W456" s="55" t="s">
        <v>1082</v>
      </c>
      <c r="X456" s="56">
        <v>5</v>
      </c>
      <c r="Y456" s="57">
        <v>51</v>
      </c>
      <c r="Z456" s="57">
        <v>2.6</v>
      </c>
      <c r="AA456" s="57">
        <v>2.5219999999999998</v>
      </c>
      <c r="AB456" s="57">
        <v>0</v>
      </c>
      <c r="AC456" s="57">
        <v>20.5</v>
      </c>
      <c r="AD456" s="57">
        <v>25</v>
      </c>
      <c r="AE456" s="57">
        <v>0</v>
      </c>
      <c r="AF456" s="57">
        <v>0</v>
      </c>
      <c r="AG456" s="58">
        <v>0.75</v>
      </c>
      <c r="AH456" s="58">
        <v>3.5</v>
      </c>
      <c r="AI456" s="58">
        <v>0</v>
      </c>
      <c r="AJ456" s="58">
        <v>0</v>
      </c>
    </row>
    <row r="457" spans="1:36">
      <c r="A457" s="68" t="str">
        <f t="shared" si="114"/>
        <v>5CN8</v>
      </c>
      <c r="B457" s="12">
        <f t="shared" si="115"/>
        <v>2.5219999999999998</v>
      </c>
      <c r="C457" s="12">
        <f t="shared" si="116"/>
        <v>2.5219999999999998</v>
      </c>
      <c r="D457" s="12">
        <f t="shared" si="117"/>
        <v>2.4539282711588575</v>
      </c>
      <c r="E457" s="12">
        <f t="shared" si="118"/>
        <v>1.8519164502671441</v>
      </c>
      <c r="F457" s="12">
        <f t="shared" si="119"/>
        <v>1.2402902487623011</v>
      </c>
      <c r="G457" s="12">
        <f t="shared" si="120"/>
        <v>0.62866404725745806</v>
      </c>
      <c r="H457" s="12">
        <f t="shared" si="121"/>
        <v>24.8</v>
      </c>
      <c r="I457" s="12">
        <f t="shared" si="122"/>
        <v>30.200000000000003</v>
      </c>
      <c r="J457" s="12">
        <f t="shared" si="123"/>
        <v>2.5219999999999998</v>
      </c>
      <c r="K457" s="12">
        <f t="shared" si="132"/>
        <v>2.4513101277418903</v>
      </c>
      <c r="L457" s="12">
        <f t="shared" si="124"/>
        <v>5.4000000000000021</v>
      </c>
      <c r="M457" s="81">
        <f t="shared" si="125"/>
        <v>0</v>
      </c>
      <c r="N457" s="81">
        <f t="shared" si="126"/>
        <v>0</v>
      </c>
      <c r="O457" s="81">
        <f t="shared" si="127"/>
        <v>5.1999999999999993</v>
      </c>
      <c r="P457" s="81">
        <f t="shared" si="128"/>
        <v>9.7999999999999972</v>
      </c>
      <c r="Q457" s="81">
        <f t="shared" si="129"/>
        <v>19.799999999999997</v>
      </c>
      <c r="R457" s="81">
        <f t="shared" si="130"/>
        <v>29.799999999999997</v>
      </c>
      <c r="S457">
        <f t="shared" si="131"/>
        <v>3.5</v>
      </c>
      <c r="V457" s="54" t="s">
        <v>1083</v>
      </c>
      <c r="W457" s="55" t="s">
        <v>1084</v>
      </c>
      <c r="X457" s="56">
        <v>5</v>
      </c>
      <c r="Y457" s="57">
        <v>57.4</v>
      </c>
      <c r="Z457" s="57">
        <v>2.6</v>
      </c>
      <c r="AA457" s="57">
        <v>2.5219999999999998</v>
      </c>
      <c r="AB457" s="57">
        <v>0</v>
      </c>
      <c r="AC457" s="57">
        <v>22.2</v>
      </c>
      <c r="AD457" s="57">
        <v>27.6</v>
      </c>
      <c r="AE457" s="57">
        <v>0</v>
      </c>
      <c r="AF457" s="57">
        <v>0</v>
      </c>
      <c r="AG457" s="58">
        <v>0.75</v>
      </c>
      <c r="AH457" s="58">
        <v>3.5</v>
      </c>
      <c r="AI457" s="58">
        <v>0</v>
      </c>
      <c r="AJ457" s="58">
        <v>0</v>
      </c>
    </row>
    <row r="458" spans="1:36">
      <c r="A458" s="68" t="str">
        <f t="shared" si="114"/>
        <v>5CN11</v>
      </c>
      <c r="B458" s="12">
        <f t="shared" si="115"/>
        <v>2.5219999999999998</v>
      </c>
      <c r="C458" s="12">
        <f t="shared" si="116"/>
        <v>2.5219999999999998</v>
      </c>
      <c r="D458" s="12">
        <f t="shared" si="117"/>
        <v>2.4992229849259475</v>
      </c>
      <c r="E458" s="12">
        <f t="shared" si="118"/>
        <v>2.4206815536361117</v>
      </c>
      <c r="F458" s="12">
        <f t="shared" si="119"/>
        <v>2.3421401223462754</v>
      </c>
      <c r="G458" s="12">
        <f t="shared" si="120"/>
        <v>2.2635986910564396</v>
      </c>
      <c r="H458" s="12">
        <f t="shared" si="121"/>
        <v>16.5</v>
      </c>
      <c r="I458" s="12">
        <f t="shared" si="122"/>
        <v>27.1</v>
      </c>
      <c r="J458" s="12">
        <f t="shared" si="123"/>
        <v>2.5219999999999998</v>
      </c>
      <c r="K458" s="12">
        <f t="shared" si="132"/>
        <v>2.5219999999999998</v>
      </c>
      <c r="L458" s="12">
        <f t="shared" si="124"/>
        <v>10.600000000000001</v>
      </c>
      <c r="M458" s="81">
        <f t="shared" si="125"/>
        <v>0</v>
      </c>
      <c r="N458" s="81">
        <f t="shared" si="126"/>
        <v>3.5</v>
      </c>
      <c r="O458" s="81">
        <f t="shared" si="127"/>
        <v>2.8999999999999986</v>
      </c>
      <c r="P458" s="81">
        <f t="shared" si="128"/>
        <v>12.899999999999999</v>
      </c>
      <c r="Q458" s="81">
        <f t="shared" si="129"/>
        <v>22.9</v>
      </c>
      <c r="R458" s="81">
        <f t="shared" si="130"/>
        <v>32.9</v>
      </c>
      <c r="S458">
        <f t="shared" si="131"/>
        <v>0.45</v>
      </c>
      <c r="V458" s="54" t="s">
        <v>1085</v>
      </c>
      <c r="W458" s="55" t="s">
        <v>1086</v>
      </c>
      <c r="X458" s="56">
        <v>5</v>
      </c>
      <c r="Y458" s="57">
        <v>53.6</v>
      </c>
      <c r="Z458" s="57">
        <v>2.6</v>
      </c>
      <c r="AA458" s="57">
        <v>2.5219999999999998</v>
      </c>
      <c r="AB458" s="57">
        <v>2.48</v>
      </c>
      <c r="AC458" s="57">
        <v>13.9</v>
      </c>
      <c r="AD458" s="57">
        <v>24.5</v>
      </c>
      <c r="AE458" s="57">
        <v>36.9</v>
      </c>
      <c r="AF458" s="57">
        <v>0</v>
      </c>
      <c r="AG458" s="58">
        <v>0</v>
      </c>
      <c r="AH458" s="58">
        <v>0.45</v>
      </c>
      <c r="AI458" s="58">
        <v>3.5</v>
      </c>
      <c r="AJ458" s="58">
        <v>0</v>
      </c>
    </row>
    <row r="459" spans="1:36">
      <c r="A459" s="68" t="str">
        <f t="shared" si="114"/>
        <v>5CN13</v>
      </c>
      <c r="B459" s="12">
        <f t="shared" si="115"/>
        <v>2.5150000000000001</v>
      </c>
      <c r="C459" s="12">
        <f t="shared" si="116"/>
        <v>2.5150000000000001</v>
      </c>
      <c r="D459" s="12">
        <f t="shared" si="117"/>
        <v>2.4351466257825063</v>
      </c>
      <c r="E459" s="12">
        <f t="shared" si="118"/>
        <v>2.256167551868506</v>
      </c>
      <c r="F459" s="12">
        <f t="shared" si="119"/>
        <v>1.6445413503636628</v>
      </c>
      <c r="G459" s="12">
        <f t="shared" si="120"/>
        <v>1.0329151488588197</v>
      </c>
      <c r="H459" s="12">
        <f t="shared" si="121"/>
        <v>23.900000000000002</v>
      </c>
      <c r="I459" s="12">
        <f t="shared" si="122"/>
        <v>39</v>
      </c>
      <c r="J459" s="12">
        <f t="shared" si="123"/>
        <v>2.5150000000000001</v>
      </c>
      <c r="K459" s="12">
        <f t="shared" si="132"/>
        <v>2.3173301720189903</v>
      </c>
      <c r="L459" s="12">
        <f t="shared" si="124"/>
        <v>15.099999999999998</v>
      </c>
      <c r="M459" s="81">
        <f t="shared" si="125"/>
        <v>0</v>
      </c>
      <c r="N459" s="81">
        <f t="shared" si="126"/>
        <v>0</v>
      </c>
      <c r="O459" s="81">
        <f t="shared" si="127"/>
        <v>6.0999999999999979</v>
      </c>
      <c r="P459" s="81">
        <f t="shared" si="128"/>
        <v>1</v>
      </c>
      <c r="Q459" s="81">
        <f t="shared" si="129"/>
        <v>11</v>
      </c>
      <c r="R459" s="81">
        <f t="shared" si="130"/>
        <v>21</v>
      </c>
      <c r="S459">
        <f t="shared" si="131"/>
        <v>3.5</v>
      </c>
      <c r="V459" s="54" t="s">
        <v>1087</v>
      </c>
      <c r="W459" s="55" t="s">
        <v>1088</v>
      </c>
      <c r="X459" s="56">
        <v>5</v>
      </c>
      <c r="Y459" s="57">
        <v>54.6</v>
      </c>
      <c r="Z459" s="57">
        <v>2.6</v>
      </c>
      <c r="AA459" s="57">
        <v>2.5150000000000001</v>
      </c>
      <c r="AB459" s="57">
        <v>0</v>
      </c>
      <c r="AC459" s="57">
        <v>21.3</v>
      </c>
      <c r="AD459" s="57">
        <v>36.4</v>
      </c>
      <c r="AE459" s="57">
        <v>0</v>
      </c>
      <c r="AF459" s="57">
        <v>0</v>
      </c>
      <c r="AG459" s="58">
        <v>0.75</v>
      </c>
      <c r="AH459" s="58">
        <v>3.5</v>
      </c>
      <c r="AI459" s="58">
        <v>0</v>
      </c>
      <c r="AJ459" s="58">
        <v>0</v>
      </c>
    </row>
    <row r="460" spans="1:36">
      <c r="A460" s="68" t="str">
        <f t="shared" si="114"/>
        <v>5CN15</v>
      </c>
      <c r="B460" s="12">
        <f t="shared" si="115"/>
        <v>2.5219999999999998</v>
      </c>
      <c r="C460" s="12">
        <f t="shared" si="116"/>
        <v>2.5219999999999998</v>
      </c>
      <c r="D460" s="12">
        <f t="shared" si="117"/>
        <v>2.4172742633213189</v>
      </c>
      <c r="E460" s="12">
        <f t="shared" si="118"/>
        <v>1.8825631067215149</v>
      </c>
      <c r="F460" s="12">
        <f t="shared" si="119"/>
        <v>1.2709369052166719</v>
      </c>
      <c r="G460" s="12">
        <f t="shared" si="120"/>
        <v>0.65931070371182887</v>
      </c>
      <c r="H460" s="12">
        <f t="shared" si="121"/>
        <v>22</v>
      </c>
      <c r="I460" s="12">
        <f t="shared" si="122"/>
        <v>31.6</v>
      </c>
      <c r="J460" s="12">
        <f t="shared" si="123"/>
        <v>2.5219999999999998</v>
      </c>
      <c r="K460" s="12">
        <f t="shared" si="132"/>
        <v>2.3963291159855831</v>
      </c>
      <c r="L460" s="12">
        <f t="shared" si="124"/>
        <v>9.6000000000000014</v>
      </c>
      <c r="M460" s="81">
        <f t="shared" si="125"/>
        <v>0</v>
      </c>
      <c r="N460" s="81">
        <f t="shared" si="126"/>
        <v>0</v>
      </c>
      <c r="O460" s="81">
        <f t="shared" si="127"/>
        <v>8</v>
      </c>
      <c r="P460" s="81">
        <f t="shared" si="128"/>
        <v>8.3999999999999986</v>
      </c>
      <c r="Q460" s="81">
        <f t="shared" si="129"/>
        <v>18.399999999999999</v>
      </c>
      <c r="R460" s="81">
        <f t="shared" si="130"/>
        <v>28.4</v>
      </c>
      <c r="S460">
        <f t="shared" si="131"/>
        <v>3.5</v>
      </c>
      <c r="V460" s="54" t="s">
        <v>1089</v>
      </c>
      <c r="W460" s="55" t="s">
        <v>1090</v>
      </c>
      <c r="X460" s="56">
        <v>5</v>
      </c>
      <c r="Y460" s="57">
        <v>57.4</v>
      </c>
      <c r="Z460" s="57">
        <v>2.6</v>
      </c>
      <c r="AA460" s="57">
        <v>2.5219999999999998</v>
      </c>
      <c r="AB460" s="57">
        <v>0</v>
      </c>
      <c r="AC460" s="57">
        <v>19.399999999999999</v>
      </c>
      <c r="AD460" s="57">
        <v>29</v>
      </c>
      <c r="AE460" s="57">
        <v>0</v>
      </c>
      <c r="AF460" s="57">
        <v>0</v>
      </c>
      <c r="AG460" s="58">
        <v>0.75</v>
      </c>
      <c r="AH460" s="58">
        <v>3.5</v>
      </c>
      <c r="AI460" s="58">
        <v>0</v>
      </c>
      <c r="AJ460" s="58">
        <v>0</v>
      </c>
    </row>
    <row r="461" spans="1:36">
      <c r="A461" s="68" t="str">
        <f t="shared" si="114"/>
        <v>5CN16</v>
      </c>
      <c r="B461" s="12">
        <f t="shared" si="115"/>
        <v>2.5219999999999998</v>
      </c>
      <c r="C461" s="12">
        <f t="shared" si="116"/>
        <v>2.5219999999999998</v>
      </c>
      <c r="D461" s="12">
        <f t="shared" si="117"/>
        <v>2.4696371316606593</v>
      </c>
      <c r="E461" s="12">
        <f t="shared" si="118"/>
        <v>1.9253115944477255</v>
      </c>
      <c r="F461" s="12">
        <f t="shared" si="119"/>
        <v>1.3136853929428822</v>
      </c>
      <c r="G461" s="12">
        <f t="shared" si="120"/>
        <v>0.70205919143803919</v>
      </c>
      <c r="H461" s="12">
        <f t="shared" si="121"/>
        <v>26</v>
      </c>
      <c r="I461" s="12">
        <f t="shared" si="122"/>
        <v>31.400000000000002</v>
      </c>
      <c r="J461" s="12">
        <f t="shared" si="123"/>
        <v>2.5219999999999998</v>
      </c>
      <c r="K461" s="12">
        <f t="shared" si="132"/>
        <v>2.4513101277418903</v>
      </c>
      <c r="L461" s="12">
        <f t="shared" si="124"/>
        <v>5.4000000000000021</v>
      </c>
      <c r="M461" s="81">
        <f t="shared" si="125"/>
        <v>0</v>
      </c>
      <c r="N461" s="81">
        <f t="shared" si="126"/>
        <v>0</v>
      </c>
      <c r="O461" s="81">
        <f t="shared" si="127"/>
        <v>4</v>
      </c>
      <c r="P461" s="81">
        <f t="shared" si="128"/>
        <v>8.5999999999999979</v>
      </c>
      <c r="Q461" s="81">
        <f t="shared" si="129"/>
        <v>18.599999999999998</v>
      </c>
      <c r="R461" s="81">
        <f t="shared" si="130"/>
        <v>28.599999999999998</v>
      </c>
      <c r="S461">
        <f t="shared" si="131"/>
        <v>3.5</v>
      </c>
      <c r="V461" s="54" t="s">
        <v>1091</v>
      </c>
      <c r="W461" s="55" t="s">
        <v>1092</v>
      </c>
      <c r="X461" s="56">
        <v>5</v>
      </c>
      <c r="Y461" s="57">
        <v>58.1</v>
      </c>
      <c r="Z461" s="57">
        <v>2.6</v>
      </c>
      <c r="AA461" s="57">
        <v>2.5219999999999998</v>
      </c>
      <c r="AB461" s="57">
        <v>0</v>
      </c>
      <c r="AC461" s="57">
        <v>23.4</v>
      </c>
      <c r="AD461" s="57">
        <v>28.8</v>
      </c>
      <c r="AE461" s="57">
        <v>0</v>
      </c>
      <c r="AF461" s="57">
        <v>0</v>
      </c>
      <c r="AG461" s="58">
        <v>0.75</v>
      </c>
      <c r="AH461" s="58">
        <v>3.5</v>
      </c>
      <c r="AI461" s="58">
        <v>0</v>
      </c>
      <c r="AJ461" s="58">
        <v>0</v>
      </c>
    </row>
    <row r="462" spans="1:36">
      <c r="A462" s="68" t="str">
        <f t="shared" si="114"/>
        <v>5CN18</v>
      </c>
      <c r="B462" s="12">
        <f t="shared" si="115"/>
        <v>2.5219999999999998</v>
      </c>
      <c r="C462" s="12">
        <f t="shared" si="116"/>
        <v>2.5219999999999998</v>
      </c>
      <c r="D462" s="12">
        <f t="shared" si="117"/>
        <v>2.4172742633213189</v>
      </c>
      <c r="E462" s="12">
        <f t="shared" si="118"/>
        <v>1.8825631067215149</v>
      </c>
      <c r="F462" s="12">
        <f t="shared" si="119"/>
        <v>1.2709369052166719</v>
      </c>
      <c r="G462" s="12">
        <f t="shared" si="120"/>
        <v>0.65931070371182887</v>
      </c>
      <c r="H462" s="12">
        <f t="shared" si="121"/>
        <v>22</v>
      </c>
      <c r="I462" s="12">
        <f t="shared" si="122"/>
        <v>31.6</v>
      </c>
      <c r="J462" s="12">
        <f t="shared" si="123"/>
        <v>2.5219999999999998</v>
      </c>
      <c r="K462" s="12">
        <f t="shared" si="132"/>
        <v>2.3963291159855831</v>
      </c>
      <c r="L462" s="12">
        <f t="shared" si="124"/>
        <v>9.6000000000000014</v>
      </c>
      <c r="M462" s="81">
        <f t="shared" si="125"/>
        <v>0</v>
      </c>
      <c r="N462" s="81">
        <f t="shared" si="126"/>
        <v>0</v>
      </c>
      <c r="O462" s="81">
        <f t="shared" si="127"/>
        <v>8</v>
      </c>
      <c r="P462" s="81">
        <f t="shared" si="128"/>
        <v>8.3999999999999986</v>
      </c>
      <c r="Q462" s="81">
        <f t="shared" si="129"/>
        <v>18.399999999999999</v>
      </c>
      <c r="R462" s="81">
        <f t="shared" si="130"/>
        <v>28.4</v>
      </c>
      <c r="S462">
        <f t="shared" si="131"/>
        <v>3.5</v>
      </c>
      <c r="V462" s="54" t="s">
        <v>1093</v>
      </c>
      <c r="W462" s="55" t="s">
        <v>1094</v>
      </c>
      <c r="X462" s="56">
        <v>5</v>
      </c>
      <c r="Y462" s="57">
        <v>57.4</v>
      </c>
      <c r="Z462" s="57">
        <v>2.6</v>
      </c>
      <c r="AA462" s="57">
        <v>2.5219999999999998</v>
      </c>
      <c r="AB462" s="57">
        <v>0</v>
      </c>
      <c r="AC462" s="57">
        <v>19.399999999999999</v>
      </c>
      <c r="AD462" s="57">
        <v>29</v>
      </c>
      <c r="AE462" s="57">
        <v>0</v>
      </c>
      <c r="AF462" s="57">
        <v>0</v>
      </c>
      <c r="AG462" s="58">
        <v>0.75</v>
      </c>
      <c r="AH462" s="58">
        <v>3.5</v>
      </c>
      <c r="AI462" s="58">
        <v>0</v>
      </c>
      <c r="AJ462" s="58">
        <v>0</v>
      </c>
    </row>
    <row r="463" spans="1:36">
      <c r="A463" s="68" t="str">
        <f t="shared" si="114"/>
        <v>5CN19</v>
      </c>
      <c r="B463" s="12">
        <f t="shared" si="115"/>
        <v>2.5219999999999998</v>
      </c>
      <c r="C463" s="12">
        <f t="shared" si="116"/>
        <v>2.5219999999999998</v>
      </c>
      <c r="D463" s="12">
        <f t="shared" si="117"/>
        <v>2.3136833413401128</v>
      </c>
      <c r="E463" s="12">
        <f t="shared" si="118"/>
        <v>1.7020571398352697</v>
      </c>
      <c r="F463" s="12">
        <f t="shared" si="119"/>
        <v>1.0904309383304267</v>
      </c>
      <c r="G463" s="12">
        <f t="shared" si="120"/>
        <v>0.47880473682558367</v>
      </c>
      <c r="H463" s="12">
        <f t="shared" si="121"/>
        <v>22.900000000000002</v>
      </c>
      <c r="I463" s="12">
        <f t="shared" si="122"/>
        <v>27.6</v>
      </c>
      <c r="J463" s="12">
        <f t="shared" si="123"/>
        <v>2.5219999999999998</v>
      </c>
      <c r="K463" s="12">
        <f t="shared" si="132"/>
        <v>2.460473629701275</v>
      </c>
      <c r="L463" s="12">
        <f t="shared" si="124"/>
        <v>4.6999999999999993</v>
      </c>
      <c r="M463" s="81">
        <f t="shared" si="125"/>
        <v>0</v>
      </c>
      <c r="N463" s="81">
        <f t="shared" si="126"/>
        <v>0</v>
      </c>
      <c r="O463" s="81">
        <f t="shared" si="127"/>
        <v>2.3999999999999986</v>
      </c>
      <c r="P463" s="81">
        <f t="shared" si="128"/>
        <v>12.399999999999999</v>
      </c>
      <c r="Q463" s="81">
        <f t="shared" si="129"/>
        <v>22.4</v>
      </c>
      <c r="R463" s="81">
        <f t="shared" si="130"/>
        <v>32.4</v>
      </c>
      <c r="S463">
        <f t="shared" si="131"/>
        <v>3.5</v>
      </c>
      <c r="V463" s="54" t="s">
        <v>1095</v>
      </c>
      <c r="W463" s="55" t="s">
        <v>1096</v>
      </c>
      <c r="X463" s="56">
        <v>5</v>
      </c>
      <c r="Y463" s="57">
        <v>51</v>
      </c>
      <c r="Z463" s="57">
        <v>2.6</v>
      </c>
      <c r="AA463" s="57">
        <v>2.5219999999999998</v>
      </c>
      <c r="AB463" s="57">
        <v>0</v>
      </c>
      <c r="AC463" s="57">
        <v>20.3</v>
      </c>
      <c r="AD463" s="57">
        <v>25</v>
      </c>
      <c r="AE463" s="57">
        <v>0</v>
      </c>
      <c r="AF463" s="57">
        <v>0</v>
      </c>
      <c r="AG463" s="58">
        <v>0.75</v>
      </c>
      <c r="AH463" s="58">
        <v>3.5</v>
      </c>
      <c r="AI463" s="58">
        <v>0</v>
      </c>
      <c r="AJ463" s="58">
        <v>0</v>
      </c>
    </row>
    <row r="464" spans="1:36">
      <c r="A464" s="68" t="str">
        <f t="shared" si="114"/>
        <v>5CN21</v>
      </c>
      <c r="B464" s="12">
        <f t="shared" si="115"/>
        <v>2.5150000000000001</v>
      </c>
      <c r="C464" s="12">
        <f t="shared" si="116"/>
        <v>2.5150000000000001</v>
      </c>
      <c r="D464" s="12">
        <f t="shared" si="117"/>
        <v>2.395874474528001</v>
      </c>
      <c r="E464" s="12">
        <f t="shared" si="118"/>
        <v>2.0726796914170529</v>
      </c>
      <c r="F464" s="12">
        <f t="shared" si="119"/>
        <v>1.4610534899122101</v>
      </c>
      <c r="G464" s="12">
        <f t="shared" si="120"/>
        <v>0.84942728840736681</v>
      </c>
      <c r="H464" s="12">
        <f t="shared" si="121"/>
        <v>20.900000000000002</v>
      </c>
      <c r="I464" s="12">
        <f t="shared" si="122"/>
        <v>36</v>
      </c>
      <c r="J464" s="12">
        <f t="shared" si="123"/>
        <v>2.5150000000000001</v>
      </c>
      <c r="K464" s="12">
        <f t="shared" si="132"/>
        <v>2.3173301720189903</v>
      </c>
      <c r="L464" s="12">
        <f t="shared" si="124"/>
        <v>15.099999999999998</v>
      </c>
      <c r="M464" s="81">
        <f t="shared" si="125"/>
        <v>0</v>
      </c>
      <c r="N464" s="81">
        <f t="shared" si="126"/>
        <v>0</v>
      </c>
      <c r="O464" s="81">
        <f t="shared" si="127"/>
        <v>9.0999999999999979</v>
      </c>
      <c r="P464" s="81">
        <f t="shared" si="128"/>
        <v>4</v>
      </c>
      <c r="Q464" s="81">
        <f t="shared" si="129"/>
        <v>14</v>
      </c>
      <c r="R464" s="81">
        <f t="shared" si="130"/>
        <v>24</v>
      </c>
      <c r="S464">
        <f t="shared" si="131"/>
        <v>3.5</v>
      </c>
      <c r="V464" s="54" t="s">
        <v>1097</v>
      </c>
      <c r="W464" s="55" t="s">
        <v>1098</v>
      </c>
      <c r="X464" s="56">
        <v>5</v>
      </c>
      <c r="Y464" s="57">
        <v>53.6</v>
      </c>
      <c r="Z464" s="57">
        <v>2.6</v>
      </c>
      <c r="AA464" s="57">
        <v>2.5150000000000001</v>
      </c>
      <c r="AB464" s="57">
        <v>0</v>
      </c>
      <c r="AC464" s="57">
        <v>18.3</v>
      </c>
      <c r="AD464" s="57">
        <v>33.4</v>
      </c>
      <c r="AE464" s="57">
        <v>0</v>
      </c>
      <c r="AF464" s="57">
        <v>0</v>
      </c>
      <c r="AG464" s="58">
        <v>0.75</v>
      </c>
      <c r="AH464" s="58">
        <v>3.5</v>
      </c>
      <c r="AI464" s="58">
        <v>0</v>
      </c>
      <c r="AJ464" s="58">
        <v>0</v>
      </c>
    </row>
    <row r="465" spans="1:36">
      <c r="A465" s="68" t="str">
        <f t="shared" si="114"/>
        <v>5CN23</v>
      </c>
      <c r="B465" s="12">
        <f t="shared" si="115"/>
        <v>2.5219999999999998</v>
      </c>
      <c r="C465" s="12">
        <f t="shared" si="116"/>
        <v>2.5219999999999998</v>
      </c>
      <c r="D465" s="12">
        <f t="shared" si="117"/>
        <v>2.4774915619115605</v>
      </c>
      <c r="E465" s="12">
        <f t="shared" si="118"/>
        <v>2.2581320894224151</v>
      </c>
      <c r="F465" s="12">
        <f t="shared" si="119"/>
        <v>1.646505887917572</v>
      </c>
      <c r="G465" s="12">
        <f t="shared" si="120"/>
        <v>1.034879686412729</v>
      </c>
      <c r="H465" s="12">
        <f t="shared" si="121"/>
        <v>26.6</v>
      </c>
      <c r="I465" s="12">
        <f t="shared" si="122"/>
        <v>38.160000000000004</v>
      </c>
      <c r="J465" s="12">
        <f t="shared" si="123"/>
        <v>2.5219999999999998</v>
      </c>
      <c r="K465" s="12">
        <f t="shared" si="132"/>
        <v>2.370671310499306</v>
      </c>
      <c r="L465" s="12">
        <f t="shared" si="124"/>
        <v>11.560000000000002</v>
      </c>
      <c r="M465" s="81">
        <f t="shared" si="125"/>
        <v>0</v>
      </c>
      <c r="N465" s="81">
        <f t="shared" si="126"/>
        <v>0</v>
      </c>
      <c r="O465" s="81">
        <f t="shared" si="127"/>
        <v>3.3999999999999986</v>
      </c>
      <c r="P465" s="81">
        <f t="shared" si="128"/>
        <v>1.8399999999999963</v>
      </c>
      <c r="Q465" s="81">
        <f t="shared" si="129"/>
        <v>11.839999999999996</v>
      </c>
      <c r="R465" s="81">
        <f t="shared" si="130"/>
        <v>21.839999999999996</v>
      </c>
      <c r="S465">
        <f t="shared" si="131"/>
        <v>3.5</v>
      </c>
      <c r="V465" s="54" t="s">
        <v>1099</v>
      </c>
      <c r="W465" s="55" t="s">
        <v>1100</v>
      </c>
      <c r="X465" s="56">
        <v>5</v>
      </c>
      <c r="Y465" s="57">
        <v>57.1</v>
      </c>
      <c r="Z465" s="57">
        <v>2.6</v>
      </c>
      <c r="AA465" s="57">
        <v>2.5219999999999998</v>
      </c>
      <c r="AB465" s="57">
        <v>0</v>
      </c>
      <c r="AC465" s="57">
        <v>24</v>
      </c>
      <c r="AD465" s="57">
        <v>35.56</v>
      </c>
      <c r="AE465" s="57">
        <v>0</v>
      </c>
      <c r="AF465" s="57">
        <v>0</v>
      </c>
      <c r="AG465" s="58">
        <v>0.75</v>
      </c>
      <c r="AH465" s="58">
        <v>3.5</v>
      </c>
      <c r="AI465" s="58">
        <v>0</v>
      </c>
      <c r="AJ465" s="58">
        <v>0</v>
      </c>
    </row>
    <row r="466" spans="1:36">
      <c r="A466" s="68" t="str">
        <f t="shared" si="114"/>
        <v>5CN25</v>
      </c>
      <c r="B466" s="12">
        <f t="shared" si="115"/>
        <v>2.5150000000000001</v>
      </c>
      <c r="C466" s="12">
        <f t="shared" si="116"/>
        <v>2.4875094941218463</v>
      </c>
      <c r="D466" s="12">
        <f t="shared" si="117"/>
        <v>2.3566023232734956</v>
      </c>
      <c r="E466" s="12">
        <f t="shared" si="118"/>
        <v>1.8891918309656002</v>
      </c>
      <c r="F466" s="12">
        <f t="shared" si="119"/>
        <v>1.2775656294607571</v>
      </c>
      <c r="G466" s="12">
        <f t="shared" si="120"/>
        <v>0.6659394279559141</v>
      </c>
      <c r="H466" s="12">
        <f t="shared" si="121"/>
        <v>17.900000000000002</v>
      </c>
      <c r="I466" s="12">
        <f t="shared" si="122"/>
        <v>33</v>
      </c>
      <c r="J466" s="12">
        <f t="shared" si="123"/>
        <v>2.5150000000000001</v>
      </c>
      <c r="K466" s="12">
        <f t="shared" si="132"/>
        <v>2.3173301720189903</v>
      </c>
      <c r="L466" s="12">
        <f t="shared" si="124"/>
        <v>15.099999999999998</v>
      </c>
      <c r="M466" s="81">
        <f t="shared" si="125"/>
        <v>0</v>
      </c>
      <c r="N466" s="81">
        <f t="shared" si="126"/>
        <v>2.0999999999999979</v>
      </c>
      <c r="O466" s="81">
        <f t="shared" si="127"/>
        <v>12.099999999999998</v>
      </c>
      <c r="P466" s="81">
        <f t="shared" si="128"/>
        <v>7</v>
      </c>
      <c r="Q466" s="81">
        <f t="shared" si="129"/>
        <v>17</v>
      </c>
      <c r="R466" s="81">
        <f t="shared" si="130"/>
        <v>27</v>
      </c>
      <c r="S466">
        <f t="shared" si="131"/>
        <v>3.5</v>
      </c>
      <c r="V466" s="54" t="s">
        <v>1101</v>
      </c>
      <c r="W466" s="55" t="s">
        <v>1102</v>
      </c>
      <c r="X466" s="56">
        <v>5</v>
      </c>
      <c r="Y466" s="57">
        <v>50.3</v>
      </c>
      <c r="Z466" s="57">
        <v>2.6</v>
      </c>
      <c r="AA466" s="57">
        <v>2.5150000000000001</v>
      </c>
      <c r="AB466" s="57">
        <v>0</v>
      </c>
      <c r="AC466" s="57">
        <v>15.3</v>
      </c>
      <c r="AD466" s="57">
        <v>30.4</v>
      </c>
      <c r="AE466" s="57">
        <v>0</v>
      </c>
      <c r="AF466" s="57">
        <v>0</v>
      </c>
      <c r="AG466" s="58">
        <v>0.75</v>
      </c>
      <c r="AH466" s="58">
        <v>3.5</v>
      </c>
      <c r="AI466" s="58">
        <v>0</v>
      </c>
      <c r="AJ466" s="58">
        <v>0</v>
      </c>
    </row>
    <row r="467" spans="1:36">
      <c r="A467" s="68" t="str">
        <f t="shared" si="114"/>
        <v>5CN29</v>
      </c>
      <c r="B467" s="12">
        <f t="shared" si="115"/>
        <v>2.5219999999999998</v>
      </c>
      <c r="C467" s="12">
        <f t="shared" si="116"/>
        <v>2.5219999999999998</v>
      </c>
      <c r="D467" s="12">
        <f t="shared" si="117"/>
        <v>2.2739385293054859</v>
      </c>
      <c r="E467" s="12">
        <f t="shared" si="118"/>
        <v>1.6623123278006429</v>
      </c>
      <c r="F467" s="12">
        <f t="shared" si="119"/>
        <v>1.0506861262957998</v>
      </c>
      <c r="G467" s="12">
        <f t="shared" si="120"/>
        <v>0.43905992479095657</v>
      </c>
      <c r="H467" s="12">
        <f t="shared" si="121"/>
        <v>21.700000000000003</v>
      </c>
      <c r="I467" s="12">
        <f t="shared" si="122"/>
        <v>27.1</v>
      </c>
      <c r="J467" s="12">
        <f t="shared" si="123"/>
        <v>2.5219999999999998</v>
      </c>
      <c r="K467" s="12">
        <f t="shared" si="132"/>
        <v>2.4513101277418903</v>
      </c>
      <c r="L467" s="12">
        <f t="shared" si="124"/>
        <v>5.3999999999999986</v>
      </c>
      <c r="M467" s="81">
        <f t="shared" si="125"/>
        <v>0</v>
      </c>
      <c r="N467" s="81">
        <f t="shared" si="126"/>
        <v>0</v>
      </c>
      <c r="O467" s="81">
        <f t="shared" si="127"/>
        <v>2.8999999999999986</v>
      </c>
      <c r="P467" s="81">
        <f t="shared" si="128"/>
        <v>12.899999999999999</v>
      </c>
      <c r="Q467" s="81">
        <f t="shared" si="129"/>
        <v>22.9</v>
      </c>
      <c r="R467" s="81">
        <f t="shared" si="130"/>
        <v>32.9</v>
      </c>
      <c r="S467">
        <f t="shared" si="131"/>
        <v>3.5</v>
      </c>
      <c r="V467" s="54" t="s">
        <v>1103</v>
      </c>
      <c r="W467" s="55" t="s">
        <v>1104</v>
      </c>
      <c r="X467" s="56">
        <v>1</v>
      </c>
      <c r="Y467" s="57">
        <v>50.5</v>
      </c>
      <c r="Z467" s="57">
        <v>2.6</v>
      </c>
      <c r="AA467" s="57">
        <v>2.5219999999999998</v>
      </c>
      <c r="AB467" s="57">
        <v>0</v>
      </c>
      <c r="AC467" s="57">
        <v>19.100000000000001</v>
      </c>
      <c r="AD467" s="57">
        <v>24.5</v>
      </c>
      <c r="AE467" s="57">
        <v>0</v>
      </c>
      <c r="AF467" s="57">
        <v>0</v>
      </c>
      <c r="AG467" s="58">
        <v>0.75</v>
      </c>
      <c r="AH467" s="58">
        <v>3.5</v>
      </c>
      <c r="AI467" s="58">
        <v>0</v>
      </c>
      <c r="AJ467" s="58">
        <v>0</v>
      </c>
    </row>
    <row r="468" spans="1:36">
      <c r="A468" s="68" t="str">
        <f t="shared" ref="A468:A531" si="133">+W468</f>
        <v>5CP1</v>
      </c>
      <c r="B468" s="12">
        <f t="shared" ref="B468:B531" si="134">IF($I468&lt;10,$K468-2*(M468*TAN(RADIANS(S468))/2),$J468-2*(M468*TAN(RADIANS($AG468))/2))</f>
        <v>2.5150000000000001</v>
      </c>
      <c r="C468" s="12">
        <f t="shared" ref="C468:C531" si="135">IF($I468&lt;20,$K468-2*(N468*TAN(RADIANS(S468))/2),$J468-2*(N468*TAN(RADIANS($AG468))/2))</f>
        <v>2.4639462033691433</v>
      </c>
      <c r="D468" s="12">
        <f t="shared" ref="D468:D531" si="136">IF($I468&lt;30,$K468-2*(O468*TAN(RADIANS(S468))/2),$J468-2*(O468*TAN(RADIANS($AG468))/2))</f>
        <v>2.0829602151426214</v>
      </c>
      <c r="E468" s="12">
        <f t="shared" ref="E468:E531" si="137">IF($I468&lt;40,$K468-2*(P468*TAN(RADIANS(S468))/2),$J468-2*(P468*TAN(RADIANS($AG468))/2))</f>
        <v>1.3836920957075172</v>
      </c>
      <c r="F468" s="12">
        <f t="shared" ref="F468:F531" si="138">IF($I468&lt;50,$K468-2*(Q468*TAN(RADIANS(S468))/2),$J468-2*(Q468*TAN(RADIANS($AG468))/2))</f>
        <v>0.68442397627241292</v>
      </c>
      <c r="G468" s="12">
        <f t="shared" ref="G468:G531" si="139">IF($I468&lt;60,$K468-2*(R468*TAN(RADIANS(S468))/2),$J468-2*(R468*TAN(RADIANS($AG468))/2))</f>
        <v>-1.4844143162691115E-2</v>
      </c>
      <c r="H468" s="12">
        <f t="shared" ref="H468:H531" si="140">+Z468+AC468</f>
        <v>16.100000000000001</v>
      </c>
      <c r="I468" s="12">
        <f t="shared" ref="I468:I531" si="141">IF(AD468=0,H468,Z468+AD468)</f>
        <v>25.6</v>
      </c>
      <c r="J468" s="12">
        <f t="shared" ref="J468:J531" si="142">+AA468</f>
        <v>2.5150000000000001</v>
      </c>
      <c r="K468" s="12">
        <f t="shared" si="132"/>
        <v>2.390638187694067</v>
      </c>
      <c r="L468" s="12">
        <f t="shared" ref="L468:L531" si="143">+I468-H468</f>
        <v>9.5</v>
      </c>
      <c r="M468" s="81">
        <f t="shared" ref="M468:M531" si="144">IF(I468&lt;10,10-I468,IF(H468&gt;10,0,10-H468))</f>
        <v>0</v>
      </c>
      <c r="N468" s="81">
        <f t="shared" ref="N468:N531" si="145">IF(I468&lt;20,20-I468,IF(H468&gt;20,0,20-H468))</f>
        <v>3.8999999999999986</v>
      </c>
      <c r="O468" s="81">
        <f t="shared" ref="O468:O531" si="146">IF(I468&lt;30,30-I468,IF(H468&gt;30,0,30-H468))</f>
        <v>4.3999999999999986</v>
      </c>
      <c r="P468" s="81">
        <f t="shared" ref="P468:P531" si="147">IF(I468&lt;40,40-I468,IF(H468&gt;40,0,40-H468))</f>
        <v>14.399999999999999</v>
      </c>
      <c r="Q468" s="81">
        <f t="shared" ref="Q468:Q531" si="148">IF(I468&lt;50,50-I468,IF(H468&gt;50,0,50-H468))</f>
        <v>24.4</v>
      </c>
      <c r="R468" s="81">
        <f t="shared" ref="R468:R531" si="149">IF(I468&lt;60,60-I468,IF(H468&gt;60,0,60-H468))</f>
        <v>34.4</v>
      </c>
      <c r="S468">
        <f t="shared" ref="S468:S531" si="150">IF(AH468=0,AG468,AH468)</f>
        <v>4</v>
      </c>
      <c r="V468" s="54" t="s">
        <v>1105</v>
      </c>
      <c r="W468" s="55" t="s">
        <v>1106</v>
      </c>
      <c r="X468" s="56">
        <v>5</v>
      </c>
      <c r="Y468" s="57">
        <v>50</v>
      </c>
      <c r="Z468" s="57">
        <v>2.6</v>
      </c>
      <c r="AA468" s="57">
        <v>2.5150000000000001</v>
      </c>
      <c r="AB468" s="57">
        <v>0</v>
      </c>
      <c r="AC468" s="57">
        <v>13.5</v>
      </c>
      <c r="AD468" s="57">
        <v>23</v>
      </c>
      <c r="AE468" s="57">
        <v>0</v>
      </c>
      <c r="AF468" s="57">
        <v>0</v>
      </c>
      <c r="AG468" s="58">
        <v>0.75</v>
      </c>
      <c r="AH468" s="58">
        <v>4</v>
      </c>
      <c r="AI468" s="58">
        <v>0</v>
      </c>
      <c r="AJ468" s="58">
        <v>0</v>
      </c>
    </row>
    <row r="469" spans="1:36">
      <c r="A469" s="68" t="str">
        <f t="shared" si="133"/>
        <v>5CP2</v>
      </c>
      <c r="B469" s="12">
        <f t="shared" si="134"/>
        <v>2.5150000000000001</v>
      </c>
      <c r="C469" s="12">
        <f t="shared" si="135"/>
        <v>2.4704915619115608</v>
      </c>
      <c r="D469" s="12">
        <f t="shared" si="136"/>
        <v>2.1179236211143766</v>
      </c>
      <c r="E469" s="12">
        <f t="shared" si="137"/>
        <v>1.4186555016792723</v>
      </c>
      <c r="F469" s="12">
        <f t="shared" si="138"/>
        <v>0.71938738224416809</v>
      </c>
      <c r="G469" s="12">
        <f t="shared" si="139"/>
        <v>2.0119262809064065E-2</v>
      </c>
      <c r="H469" s="12">
        <f t="shared" si="140"/>
        <v>16.600000000000001</v>
      </c>
      <c r="I469" s="12">
        <f t="shared" si="141"/>
        <v>26.1</v>
      </c>
      <c r="J469" s="12">
        <f t="shared" si="142"/>
        <v>2.5150000000000001</v>
      </c>
      <c r="K469" s="12">
        <f t="shared" ref="K469:K532" si="151">J469-2*(L469*TAN(RADIANS(AG469))/2)</f>
        <v>2.390638187694067</v>
      </c>
      <c r="L469" s="12">
        <f t="shared" si="143"/>
        <v>9.5</v>
      </c>
      <c r="M469" s="81">
        <f t="shared" si="144"/>
        <v>0</v>
      </c>
      <c r="N469" s="81">
        <f t="shared" si="145"/>
        <v>3.3999999999999986</v>
      </c>
      <c r="O469" s="81">
        <f t="shared" si="146"/>
        <v>3.8999999999999986</v>
      </c>
      <c r="P469" s="81">
        <f t="shared" si="147"/>
        <v>13.899999999999999</v>
      </c>
      <c r="Q469" s="81">
        <f t="shared" si="148"/>
        <v>23.9</v>
      </c>
      <c r="R469" s="81">
        <f t="shared" si="149"/>
        <v>33.9</v>
      </c>
      <c r="S469">
        <f t="shared" si="150"/>
        <v>4</v>
      </c>
      <c r="V469" s="54" t="s">
        <v>1107</v>
      </c>
      <c r="W469" s="55" t="s">
        <v>1108</v>
      </c>
      <c r="X469" s="56">
        <v>5</v>
      </c>
      <c r="Y469" s="57">
        <v>50</v>
      </c>
      <c r="Z469" s="57">
        <v>2.6</v>
      </c>
      <c r="AA469" s="57">
        <v>2.5150000000000001</v>
      </c>
      <c r="AB469" s="57">
        <v>0</v>
      </c>
      <c r="AC469" s="57">
        <v>14</v>
      </c>
      <c r="AD469" s="57">
        <v>23.5</v>
      </c>
      <c r="AE469" s="57">
        <v>0</v>
      </c>
      <c r="AF469" s="57">
        <v>0</v>
      </c>
      <c r="AG469" s="58">
        <v>0.75</v>
      </c>
      <c r="AH469" s="58">
        <v>4</v>
      </c>
      <c r="AI469" s="58">
        <v>0</v>
      </c>
      <c r="AJ469" s="58">
        <v>0</v>
      </c>
    </row>
    <row r="470" spans="1:36">
      <c r="A470" s="68" t="str">
        <f t="shared" si="133"/>
        <v>5CT</v>
      </c>
      <c r="B470" s="12">
        <f t="shared" si="134"/>
        <v>2.5150000000000001</v>
      </c>
      <c r="C470" s="12">
        <f t="shared" si="135"/>
        <v>2.5150000000000001</v>
      </c>
      <c r="D470" s="12">
        <f t="shared" si="136"/>
        <v>2.3919472594025502</v>
      </c>
      <c r="E470" s="12">
        <f t="shared" si="137"/>
        <v>2.2610400885541995</v>
      </c>
      <c r="F470" s="12">
        <f t="shared" si="138"/>
        <v>1.3935932479390685</v>
      </c>
      <c r="G470" s="12">
        <f t="shared" si="139"/>
        <v>0.51870661267982832</v>
      </c>
      <c r="H470" s="12">
        <f t="shared" si="140"/>
        <v>20.6</v>
      </c>
      <c r="I470" s="12">
        <f t="shared" si="141"/>
        <v>40.1</v>
      </c>
      <c r="J470" s="12">
        <f t="shared" si="142"/>
        <v>2.5150000000000001</v>
      </c>
      <c r="K470" s="12">
        <f t="shared" si="151"/>
        <v>2.2597310168457159</v>
      </c>
      <c r="L470" s="12">
        <f t="shared" si="143"/>
        <v>19.5</v>
      </c>
      <c r="M470" s="81">
        <f t="shared" si="144"/>
        <v>0</v>
      </c>
      <c r="N470" s="81">
        <f t="shared" si="145"/>
        <v>0</v>
      </c>
      <c r="O470" s="81">
        <f t="shared" si="146"/>
        <v>9.3999999999999986</v>
      </c>
      <c r="P470" s="81">
        <f t="shared" si="147"/>
        <v>19.399999999999999</v>
      </c>
      <c r="Q470" s="81">
        <f t="shared" si="148"/>
        <v>9.8999999999999986</v>
      </c>
      <c r="R470" s="81">
        <f t="shared" si="149"/>
        <v>19.899999999999999</v>
      </c>
      <c r="S470">
        <f t="shared" si="150"/>
        <v>5</v>
      </c>
      <c r="V470" s="54" t="s">
        <v>1109</v>
      </c>
      <c r="W470" s="55" t="s">
        <v>1110</v>
      </c>
      <c r="X470" s="56">
        <v>5</v>
      </c>
      <c r="Y470" s="57">
        <v>52</v>
      </c>
      <c r="Z470" s="57">
        <v>2.6</v>
      </c>
      <c r="AA470" s="57">
        <v>2.5150000000000001</v>
      </c>
      <c r="AB470" s="57">
        <v>0</v>
      </c>
      <c r="AC470" s="57">
        <v>18</v>
      </c>
      <c r="AD470" s="57">
        <v>37.5</v>
      </c>
      <c r="AE470" s="57">
        <v>0</v>
      </c>
      <c r="AF470" s="57">
        <v>0</v>
      </c>
      <c r="AG470" s="58">
        <v>0.75</v>
      </c>
      <c r="AH470" s="58">
        <v>5</v>
      </c>
      <c r="AI470" s="58">
        <v>0</v>
      </c>
      <c r="AJ470" s="58">
        <v>0</v>
      </c>
    </row>
    <row r="471" spans="1:36">
      <c r="A471" s="68" t="str">
        <f t="shared" si="133"/>
        <v>5CT2</v>
      </c>
      <c r="B471" s="12">
        <f t="shared" si="134"/>
        <v>3</v>
      </c>
      <c r="C471" s="12">
        <f t="shared" si="135"/>
        <v>3</v>
      </c>
      <c r="D471" s="12">
        <f t="shared" si="136"/>
        <v>2.9214556974909893</v>
      </c>
      <c r="E471" s="12">
        <f t="shared" si="137"/>
        <v>2.7905485266426386</v>
      </c>
      <c r="F471" s="12">
        <f t="shared" si="138"/>
        <v>2.548044436132654</v>
      </c>
      <c r="G471" s="12">
        <f t="shared" si="139"/>
        <v>1.673157800873414</v>
      </c>
      <c r="H471" s="12">
        <f t="shared" si="140"/>
        <v>24</v>
      </c>
      <c r="I471" s="12">
        <f t="shared" si="141"/>
        <v>48.5</v>
      </c>
      <c r="J471" s="12">
        <f t="shared" si="142"/>
        <v>3</v>
      </c>
      <c r="K471" s="12">
        <f t="shared" si="151"/>
        <v>2.6792774314215402</v>
      </c>
      <c r="L471" s="12">
        <f t="shared" si="143"/>
        <v>24.5</v>
      </c>
      <c r="M471" s="81">
        <f t="shared" si="144"/>
        <v>0</v>
      </c>
      <c r="N471" s="81">
        <f t="shared" si="145"/>
        <v>0</v>
      </c>
      <c r="O471" s="81">
        <f t="shared" si="146"/>
        <v>6</v>
      </c>
      <c r="P471" s="81">
        <f t="shared" si="147"/>
        <v>16</v>
      </c>
      <c r="Q471" s="81">
        <f t="shared" si="148"/>
        <v>1.5</v>
      </c>
      <c r="R471" s="81">
        <f t="shared" si="149"/>
        <v>11.5</v>
      </c>
      <c r="S471">
        <f t="shared" si="150"/>
        <v>5</v>
      </c>
      <c r="V471" s="54" t="s">
        <v>1111</v>
      </c>
      <c r="W471" s="55" t="s">
        <v>1112</v>
      </c>
      <c r="X471" s="56">
        <v>1</v>
      </c>
      <c r="Y471" s="57">
        <v>56</v>
      </c>
      <c r="Z471" s="57">
        <v>3</v>
      </c>
      <c r="AA471" s="57">
        <v>3</v>
      </c>
      <c r="AB471" s="57">
        <v>0</v>
      </c>
      <c r="AC471" s="57">
        <v>21</v>
      </c>
      <c r="AD471" s="57">
        <v>45.5</v>
      </c>
      <c r="AE471" s="57">
        <v>0</v>
      </c>
      <c r="AF471" s="57">
        <v>0</v>
      </c>
      <c r="AG471" s="58">
        <v>0.75</v>
      </c>
      <c r="AH471" s="58">
        <v>5</v>
      </c>
      <c r="AI471" s="58">
        <v>0</v>
      </c>
      <c r="AJ471" s="58">
        <v>0</v>
      </c>
    </row>
    <row r="472" spans="1:36">
      <c r="A472" s="68" t="str">
        <f t="shared" si="133"/>
        <v>5CT4</v>
      </c>
      <c r="B472" s="12">
        <f t="shared" si="134"/>
        <v>2.5150000000000001</v>
      </c>
      <c r="C472" s="12">
        <f t="shared" si="135"/>
        <v>2.5084546414575826</v>
      </c>
      <c r="D472" s="12">
        <f t="shared" si="136"/>
        <v>2.3775474706092319</v>
      </c>
      <c r="E472" s="12">
        <f t="shared" si="137"/>
        <v>2.1722423533197919</v>
      </c>
      <c r="F472" s="12">
        <f t="shared" si="138"/>
        <v>1.2973557180605519</v>
      </c>
      <c r="G472" s="12">
        <f t="shared" si="139"/>
        <v>0.42246908280131179</v>
      </c>
      <c r="H472" s="12">
        <f t="shared" si="140"/>
        <v>19.5</v>
      </c>
      <c r="I472" s="12">
        <f t="shared" si="141"/>
        <v>39</v>
      </c>
      <c r="J472" s="12">
        <f t="shared" si="142"/>
        <v>2.5150000000000001</v>
      </c>
      <c r="K472" s="12">
        <f t="shared" si="151"/>
        <v>2.2597310168457159</v>
      </c>
      <c r="L472" s="12">
        <f t="shared" si="143"/>
        <v>19.5</v>
      </c>
      <c r="M472" s="81">
        <f t="shared" si="144"/>
        <v>0</v>
      </c>
      <c r="N472" s="81">
        <f t="shared" si="145"/>
        <v>0.5</v>
      </c>
      <c r="O472" s="81">
        <f t="shared" si="146"/>
        <v>10.5</v>
      </c>
      <c r="P472" s="81">
        <f t="shared" si="147"/>
        <v>1</v>
      </c>
      <c r="Q472" s="81">
        <f t="shared" si="148"/>
        <v>11</v>
      </c>
      <c r="R472" s="81">
        <f t="shared" si="149"/>
        <v>21</v>
      </c>
      <c r="S472">
        <f t="shared" si="150"/>
        <v>5</v>
      </c>
      <c r="V472" s="54" t="s">
        <v>1113</v>
      </c>
      <c r="W472" s="55" t="s">
        <v>1114</v>
      </c>
      <c r="X472" s="56">
        <v>5</v>
      </c>
      <c r="Y472" s="57">
        <v>51.5</v>
      </c>
      <c r="Z472" s="57">
        <v>2.6</v>
      </c>
      <c r="AA472" s="57">
        <v>2.5150000000000001</v>
      </c>
      <c r="AB472" s="57">
        <v>0</v>
      </c>
      <c r="AC472" s="57">
        <v>16.899999999999999</v>
      </c>
      <c r="AD472" s="57">
        <v>36.4</v>
      </c>
      <c r="AE472" s="57">
        <v>0</v>
      </c>
      <c r="AF472" s="57">
        <v>0</v>
      </c>
      <c r="AG472" s="58">
        <v>0.75</v>
      </c>
      <c r="AH472" s="58">
        <v>5</v>
      </c>
      <c r="AI472" s="58">
        <v>0</v>
      </c>
      <c r="AJ472" s="58">
        <v>0</v>
      </c>
    </row>
    <row r="473" spans="1:36">
      <c r="A473" s="68" t="str">
        <f t="shared" si="133"/>
        <v>5CT7</v>
      </c>
      <c r="B473" s="12">
        <f t="shared" si="134"/>
        <v>2.5150000000000001</v>
      </c>
      <c r="C473" s="12">
        <f t="shared" si="135"/>
        <v>2.5150000000000001</v>
      </c>
      <c r="D473" s="12">
        <f t="shared" si="136"/>
        <v>2.3919472594025502</v>
      </c>
      <c r="E473" s="12">
        <f t="shared" si="137"/>
        <v>2.2610400885541995</v>
      </c>
      <c r="F473" s="12">
        <f t="shared" si="138"/>
        <v>1.3935932479390685</v>
      </c>
      <c r="G473" s="12">
        <f t="shared" si="139"/>
        <v>0.51870661267982832</v>
      </c>
      <c r="H473" s="12">
        <f t="shared" si="140"/>
        <v>20.6</v>
      </c>
      <c r="I473" s="12">
        <f t="shared" si="141"/>
        <v>40.1</v>
      </c>
      <c r="J473" s="12">
        <f t="shared" si="142"/>
        <v>2.5150000000000001</v>
      </c>
      <c r="K473" s="12">
        <f t="shared" si="151"/>
        <v>2.2597310168457159</v>
      </c>
      <c r="L473" s="12">
        <f t="shared" si="143"/>
        <v>19.5</v>
      </c>
      <c r="M473" s="81">
        <f t="shared" si="144"/>
        <v>0</v>
      </c>
      <c r="N473" s="81">
        <f t="shared" si="145"/>
        <v>0</v>
      </c>
      <c r="O473" s="81">
        <f t="shared" si="146"/>
        <v>9.3999999999999986</v>
      </c>
      <c r="P473" s="81">
        <f t="shared" si="147"/>
        <v>19.399999999999999</v>
      </c>
      <c r="Q473" s="81">
        <f t="shared" si="148"/>
        <v>9.8999999999999986</v>
      </c>
      <c r="R473" s="81">
        <f t="shared" si="149"/>
        <v>19.899999999999999</v>
      </c>
      <c r="S473">
        <f t="shared" si="150"/>
        <v>5</v>
      </c>
      <c r="V473" s="54" t="s">
        <v>1115</v>
      </c>
      <c r="W473" s="55" t="s">
        <v>1116</v>
      </c>
      <c r="X473" s="56">
        <v>5</v>
      </c>
      <c r="Y473" s="57">
        <v>53.5</v>
      </c>
      <c r="Z473" s="57">
        <v>2.6</v>
      </c>
      <c r="AA473" s="57">
        <v>2.5150000000000001</v>
      </c>
      <c r="AB473" s="57">
        <v>0</v>
      </c>
      <c r="AC473" s="57">
        <v>18</v>
      </c>
      <c r="AD473" s="57">
        <v>37.5</v>
      </c>
      <c r="AE473" s="57">
        <v>0</v>
      </c>
      <c r="AF473" s="57">
        <v>0</v>
      </c>
      <c r="AG473" s="58">
        <v>0.75</v>
      </c>
      <c r="AH473" s="58">
        <v>5</v>
      </c>
      <c r="AI473" s="58">
        <v>0</v>
      </c>
      <c r="AJ473" s="58">
        <v>0</v>
      </c>
    </row>
    <row r="474" spans="1:36">
      <c r="A474" s="68" t="str">
        <f t="shared" si="133"/>
        <v>5CT8</v>
      </c>
      <c r="B474" s="12">
        <f t="shared" si="134"/>
        <v>2.5150000000000001</v>
      </c>
      <c r="C474" s="12">
        <f t="shared" si="135"/>
        <v>2.4835822789963959</v>
      </c>
      <c r="D474" s="12">
        <f t="shared" si="136"/>
        <v>2.3526751081480453</v>
      </c>
      <c r="E474" s="12">
        <f t="shared" si="137"/>
        <v>2.0060138926205364</v>
      </c>
      <c r="F474" s="12">
        <f t="shared" si="138"/>
        <v>1.1311272573612963</v>
      </c>
      <c r="G474" s="12">
        <f t="shared" si="139"/>
        <v>0.25624062210205611</v>
      </c>
      <c r="H474" s="12">
        <f t="shared" si="140"/>
        <v>17.600000000000001</v>
      </c>
      <c r="I474" s="12">
        <f t="shared" si="141"/>
        <v>37.1</v>
      </c>
      <c r="J474" s="12">
        <f t="shared" si="142"/>
        <v>2.5150000000000001</v>
      </c>
      <c r="K474" s="12">
        <f t="shared" si="151"/>
        <v>2.2597310168457159</v>
      </c>
      <c r="L474" s="12">
        <f t="shared" si="143"/>
        <v>19.5</v>
      </c>
      <c r="M474" s="81">
        <f t="shared" si="144"/>
        <v>0</v>
      </c>
      <c r="N474" s="81">
        <f t="shared" si="145"/>
        <v>2.3999999999999986</v>
      </c>
      <c r="O474" s="81">
        <f t="shared" si="146"/>
        <v>12.399999999999999</v>
      </c>
      <c r="P474" s="81">
        <f t="shared" si="147"/>
        <v>2.8999999999999986</v>
      </c>
      <c r="Q474" s="81">
        <f t="shared" si="148"/>
        <v>12.899999999999999</v>
      </c>
      <c r="R474" s="81">
        <f t="shared" si="149"/>
        <v>22.9</v>
      </c>
      <c r="S474">
        <f t="shared" si="150"/>
        <v>5</v>
      </c>
      <c r="V474" s="54" t="s">
        <v>1117</v>
      </c>
      <c r="W474" s="55" t="s">
        <v>1118</v>
      </c>
      <c r="X474" s="56">
        <v>5</v>
      </c>
      <c r="Y474" s="57">
        <v>50.5</v>
      </c>
      <c r="Z474" s="57">
        <v>2.6</v>
      </c>
      <c r="AA474" s="57">
        <v>2.5150000000000001</v>
      </c>
      <c r="AB474" s="57">
        <v>0</v>
      </c>
      <c r="AC474" s="57">
        <v>15</v>
      </c>
      <c r="AD474" s="57">
        <v>34.5</v>
      </c>
      <c r="AE474" s="57">
        <v>0</v>
      </c>
      <c r="AF474" s="57">
        <v>0</v>
      </c>
      <c r="AG474" s="58">
        <v>0.75</v>
      </c>
      <c r="AH474" s="58">
        <v>5</v>
      </c>
      <c r="AI474" s="58">
        <v>0</v>
      </c>
      <c r="AJ474" s="58">
        <v>0</v>
      </c>
    </row>
    <row r="475" spans="1:36">
      <c r="A475" s="68" t="str">
        <f t="shared" si="133"/>
        <v>5CT9</v>
      </c>
      <c r="B475" s="12">
        <f t="shared" si="134"/>
        <v>2.5150000000000001</v>
      </c>
      <c r="C475" s="12">
        <f t="shared" si="135"/>
        <v>2.5150000000000001</v>
      </c>
      <c r="D475" s="12">
        <f t="shared" si="136"/>
        <v>2.3854019008601326</v>
      </c>
      <c r="E475" s="12">
        <f t="shared" si="137"/>
        <v>2.2247355514353462</v>
      </c>
      <c r="F475" s="12">
        <f t="shared" si="138"/>
        <v>1.3498489161761063</v>
      </c>
      <c r="G475" s="12">
        <f t="shared" si="139"/>
        <v>0.47496228091686632</v>
      </c>
      <c r="H475" s="12">
        <f t="shared" si="140"/>
        <v>20.100000000000001</v>
      </c>
      <c r="I475" s="12">
        <f t="shared" si="141"/>
        <v>39.6</v>
      </c>
      <c r="J475" s="12">
        <f t="shared" si="142"/>
        <v>2.5150000000000001</v>
      </c>
      <c r="K475" s="12">
        <f t="shared" si="151"/>
        <v>2.2597310168457159</v>
      </c>
      <c r="L475" s="12">
        <f t="shared" si="143"/>
        <v>19.5</v>
      </c>
      <c r="M475" s="81">
        <f t="shared" si="144"/>
        <v>0</v>
      </c>
      <c r="N475" s="81">
        <f t="shared" si="145"/>
        <v>0</v>
      </c>
      <c r="O475" s="81">
        <f t="shared" si="146"/>
        <v>9.8999999999999986</v>
      </c>
      <c r="P475" s="81">
        <f t="shared" si="147"/>
        <v>0.39999999999999858</v>
      </c>
      <c r="Q475" s="81">
        <f t="shared" si="148"/>
        <v>10.399999999999999</v>
      </c>
      <c r="R475" s="81">
        <f t="shared" si="149"/>
        <v>20.399999999999999</v>
      </c>
      <c r="S475">
        <f t="shared" si="150"/>
        <v>5</v>
      </c>
      <c r="V475" s="54" t="s">
        <v>1119</v>
      </c>
      <c r="W475" s="55" t="s">
        <v>1120</v>
      </c>
      <c r="X475" s="56">
        <v>5</v>
      </c>
      <c r="Y475" s="57">
        <v>53.5</v>
      </c>
      <c r="Z475" s="57">
        <v>2.6</v>
      </c>
      <c r="AA475" s="57">
        <v>2.5150000000000001</v>
      </c>
      <c r="AB475" s="57">
        <v>0</v>
      </c>
      <c r="AC475" s="57">
        <v>17.5</v>
      </c>
      <c r="AD475" s="57">
        <v>37</v>
      </c>
      <c r="AE475" s="57">
        <v>0</v>
      </c>
      <c r="AF475" s="57">
        <v>0</v>
      </c>
      <c r="AG475" s="58">
        <v>0.75</v>
      </c>
      <c r="AH475" s="58">
        <v>5</v>
      </c>
      <c r="AI475" s="58">
        <v>0</v>
      </c>
      <c r="AJ475" s="58">
        <v>0</v>
      </c>
    </row>
    <row r="476" spans="1:36">
      <c r="A476" s="68" t="str">
        <f t="shared" si="133"/>
        <v>5CT11</v>
      </c>
      <c r="B476" s="12">
        <f t="shared" si="134"/>
        <v>2.5150000000000001</v>
      </c>
      <c r="C476" s="12">
        <f t="shared" si="135"/>
        <v>2.5150000000000001</v>
      </c>
      <c r="D476" s="12">
        <f t="shared" si="136"/>
        <v>2.4115833350298028</v>
      </c>
      <c r="E476" s="12">
        <f t="shared" si="137"/>
        <v>2.2806761641814521</v>
      </c>
      <c r="F476" s="12">
        <f t="shared" si="138"/>
        <v>1.5248262432279542</v>
      </c>
      <c r="G476" s="12">
        <f t="shared" si="139"/>
        <v>0.64993960796871431</v>
      </c>
      <c r="H476" s="12">
        <f t="shared" si="140"/>
        <v>22.1</v>
      </c>
      <c r="I476" s="12">
        <f t="shared" si="141"/>
        <v>41.6</v>
      </c>
      <c r="J476" s="12">
        <f t="shared" si="142"/>
        <v>2.5150000000000001</v>
      </c>
      <c r="K476" s="12">
        <f t="shared" si="151"/>
        <v>2.2597310168457159</v>
      </c>
      <c r="L476" s="12">
        <f t="shared" si="143"/>
        <v>19.5</v>
      </c>
      <c r="M476" s="81">
        <f t="shared" si="144"/>
        <v>0</v>
      </c>
      <c r="N476" s="81">
        <f t="shared" si="145"/>
        <v>0</v>
      </c>
      <c r="O476" s="81">
        <f t="shared" si="146"/>
        <v>7.8999999999999986</v>
      </c>
      <c r="P476" s="81">
        <f t="shared" si="147"/>
        <v>17.899999999999999</v>
      </c>
      <c r="Q476" s="81">
        <f t="shared" si="148"/>
        <v>8.3999999999999986</v>
      </c>
      <c r="R476" s="81">
        <f t="shared" si="149"/>
        <v>18.399999999999999</v>
      </c>
      <c r="S476">
        <f t="shared" si="150"/>
        <v>5</v>
      </c>
      <c r="V476" s="54" t="s">
        <v>1121</v>
      </c>
      <c r="W476" s="55" t="s">
        <v>1122</v>
      </c>
      <c r="X476" s="56">
        <v>5</v>
      </c>
      <c r="Y476" s="57">
        <v>53.5</v>
      </c>
      <c r="Z476" s="57">
        <v>2.6</v>
      </c>
      <c r="AA476" s="57">
        <v>2.5150000000000001</v>
      </c>
      <c r="AB476" s="57">
        <v>0</v>
      </c>
      <c r="AC476" s="57">
        <v>19.5</v>
      </c>
      <c r="AD476" s="57">
        <v>39</v>
      </c>
      <c r="AE476" s="57">
        <v>0</v>
      </c>
      <c r="AF476" s="57">
        <v>0</v>
      </c>
      <c r="AG476" s="58">
        <v>0.75</v>
      </c>
      <c r="AH476" s="58">
        <v>5</v>
      </c>
      <c r="AI476" s="58">
        <v>0</v>
      </c>
      <c r="AJ476" s="58">
        <v>0</v>
      </c>
    </row>
    <row r="477" spans="1:36">
      <c r="A477" s="68" t="str">
        <f t="shared" si="133"/>
        <v>5CZ2</v>
      </c>
      <c r="B477" s="12">
        <f t="shared" si="134"/>
        <v>3</v>
      </c>
      <c r="C477" s="12">
        <f t="shared" si="135"/>
        <v>3</v>
      </c>
      <c r="D477" s="12">
        <f t="shared" si="136"/>
        <v>2.9149103389485718</v>
      </c>
      <c r="E477" s="12">
        <f t="shared" si="137"/>
        <v>2.7840031681002211</v>
      </c>
      <c r="F477" s="12">
        <f t="shared" si="138"/>
        <v>2.5043001043696922</v>
      </c>
      <c r="G477" s="12">
        <f t="shared" si="139"/>
        <v>1.629413469110452</v>
      </c>
      <c r="H477" s="12">
        <f t="shared" si="140"/>
        <v>23.5</v>
      </c>
      <c r="I477" s="12">
        <f t="shared" si="141"/>
        <v>48</v>
      </c>
      <c r="J477" s="12">
        <f t="shared" si="142"/>
        <v>3</v>
      </c>
      <c r="K477" s="12">
        <f t="shared" si="151"/>
        <v>2.6792774314215402</v>
      </c>
      <c r="L477" s="12">
        <f t="shared" si="143"/>
        <v>24.5</v>
      </c>
      <c r="M477" s="81">
        <f t="shared" si="144"/>
        <v>0</v>
      </c>
      <c r="N477" s="81">
        <f t="shared" si="145"/>
        <v>0</v>
      </c>
      <c r="O477" s="81">
        <f t="shared" si="146"/>
        <v>6.5</v>
      </c>
      <c r="P477" s="81">
        <f t="shared" si="147"/>
        <v>16.5</v>
      </c>
      <c r="Q477" s="81">
        <f t="shared" si="148"/>
        <v>2</v>
      </c>
      <c r="R477" s="81">
        <f t="shared" si="149"/>
        <v>12</v>
      </c>
      <c r="S477">
        <f t="shared" si="150"/>
        <v>5</v>
      </c>
      <c r="V477" s="54" t="s">
        <v>1123</v>
      </c>
      <c r="W477" s="55" t="s">
        <v>1124</v>
      </c>
      <c r="X477" s="56">
        <v>5</v>
      </c>
      <c r="Y477" s="57">
        <v>55.5</v>
      </c>
      <c r="Z477" s="57">
        <v>3</v>
      </c>
      <c r="AA477" s="57">
        <v>3</v>
      </c>
      <c r="AB477" s="57">
        <v>0</v>
      </c>
      <c r="AC477" s="57">
        <v>20.5</v>
      </c>
      <c r="AD477" s="57">
        <v>45</v>
      </c>
      <c r="AE477" s="57">
        <v>0</v>
      </c>
      <c r="AF477" s="57">
        <v>0</v>
      </c>
      <c r="AG477" s="58">
        <v>0.75</v>
      </c>
      <c r="AH477" s="58">
        <v>5</v>
      </c>
      <c r="AI477" s="58">
        <v>0</v>
      </c>
      <c r="AJ477" s="58">
        <v>0</v>
      </c>
    </row>
    <row r="478" spans="1:36">
      <c r="A478" s="68" t="str">
        <f t="shared" si="133"/>
        <v>5CZ3</v>
      </c>
      <c r="B478" s="12">
        <f t="shared" si="134"/>
        <v>3</v>
      </c>
      <c r="C478" s="12">
        <f t="shared" si="135"/>
        <v>3</v>
      </c>
      <c r="D478" s="12">
        <f t="shared" si="136"/>
        <v>2.9214556974909893</v>
      </c>
      <c r="E478" s="12">
        <f t="shared" si="137"/>
        <v>2.7905485266426386</v>
      </c>
      <c r="F478" s="12">
        <f t="shared" si="138"/>
        <v>2.4951005900671834</v>
      </c>
      <c r="G478" s="12">
        <f t="shared" si="139"/>
        <v>1.2672549810381373</v>
      </c>
      <c r="H478" s="12">
        <f t="shared" si="140"/>
        <v>24</v>
      </c>
      <c r="I478" s="12">
        <f t="shared" si="141"/>
        <v>48.5</v>
      </c>
      <c r="J478" s="12">
        <f t="shared" si="142"/>
        <v>3</v>
      </c>
      <c r="K478" s="12">
        <f t="shared" si="151"/>
        <v>2.6792774314215402</v>
      </c>
      <c r="L478" s="12">
        <f t="shared" si="143"/>
        <v>24.5</v>
      </c>
      <c r="M478" s="81">
        <f t="shared" si="144"/>
        <v>0</v>
      </c>
      <c r="N478" s="81">
        <f t="shared" si="145"/>
        <v>0</v>
      </c>
      <c r="O478" s="81">
        <f t="shared" si="146"/>
        <v>6</v>
      </c>
      <c r="P478" s="81">
        <f t="shared" si="147"/>
        <v>16</v>
      </c>
      <c r="Q478" s="81">
        <f t="shared" si="148"/>
        <v>1.5</v>
      </c>
      <c r="R478" s="81">
        <f t="shared" si="149"/>
        <v>11.5</v>
      </c>
      <c r="S478">
        <f t="shared" si="150"/>
        <v>7</v>
      </c>
      <c r="V478" s="54" t="s">
        <v>1125</v>
      </c>
      <c r="W478" s="55" t="s">
        <v>1126</v>
      </c>
      <c r="X478" s="56">
        <v>1</v>
      </c>
      <c r="Y478" s="57">
        <v>56</v>
      </c>
      <c r="Z478" s="57">
        <v>3</v>
      </c>
      <c r="AA478" s="57">
        <v>3</v>
      </c>
      <c r="AB478" s="57">
        <v>0</v>
      </c>
      <c r="AC478" s="57">
        <v>21</v>
      </c>
      <c r="AD478" s="57">
        <v>45.5</v>
      </c>
      <c r="AE478" s="57">
        <v>0</v>
      </c>
      <c r="AF478" s="57">
        <v>0</v>
      </c>
      <c r="AG478" s="58">
        <v>0.75</v>
      </c>
      <c r="AH478" s="58">
        <v>7</v>
      </c>
      <c r="AI478" s="58">
        <v>0</v>
      </c>
      <c r="AJ478" s="58">
        <v>0</v>
      </c>
    </row>
    <row r="479" spans="1:36">
      <c r="A479" s="68" t="str">
        <f t="shared" si="133"/>
        <v>5CZ4</v>
      </c>
      <c r="B479" s="12">
        <f t="shared" si="134"/>
        <v>3</v>
      </c>
      <c r="C479" s="12">
        <f t="shared" si="135"/>
        <v>3</v>
      </c>
      <c r="D479" s="12">
        <f t="shared" si="136"/>
        <v>2.9018196218637367</v>
      </c>
      <c r="E479" s="12">
        <f t="shared" si="137"/>
        <v>2.593069780261545</v>
      </c>
      <c r="F479" s="12">
        <f t="shared" si="138"/>
        <v>1.2765448043875867</v>
      </c>
      <c r="G479" s="12">
        <f t="shared" si="139"/>
        <v>-3.9980171486371674E-2</v>
      </c>
      <c r="H479" s="12">
        <f t="shared" si="140"/>
        <v>22.5</v>
      </c>
      <c r="I479" s="12">
        <f t="shared" si="141"/>
        <v>38.5</v>
      </c>
      <c r="J479" s="12">
        <f t="shared" si="142"/>
        <v>3</v>
      </c>
      <c r="K479" s="12">
        <f t="shared" si="151"/>
        <v>2.7905485266426386</v>
      </c>
      <c r="L479" s="12">
        <f t="shared" si="143"/>
        <v>16</v>
      </c>
      <c r="M479" s="81">
        <f t="shared" si="144"/>
        <v>0</v>
      </c>
      <c r="N479" s="81">
        <f t="shared" si="145"/>
        <v>0</v>
      </c>
      <c r="O479" s="81">
        <f t="shared" si="146"/>
        <v>7.5</v>
      </c>
      <c r="P479" s="81">
        <f t="shared" si="147"/>
        <v>1.5</v>
      </c>
      <c r="Q479" s="81">
        <f t="shared" si="148"/>
        <v>11.5</v>
      </c>
      <c r="R479" s="81">
        <f t="shared" si="149"/>
        <v>21.5</v>
      </c>
      <c r="S479">
        <f t="shared" si="150"/>
        <v>7.5</v>
      </c>
      <c r="V479" s="54" t="s">
        <v>1127</v>
      </c>
      <c r="W479" s="55" t="s">
        <v>1128</v>
      </c>
      <c r="X479" s="56">
        <v>5</v>
      </c>
      <c r="Y479" s="57">
        <v>53</v>
      </c>
      <c r="Z479" s="57">
        <v>3</v>
      </c>
      <c r="AA479" s="57">
        <v>3</v>
      </c>
      <c r="AB479" s="57">
        <v>0</v>
      </c>
      <c r="AC479" s="57">
        <v>19.5</v>
      </c>
      <c r="AD479" s="57">
        <v>35.5</v>
      </c>
      <c r="AE479" s="57">
        <v>0</v>
      </c>
      <c r="AF479" s="57">
        <v>0</v>
      </c>
      <c r="AG479" s="58">
        <v>0.75</v>
      </c>
      <c r="AH479" s="58">
        <v>7.5</v>
      </c>
      <c r="AI479" s="58">
        <v>0</v>
      </c>
      <c r="AJ479" s="58">
        <v>0</v>
      </c>
    </row>
    <row r="480" spans="1:36">
      <c r="A480" s="68" t="str">
        <f t="shared" si="133"/>
        <v>5CZ5</v>
      </c>
      <c r="B480" s="12">
        <f t="shared" si="134"/>
        <v>3</v>
      </c>
      <c r="C480" s="12">
        <f t="shared" si="135"/>
        <v>3</v>
      </c>
      <c r="D480" s="12">
        <f t="shared" si="136"/>
        <v>2.8952742633213191</v>
      </c>
      <c r="E480" s="12">
        <f t="shared" si="137"/>
        <v>2.527243531467847</v>
      </c>
      <c r="F480" s="12">
        <f t="shared" si="138"/>
        <v>1.2107185555938886</v>
      </c>
      <c r="G480" s="12">
        <f t="shared" si="139"/>
        <v>-0.1058064202800697</v>
      </c>
      <c r="H480" s="12">
        <f t="shared" si="140"/>
        <v>22</v>
      </c>
      <c r="I480" s="12">
        <f t="shared" si="141"/>
        <v>38</v>
      </c>
      <c r="J480" s="12">
        <f t="shared" si="142"/>
        <v>3</v>
      </c>
      <c r="K480" s="12">
        <f t="shared" si="151"/>
        <v>2.7905485266426386</v>
      </c>
      <c r="L480" s="12">
        <f t="shared" si="143"/>
        <v>16</v>
      </c>
      <c r="M480" s="81">
        <f t="shared" si="144"/>
        <v>0</v>
      </c>
      <c r="N480" s="81">
        <f t="shared" si="145"/>
        <v>0</v>
      </c>
      <c r="O480" s="81">
        <f t="shared" si="146"/>
        <v>8</v>
      </c>
      <c r="P480" s="81">
        <f t="shared" si="147"/>
        <v>2</v>
      </c>
      <c r="Q480" s="81">
        <f t="shared" si="148"/>
        <v>12</v>
      </c>
      <c r="R480" s="81">
        <f t="shared" si="149"/>
        <v>22</v>
      </c>
      <c r="S480">
        <f t="shared" si="150"/>
        <v>7.5</v>
      </c>
      <c r="V480" s="54" t="s">
        <v>1129</v>
      </c>
      <c r="W480" s="55" t="s">
        <v>1130</v>
      </c>
      <c r="X480" s="56">
        <v>5</v>
      </c>
      <c r="Y480" s="57">
        <v>52.5</v>
      </c>
      <c r="Z480" s="57">
        <v>3</v>
      </c>
      <c r="AA480" s="57">
        <v>3</v>
      </c>
      <c r="AB480" s="57">
        <v>0</v>
      </c>
      <c r="AC480" s="57">
        <v>19</v>
      </c>
      <c r="AD480" s="57">
        <v>35</v>
      </c>
      <c r="AE480" s="57">
        <v>0</v>
      </c>
      <c r="AF480" s="57">
        <v>0</v>
      </c>
      <c r="AG480" s="58">
        <v>0.75</v>
      </c>
      <c r="AH480" s="58">
        <v>7.5</v>
      </c>
      <c r="AI480" s="58">
        <v>0</v>
      </c>
      <c r="AJ480" s="58">
        <v>0</v>
      </c>
    </row>
    <row r="481" spans="1:36">
      <c r="A481" s="68" t="str">
        <f t="shared" si="133"/>
        <v>5D1</v>
      </c>
      <c r="B481" s="12">
        <f t="shared" si="134"/>
        <v>2.5150000000000001</v>
      </c>
      <c r="C481" s="12">
        <f t="shared" si="135"/>
        <v>2.5150000000000001</v>
      </c>
      <c r="D481" s="12">
        <f t="shared" si="136"/>
        <v>2.4643803117081693</v>
      </c>
      <c r="E481" s="12">
        <f t="shared" si="137"/>
        <v>2.2898296624259933</v>
      </c>
      <c r="F481" s="12">
        <f t="shared" si="138"/>
        <v>2.1152790131438173</v>
      </c>
      <c r="G481" s="12">
        <f t="shared" si="139"/>
        <v>1.9407283638616417</v>
      </c>
      <c r="H481" s="12">
        <f t="shared" si="140"/>
        <v>27.1</v>
      </c>
      <c r="I481" s="12">
        <f t="shared" si="141"/>
        <v>27.1</v>
      </c>
      <c r="J481" s="12">
        <f t="shared" si="142"/>
        <v>2.5150000000000001</v>
      </c>
      <c r="K481" s="12">
        <f t="shared" si="151"/>
        <v>2.5150000000000001</v>
      </c>
      <c r="L481" s="12">
        <f t="shared" si="143"/>
        <v>0</v>
      </c>
      <c r="M481" s="81">
        <f t="shared" si="144"/>
        <v>0</v>
      </c>
      <c r="N481" s="81">
        <f t="shared" si="145"/>
        <v>0</v>
      </c>
      <c r="O481" s="81">
        <f t="shared" si="146"/>
        <v>2.8999999999999986</v>
      </c>
      <c r="P481" s="81">
        <f t="shared" si="147"/>
        <v>12.899999999999999</v>
      </c>
      <c r="Q481" s="81">
        <f t="shared" si="148"/>
        <v>22.9</v>
      </c>
      <c r="R481" s="81">
        <f t="shared" si="149"/>
        <v>32.9</v>
      </c>
      <c r="S481">
        <f t="shared" si="150"/>
        <v>1</v>
      </c>
      <c r="V481" s="54" t="s">
        <v>1131</v>
      </c>
      <c r="W481" s="55" t="s">
        <v>1132</v>
      </c>
      <c r="X481" s="56">
        <v>5</v>
      </c>
      <c r="Y481" s="57">
        <v>52.8</v>
      </c>
      <c r="Z481" s="57">
        <v>2.6</v>
      </c>
      <c r="AA481" s="57">
        <v>2.5150000000000001</v>
      </c>
      <c r="AB481" s="57">
        <v>0</v>
      </c>
      <c r="AC481" s="57">
        <v>24.5</v>
      </c>
      <c r="AD481" s="57">
        <v>0</v>
      </c>
      <c r="AE481" s="57">
        <v>0</v>
      </c>
      <c r="AF481" s="57">
        <v>0</v>
      </c>
      <c r="AG481" s="58">
        <v>1</v>
      </c>
      <c r="AH481" s="58">
        <v>0</v>
      </c>
      <c r="AI481" s="58">
        <v>0</v>
      </c>
      <c r="AJ481" s="58">
        <v>0</v>
      </c>
    </row>
    <row r="482" spans="1:36">
      <c r="A482" s="68" t="str">
        <f t="shared" si="133"/>
        <v>5D2</v>
      </c>
      <c r="B482" s="12">
        <f t="shared" si="134"/>
        <v>3</v>
      </c>
      <c r="C482" s="12">
        <f t="shared" si="135"/>
        <v>2.9685808831292082</v>
      </c>
      <c r="D482" s="12">
        <f t="shared" si="136"/>
        <v>2.7940302338470326</v>
      </c>
      <c r="E482" s="12">
        <f t="shared" si="137"/>
        <v>2.6194795845648566</v>
      </c>
      <c r="F482" s="12">
        <f t="shared" si="138"/>
        <v>2.4449289352826806</v>
      </c>
      <c r="G482" s="12">
        <f t="shared" si="139"/>
        <v>2.2703782860005051</v>
      </c>
      <c r="H482" s="12">
        <f t="shared" si="140"/>
        <v>18.2</v>
      </c>
      <c r="I482" s="12">
        <f t="shared" si="141"/>
        <v>18.2</v>
      </c>
      <c r="J482" s="12">
        <f t="shared" si="142"/>
        <v>3</v>
      </c>
      <c r="K482" s="12">
        <f t="shared" si="151"/>
        <v>3</v>
      </c>
      <c r="L482" s="12">
        <f t="shared" si="143"/>
        <v>0</v>
      </c>
      <c r="M482" s="81">
        <f t="shared" si="144"/>
        <v>0</v>
      </c>
      <c r="N482" s="81">
        <f t="shared" si="145"/>
        <v>1.8000000000000007</v>
      </c>
      <c r="O482" s="81">
        <f t="shared" si="146"/>
        <v>11.8</v>
      </c>
      <c r="P482" s="81">
        <f t="shared" si="147"/>
        <v>21.8</v>
      </c>
      <c r="Q482" s="81">
        <f t="shared" si="148"/>
        <v>31.8</v>
      </c>
      <c r="R482" s="81">
        <f t="shared" si="149"/>
        <v>41.8</v>
      </c>
      <c r="S482">
        <f t="shared" si="150"/>
        <v>1</v>
      </c>
      <c r="V482" s="54" t="s">
        <v>1133</v>
      </c>
      <c r="W482" s="55" t="s">
        <v>1134</v>
      </c>
      <c r="X482" s="56">
        <v>1</v>
      </c>
      <c r="Y482" s="57">
        <v>50.1</v>
      </c>
      <c r="Z482" s="57">
        <v>3</v>
      </c>
      <c r="AA482" s="57">
        <v>3</v>
      </c>
      <c r="AB482" s="57">
        <v>0</v>
      </c>
      <c r="AC482" s="57">
        <v>15.2</v>
      </c>
      <c r="AD482" s="57">
        <v>0</v>
      </c>
      <c r="AE482" s="57">
        <v>0</v>
      </c>
      <c r="AF482" s="57">
        <v>0</v>
      </c>
      <c r="AG482" s="58">
        <v>1</v>
      </c>
      <c r="AH482" s="58">
        <v>0</v>
      </c>
      <c r="AI482" s="58">
        <v>0</v>
      </c>
      <c r="AJ482" s="58">
        <v>0</v>
      </c>
    </row>
    <row r="483" spans="1:36">
      <c r="A483" s="68" t="str">
        <f t="shared" si="133"/>
        <v>5D3</v>
      </c>
      <c r="B483" s="12">
        <f t="shared" si="134"/>
        <v>2.0249999999999999</v>
      </c>
      <c r="C483" s="12">
        <f t="shared" si="135"/>
        <v>2.0249999999999999</v>
      </c>
      <c r="D483" s="12">
        <f t="shared" si="136"/>
        <v>1.9010690390096552</v>
      </c>
      <c r="E483" s="12">
        <f t="shared" si="137"/>
        <v>1.7265183897274792</v>
      </c>
      <c r="F483" s="12">
        <f t="shared" si="138"/>
        <v>1.5519677404453034</v>
      </c>
      <c r="G483" s="12">
        <f t="shared" si="139"/>
        <v>1.3774170911631276</v>
      </c>
      <c r="H483" s="12">
        <f t="shared" si="140"/>
        <v>22.900000000000002</v>
      </c>
      <c r="I483" s="12">
        <f t="shared" si="141"/>
        <v>22.900000000000002</v>
      </c>
      <c r="J483" s="12">
        <f t="shared" si="142"/>
        <v>2.0249999999999999</v>
      </c>
      <c r="K483" s="12">
        <f t="shared" si="151"/>
        <v>2.0249999999999999</v>
      </c>
      <c r="L483" s="12">
        <f t="shared" si="143"/>
        <v>0</v>
      </c>
      <c r="M483" s="81">
        <f t="shared" si="144"/>
        <v>0</v>
      </c>
      <c r="N483" s="81">
        <f t="shared" si="145"/>
        <v>0</v>
      </c>
      <c r="O483" s="81">
        <f t="shared" si="146"/>
        <v>7.0999999999999979</v>
      </c>
      <c r="P483" s="81">
        <f t="shared" si="147"/>
        <v>17.099999999999998</v>
      </c>
      <c r="Q483" s="81">
        <f t="shared" si="148"/>
        <v>27.099999999999998</v>
      </c>
      <c r="R483" s="81">
        <f t="shared" si="149"/>
        <v>37.099999999999994</v>
      </c>
      <c r="S483">
        <f t="shared" si="150"/>
        <v>1</v>
      </c>
      <c r="V483" s="54" t="s">
        <v>1135</v>
      </c>
      <c r="W483" s="55" t="s">
        <v>1136</v>
      </c>
      <c r="X483" s="56">
        <v>5</v>
      </c>
      <c r="Y483" s="57">
        <v>51</v>
      </c>
      <c r="Z483" s="57">
        <v>2.6</v>
      </c>
      <c r="AA483" s="57">
        <v>2.0249999999999999</v>
      </c>
      <c r="AB483" s="57">
        <v>0</v>
      </c>
      <c r="AC483" s="57">
        <v>20.3</v>
      </c>
      <c r="AD483" s="57">
        <v>0</v>
      </c>
      <c r="AE483" s="57">
        <v>0</v>
      </c>
      <c r="AF483" s="57">
        <v>0</v>
      </c>
      <c r="AG483" s="58">
        <v>1</v>
      </c>
      <c r="AH483" s="58">
        <v>0</v>
      </c>
      <c r="AI483" s="58">
        <v>0</v>
      </c>
      <c r="AJ483" s="58">
        <v>0</v>
      </c>
    </row>
    <row r="484" spans="1:36">
      <c r="A484" s="68" t="str">
        <f t="shared" si="133"/>
        <v>5D4</v>
      </c>
      <c r="B484" s="12">
        <f t="shared" si="134"/>
        <v>3</v>
      </c>
      <c r="C484" s="12">
        <f t="shared" si="135"/>
        <v>2.9598533506650995</v>
      </c>
      <c r="D484" s="12">
        <f t="shared" si="136"/>
        <v>2.7853027013829239</v>
      </c>
      <c r="E484" s="12">
        <f t="shared" si="137"/>
        <v>2.6107520521007479</v>
      </c>
      <c r="F484" s="12">
        <f t="shared" si="138"/>
        <v>2.4362014028185719</v>
      </c>
      <c r="G484" s="12">
        <f t="shared" si="139"/>
        <v>2.2616507535363963</v>
      </c>
      <c r="H484" s="12">
        <f t="shared" si="140"/>
        <v>17.7</v>
      </c>
      <c r="I484" s="12">
        <f t="shared" si="141"/>
        <v>17.7</v>
      </c>
      <c r="J484" s="12">
        <f t="shared" si="142"/>
        <v>3</v>
      </c>
      <c r="K484" s="12">
        <f t="shared" si="151"/>
        <v>3</v>
      </c>
      <c r="L484" s="12">
        <f t="shared" si="143"/>
        <v>0</v>
      </c>
      <c r="M484" s="81">
        <f t="shared" si="144"/>
        <v>0</v>
      </c>
      <c r="N484" s="81">
        <f t="shared" si="145"/>
        <v>2.3000000000000007</v>
      </c>
      <c r="O484" s="81">
        <f t="shared" si="146"/>
        <v>12.3</v>
      </c>
      <c r="P484" s="81">
        <f t="shared" si="147"/>
        <v>22.3</v>
      </c>
      <c r="Q484" s="81">
        <f t="shared" si="148"/>
        <v>32.299999999999997</v>
      </c>
      <c r="R484" s="81">
        <f t="shared" si="149"/>
        <v>42.3</v>
      </c>
      <c r="S484">
        <f t="shared" si="150"/>
        <v>1</v>
      </c>
      <c r="V484" s="54" t="s">
        <v>1137</v>
      </c>
      <c r="W484" s="55" t="s">
        <v>1138</v>
      </c>
      <c r="X484" s="56">
        <v>1</v>
      </c>
      <c r="Y484" s="57">
        <v>50.1</v>
      </c>
      <c r="Z484" s="57">
        <v>3</v>
      </c>
      <c r="AA484" s="57">
        <v>3</v>
      </c>
      <c r="AB484" s="57">
        <v>0</v>
      </c>
      <c r="AC484" s="57">
        <v>14.7</v>
      </c>
      <c r="AD484" s="57">
        <v>0</v>
      </c>
      <c r="AE484" s="57">
        <v>0</v>
      </c>
      <c r="AF484" s="57">
        <v>0</v>
      </c>
      <c r="AG484" s="58">
        <v>1</v>
      </c>
      <c r="AH484" s="58">
        <v>0</v>
      </c>
      <c r="AI484" s="58">
        <v>0</v>
      </c>
      <c r="AJ484" s="58">
        <v>0</v>
      </c>
    </row>
    <row r="485" spans="1:36">
      <c r="A485" s="68" t="str">
        <f t="shared" si="133"/>
        <v>5D7</v>
      </c>
      <c r="B485" s="12">
        <f t="shared" si="134"/>
        <v>3</v>
      </c>
      <c r="C485" s="12">
        <f t="shared" si="135"/>
        <v>2.9685808831292082</v>
      </c>
      <c r="D485" s="12">
        <f t="shared" si="136"/>
        <v>2.7940302338470326</v>
      </c>
      <c r="E485" s="12">
        <f t="shared" si="137"/>
        <v>2.6194795845648566</v>
      </c>
      <c r="F485" s="12">
        <f t="shared" si="138"/>
        <v>2.4449289352826806</v>
      </c>
      <c r="G485" s="12">
        <f t="shared" si="139"/>
        <v>2.2703782860005051</v>
      </c>
      <c r="H485" s="12">
        <f t="shared" si="140"/>
        <v>18.2</v>
      </c>
      <c r="I485" s="12">
        <f t="shared" si="141"/>
        <v>18.2</v>
      </c>
      <c r="J485" s="12">
        <f t="shared" si="142"/>
        <v>3</v>
      </c>
      <c r="K485" s="12">
        <f t="shared" si="151"/>
        <v>3</v>
      </c>
      <c r="L485" s="12">
        <f t="shared" si="143"/>
        <v>0</v>
      </c>
      <c r="M485" s="81">
        <f t="shared" si="144"/>
        <v>0</v>
      </c>
      <c r="N485" s="81">
        <f t="shared" si="145"/>
        <v>1.8000000000000007</v>
      </c>
      <c r="O485" s="81">
        <f t="shared" si="146"/>
        <v>11.8</v>
      </c>
      <c r="P485" s="81">
        <f t="shared" si="147"/>
        <v>21.8</v>
      </c>
      <c r="Q485" s="81">
        <f t="shared" si="148"/>
        <v>31.8</v>
      </c>
      <c r="R485" s="81">
        <f t="shared" si="149"/>
        <v>41.8</v>
      </c>
      <c r="S485">
        <f t="shared" si="150"/>
        <v>1</v>
      </c>
      <c r="V485" s="54" t="s">
        <v>1139</v>
      </c>
      <c r="W485" s="55" t="s">
        <v>1140</v>
      </c>
      <c r="X485" s="56">
        <v>5</v>
      </c>
      <c r="Y485" s="57">
        <v>50.6</v>
      </c>
      <c r="Z485" s="57">
        <v>3</v>
      </c>
      <c r="AA485" s="57">
        <v>3</v>
      </c>
      <c r="AB485" s="57">
        <v>0</v>
      </c>
      <c r="AC485" s="57">
        <v>15.2</v>
      </c>
      <c r="AD485" s="57">
        <v>0</v>
      </c>
      <c r="AE485" s="57">
        <v>0</v>
      </c>
      <c r="AF485" s="57">
        <v>0</v>
      </c>
      <c r="AG485" s="58">
        <v>1</v>
      </c>
      <c r="AH485" s="58">
        <v>0</v>
      </c>
      <c r="AI485" s="58">
        <v>0</v>
      </c>
      <c r="AJ485" s="58">
        <v>0</v>
      </c>
    </row>
    <row r="486" spans="1:36">
      <c r="A486" s="68" t="str">
        <f t="shared" si="133"/>
        <v>5D8</v>
      </c>
      <c r="B486" s="12">
        <f t="shared" si="134"/>
        <v>3</v>
      </c>
      <c r="C486" s="12">
        <f t="shared" si="135"/>
        <v>2.9598533506650995</v>
      </c>
      <c r="D486" s="12">
        <f t="shared" si="136"/>
        <v>2.7853027013829239</v>
      </c>
      <c r="E486" s="12">
        <f t="shared" si="137"/>
        <v>2.6107520521007479</v>
      </c>
      <c r="F486" s="12">
        <f t="shared" si="138"/>
        <v>2.4362014028185719</v>
      </c>
      <c r="G486" s="12">
        <f t="shared" si="139"/>
        <v>2.2616507535363963</v>
      </c>
      <c r="H486" s="12">
        <f t="shared" si="140"/>
        <v>17.7</v>
      </c>
      <c r="I486" s="12">
        <f t="shared" si="141"/>
        <v>17.7</v>
      </c>
      <c r="J486" s="12">
        <f t="shared" si="142"/>
        <v>3</v>
      </c>
      <c r="K486" s="12">
        <f t="shared" si="151"/>
        <v>3</v>
      </c>
      <c r="L486" s="12">
        <f t="shared" si="143"/>
        <v>0</v>
      </c>
      <c r="M486" s="81">
        <f t="shared" si="144"/>
        <v>0</v>
      </c>
      <c r="N486" s="81">
        <f t="shared" si="145"/>
        <v>2.3000000000000007</v>
      </c>
      <c r="O486" s="81">
        <f t="shared" si="146"/>
        <v>12.3</v>
      </c>
      <c r="P486" s="81">
        <f t="shared" si="147"/>
        <v>22.3</v>
      </c>
      <c r="Q486" s="81">
        <f t="shared" si="148"/>
        <v>32.299999999999997</v>
      </c>
      <c r="R486" s="81">
        <f t="shared" si="149"/>
        <v>42.3</v>
      </c>
      <c r="S486">
        <f t="shared" si="150"/>
        <v>1</v>
      </c>
      <c r="V486" s="54" t="s">
        <v>1141</v>
      </c>
      <c r="W486" s="55" t="s">
        <v>1142</v>
      </c>
      <c r="X486" s="56">
        <v>5</v>
      </c>
      <c r="Y486" s="57">
        <v>50.1</v>
      </c>
      <c r="Z486" s="57">
        <v>3</v>
      </c>
      <c r="AA486" s="57">
        <v>3</v>
      </c>
      <c r="AB486" s="57">
        <v>0</v>
      </c>
      <c r="AC486" s="57">
        <v>14.7</v>
      </c>
      <c r="AD486" s="57">
        <v>0</v>
      </c>
      <c r="AE486" s="57">
        <v>0</v>
      </c>
      <c r="AF486" s="57">
        <v>0</v>
      </c>
      <c r="AG486" s="58">
        <v>1</v>
      </c>
      <c r="AH486" s="58">
        <v>0</v>
      </c>
      <c r="AI486" s="58">
        <v>0</v>
      </c>
      <c r="AJ486" s="58">
        <v>0</v>
      </c>
    </row>
    <row r="487" spans="1:36">
      <c r="A487" s="68" t="str">
        <f t="shared" si="133"/>
        <v>5D10</v>
      </c>
      <c r="B487" s="12">
        <f t="shared" si="134"/>
        <v>3</v>
      </c>
      <c r="C487" s="12">
        <f t="shared" si="135"/>
        <v>3</v>
      </c>
      <c r="D487" s="12">
        <f t="shared" si="136"/>
        <v>2.8341768831819332</v>
      </c>
      <c r="E487" s="12">
        <f t="shared" si="137"/>
        <v>2.6596262338997572</v>
      </c>
      <c r="F487" s="12">
        <f t="shared" si="138"/>
        <v>2.4850755846175812</v>
      </c>
      <c r="G487" s="12">
        <f t="shared" si="139"/>
        <v>2.3105249353354056</v>
      </c>
      <c r="H487" s="12">
        <f t="shared" si="140"/>
        <v>20.5</v>
      </c>
      <c r="I487" s="12">
        <f t="shared" si="141"/>
        <v>20.5</v>
      </c>
      <c r="J487" s="12">
        <f t="shared" si="142"/>
        <v>3</v>
      </c>
      <c r="K487" s="12">
        <f t="shared" si="151"/>
        <v>3</v>
      </c>
      <c r="L487" s="12">
        <f t="shared" si="143"/>
        <v>0</v>
      </c>
      <c r="M487" s="81">
        <f t="shared" si="144"/>
        <v>0</v>
      </c>
      <c r="N487" s="81">
        <f t="shared" si="145"/>
        <v>0</v>
      </c>
      <c r="O487" s="81">
        <f t="shared" si="146"/>
        <v>9.5</v>
      </c>
      <c r="P487" s="81">
        <f t="shared" si="147"/>
        <v>19.5</v>
      </c>
      <c r="Q487" s="81">
        <f t="shared" si="148"/>
        <v>29.5</v>
      </c>
      <c r="R487" s="81">
        <f t="shared" si="149"/>
        <v>39.5</v>
      </c>
      <c r="S487">
        <f t="shared" si="150"/>
        <v>1</v>
      </c>
      <c r="V487" s="54" t="s">
        <v>1143</v>
      </c>
      <c r="W487" s="55" t="s">
        <v>1144</v>
      </c>
      <c r="X487" s="56">
        <v>5</v>
      </c>
      <c r="Y487" s="57">
        <v>53</v>
      </c>
      <c r="Z487" s="57">
        <v>3</v>
      </c>
      <c r="AA487" s="57">
        <v>3</v>
      </c>
      <c r="AB487" s="57">
        <v>0</v>
      </c>
      <c r="AC487" s="57">
        <v>17.5</v>
      </c>
      <c r="AD487" s="57">
        <v>0</v>
      </c>
      <c r="AE487" s="57">
        <v>0</v>
      </c>
      <c r="AF487" s="57">
        <v>0</v>
      </c>
      <c r="AG487" s="58">
        <v>1</v>
      </c>
      <c r="AH487" s="58">
        <v>0</v>
      </c>
      <c r="AI487" s="58">
        <v>0</v>
      </c>
      <c r="AJ487" s="58">
        <v>0</v>
      </c>
    </row>
    <row r="488" spans="1:36">
      <c r="A488" s="68" t="str">
        <f t="shared" si="133"/>
        <v>5D12</v>
      </c>
      <c r="B488" s="12">
        <f t="shared" si="134"/>
        <v>3</v>
      </c>
      <c r="C488" s="12">
        <f t="shared" si="135"/>
        <v>3</v>
      </c>
      <c r="D488" s="12">
        <f t="shared" si="136"/>
        <v>2.8341768831819332</v>
      </c>
      <c r="E488" s="12">
        <f t="shared" si="137"/>
        <v>2.6596262338997572</v>
      </c>
      <c r="F488" s="12">
        <f t="shared" si="138"/>
        <v>2.4850755846175812</v>
      </c>
      <c r="G488" s="12">
        <f t="shared" si="139"/>
        <v>2.3105249353354056</v>
      </c>
      <c r="H488" s="12">
        <f t="shared" si="140"/>
        <v>20.5</v>
      </c>
      <c r="I488" s="12">
        <f t="shared" si="141"/>
        <v>20.5</v>
      </c>
      <c r="J488" s="12">
        <f t="shared" si="142"/>
        <v>3</v>
      </c>
      <c r="K488" s="12">
        <f t="shared" si="151"/>
        <v>3</v>
      </c>
      <c r="L488" s="12">
        <f t="shared" si="143"/>
        <v>0</v>
      </c>
      <c r="M488" s="81">
        <f t="shared" si="144"/>
        <v>0</v>
      </c>
      <c r="N488" s="81">
        <f t="shared" si="145"/>
        <v>0</v>
      </c>
      <c r="O488" s="81">
        <f t="shared" si="146"/>
        <v>9.5</v>
      </c>
      <c r="P488" s="81">
        <f t="shared" si="147"/>
        <v>19.5</v>
      </c>
      <c r="Q488" s="81">
        <f t="shared" si="148"/>
        <v>29.5</v>
      </c>
      <c r="R488" s="81">
        <f t="shared" si="149"/>
        <v>39.5</v>
      </c>
      <c r="S488">
        <f t="shared" si="150"/>
        <v>1</v>
      </c>
      <c r="V488" s="54" t="s">
        <v>1145</v>
      </c>
      <c r="W488" s="55" t="s">
        <v>1146</v>
      </c>
      <c r="X488" s="56">
        <v>1</v>
      </c>
      <c r="Y488" s="57">
        <v>53</v>
      </c>
      <c r="Z488" s="57">
        <v>3</v>
      </c>
      <c r="AA488" s="57">
        <v>3</v>
      </c>
      <c r="AB488" s="57">
        <v>0</v>
      </c>
      <c r="AC488" s="57">
        <v>17.5</v>
      </c>
      <c r="AD488" s="57">
        <v>0</v>
      </c>
      <c r="AE488" s="57">
        <v>0</v>
      </c>
      <c r="AF488" s="57">
        <v>0</v>
      </c>
      <c r="AG488" s="58">
        <v>1</v>
      </c>
      <c r="AH488" s="58">
        <v>0</v>
      </c>
      <c r="AI488" s="58">
        <v>0</v>
      </c>
      <c r="AJ488" s="58">
        <v>0</v>
      </c>
    </row>
    <row r="489" spans="1:36">
      <c r="A489" s="68" t="str">
        <f t="shared" si="133"/>
        <v>5D13</v>
      </c>
      <c r="B489" s="12">
        <f t="shared" si="134"/>
        <v>3</v>
      </c>
      <c r="C489" s="12">
        <f t="shared" si="135"/>
        <v>2.9825449350717825</v>
      </c>
      <c r="D489" s="12">
        <f t="shared" si="136"/>
        <v>2.8079942857896065</v>
      </c>
      <c r="E489" s="12">
        <f t="shared" si="137"/>
        <v>2.6334436365074305</v>
      </c>
      <c r="F489" s="12">
        <f t="shared" si="138"/>
        <v>2.458892987225255</v>
      </c>
      <c r="G489" s="12">
        <f t="shared" si="139"/>
        <v>2.2843423379430789</v>
      </c>
      <c r="H489" s="12">
        <f t="shared" si="140"/>
        <v>19</v>
      </c>
      <c r="I489" s="12">
        <f t="shared" si="141"/>
        <v>19</v>
      </c>
      <c r="J489" s="12">
        <f t="shared" si="142"/>
        <v>3</v>
      </c>
      <c r="K489" s="12">
        <f t="shared" si="151"/>
        <v>3</v>
      </c>
      <c r="L489" s="12">
        <f t="shared" si="143"/>
        <v>0</v>
      </c>
      <c r="M489" s="81">
        <f t="shared" si="144"/>
        <v>0</v>
      </c>
      <c r="N489" s="81">
        <f t="shared" si="145"/>
        <v>1</v>
      </c>
      <c r="O489" s="81">
        <f t="shared" si="146"/>
        <v>11</v>
      </c>
      <c r="P489" s="81">
        <f t="shared" si="147"/>
        <v>21</v>
      </c>
      <c r="Q489" s="81">
        <f t="shared" si="148"/>
        <v>31</v>
      </c>
      <c r="R489" s="81">
        <f t="shared" si="149"/>
        <v>41</v>
      </c>
      <c r="S489">
        <f t="shared" si="150"/>
        <v>1</v>
      </c>
      <c r="V489" s="54" t="s">
        <v>1147</v>
      </c>
      <c r="W489" s="55" t="s">
        <v>1148</v>
      </c>
      <c r="X489" s="56">
        <v>1</v>
      </c>
      <c r="Y489" s="57">
        <v>52</v>
      </c>
      <c r="Z489" s="57">
        <v>3</v>
      </c>
      <c r="AA489" s="57">
        <v>3</v>
      </c>
      <c r="AB489" s="57">
        <v>0</v>
      </c>
      <c r="AC489" s="57">
        <v>16</v>
      </c>
      <c r="AD489" s="57">
        <v>0</v>
      </c>
      <c r="AE489" s="57">
        <v>0</v>
      </c>
      <c r="AF489" s="57">
        <v>0</v>
      </c>
      <c r="AG489" s="58">
        <v>1</v>
      </c>
      <c r="AH489" s="58">
        <v>0</v>
      </c>
      <c r="AI489" s="58">
        <v>0</v>
      </c>
      <c r="AJ489" s="58">
        <v>0</v>
      </c>
    </row>
    <row r="490" spans="1:36">
      <c r="A490" s="68" t="str">
        <f t="shared" si="133"/>
        <v>5D14</v>
      </c>
      <c r="B490" s="12">
        <f t="shared" si="134"/>
        <v>3</v>
      </c>
      <c r="C490" s="12">
        <f t="shared" si="135"/>
        <v>3</v>
      </c>
      <c r="D490" s="12">
        <f t="shared" si="136"/>
        <v>2.8289403637034676</v>
      </c>
      <c r="E490" s="12">
        <f t="shared" si="137"/>
        <v>2.654389714421292</v>
      </c>
      <c r="F490" s="12">
        <f t="shared" si="138"/>
        <v>2.479839065139116</v>
      </c>
      <c r="G490" s="12">
        <f t="shared" si="139"/>
        <v>2.30528841585694</v>
      </c>
      <c r="H490" s="12">
        <f t="shared" si="140"/>
        <v>20.2</v>
      </c>
      <c r="I490" s="12">
        <f t="shared" si="141"/>
        <v>20.2</v>
      </c>
      <c r="J490" s="12">
        <f t="shared" si="142"/>
        <v>3</v>
      </c>
      <c r="K490" s="12">
        <f t="shared" si="151"/>
        <v>3</v>
      </c>
      <c r="L490" s="12">
        <f t="shared" si="143"/>
        <v>0</v>
      </c>
      <c r="M490" s="81">
        <f t="shared" si="144"/>
        <v>0</v>
      </c>
      <c r="N490" s="81">
        <f t="shared" si="145"/>
        <v>0</v>
      </c>
      <c r="O490" s="81">
        <f t="shared" si="146"/>
        <v>9.8000000000000007</v>
      </c>
      <c r="P490" s="81">
        <f t="shared" si="147"/>
        <v>19.8</v>
      </c>
      <c r="Q490" s="81">
        <f t="shared" si="148"/>
        <v>29.8</v>
      </c>
      <c r="R490" s="81">
        <f t="shared" si="149"/>
        <v>39.799999999999997</v>
      </c>
      <c r="S490">
        <f t="shared" si="150"/>
        <v>1</v>
      </c>
      <c r="V490" s="54" t="s">
        <v>1149</v>
      </c>
      <c r="W490" s="55" t="s">
        <v>1150</v>
      </c>
      <c r="X490" s="56">
        <v>1</v>
      </c>
      <c r="Y490" s="57">
        <v>52.5</v>
      </c>
      <c r="Z490" s="57">
        <v>3</v>
      </c>
      <c r="AA490" s="57">
        <v>3</v>
      </c>
      <c r="AB490" s="57">
        <v>0</v>
      </c>
      <c r="AC490" s="57">
        <v>17.2</v>
      </c>
      <c r="AD490" s="57">
        <v>0</v>
      </c>
      <c r="AE490" s="57">
        <v>0</v>
      </c>
      <c r="AF490" s="57">
        <v>0</v>
      </c>
      <c r="AG490" s="58">
        <v>1</v>
      </c>
      <c r="AH490" s="58">
        <v>0</v>
      </c>
      <c r="AI490" s="58">
        <v>0</v>
      </c>
      <c r="AJ490" s="58">
        <v>0</v>
      </c>
    </row>
    <row r="491" spans="1:36">
      <c r="A491" s="68" t="str">
        <f t="shared" si="133"/>
        <v>5D19</v>
      </c>
      <c r="B491" s="12">
        <f t="shared" si="134"/>
        <v>3</v>
      </c>
      <c r="C491" s="12">
        <f t="shared" si="135"/>
        <v>3</v>
      </c>
      <c r="D491" s="12">
        <f t="shared" si="136"/>
        <v>2.8882875844594076</v>
      </c>
      <c r="E491" s="12">
        <f t="shared" si="137"/>
        <v>2.7137369351772316</v>
      </c>
      <c r="F491" s="12">
        <f t="shared" si="138"/>
        <v>2.539186285895056</v>
      </c>
      <c r="G491" s="12">
        <f t="shared" si="139"/>
        <v>2.36463563661288</v>
      </c>
      <c r="H491" s="12">
        <f t="shared" si="140"/>
        <v>23.6</v>
      </c>
      <c r="I491" s="12">
        <f t="shared" si="141"/>
        <v>23.6</v>
      </c>
      <c r="J491" s="12">
        <f t="shared" si="142"/>
        <v>3</v>
      </c>
      <c r="K491" s="12">
        <f t="shared" si="151"/>
        <v>3</v>
      </c>
      <c r="L491" s="12">
        <f t="shared" si="143"/>
        <v>0</v>
      </c>
      <c r="M491" s="81">
        <f t="shared" si="144"/>
        <v>0</v>
      </c>
      <c r="N491" s="81">
        <f t="shared" si="145"/>
        <v>0</v>
      </c>
      <c r="O491" s="81">
        <f t="shared" si="146"/>
        <v>6.3999999999999986</v>
      </c>
      <c r="P491" s="81">
        <f t="shared" si="147"/>
        <v>16.399999999999999</v>
      </c>
      <c r="Q491" s="81">
        <f t="shared" si="148"/>
        <v>26.4</v>
      </c>
      <c r="R491" s="81">
        <f t="shared" si="149"/>
        <v>36.4</v>
      </c>
      <c r="S491">
        <f t="shared" si="150"/>
        <v>1</v>
      </c>
      <c r="V491" s="54" t="s">
        <v>1151</v>
      </c>
      <c r="W491" s="55" t="s">
        <v>1152</v>
      </c>
      <c r="X491" s="56">
        <v>1</v>
      </c>
      <c r="Y491" s="57">
        <v>52.15</v>
      </c>
      <c r="Z491" s="57">
        <v>2.6</v>
      </c>
      <c r="AA491" s="57">
        <v>3</v>
      </c>
      <c r="AB491" s="57">
        <v>0</v>
      </c>
      <c r="AC491" s="57">
        <v>21</v>
      </c>
      <c r="AD491" s="57">
        <v>0</v>
      </c>
      <c r="AE491" s="57">
        <v>0</v>
      </c>
      <c r="AF491" s="57">
        <v>0</v>
      </c>
      <c r="AG491" s="58">
        <v>1</v>
      </c>
      <c r="AH491" s="58">
        <v>0</v>
      </c>
      <c r="AI491" s="58">
        <v>0</v>
      </c>
      <c r="AJ491" s="58">
        <v>0</v>
      </c>
    </row>
    <row r="492" spans="1:36">
      <c r="A492" s="68" t="str">
        <f t="shared" si="133"/>
        <v>5D20</v>
      </c>
      <c r="B492" s="12">
        <f t="shared" si="134"/>
        <v>3</v>
      </c>
      <c r="C492" s="12">
        <f t="shared" si="135"/>
        <v>3</v>
      </c>
      <c r="D492" s="12">
        <f t="shared" si="136"/>
        <v>2.8882875844594076</v>
      </c>
      <c r="E492" s="12">
        <f t="shared" si="137"/>
        <v>2.7137369351772316</v>
      </c>
      <c r="F492" s="12">
        <f t="shared" si="138"/>
        <v>2.539186285895056</v>
      </c>
      <c r="G492" s="12">
        <f t="shared" si="139"/>
        <v>2.36463563661288</v>
      </c>
      <c r="H492" s="12">
        <f t="shared" si="140"/>
        <v>23.6</v>
      </c>
      <c r="I492" s="12">
        <f t="shared" si="141"/>
        <v>23.6</v>
      </c>
      <c r="J492" s="12">
        <f t="shared" si="142"/>
        <v>3</v>
      </c>
      <c r="K492" s="12">
        <f t="shared" si="151"/>
        <v>3</v>
      </c>
      <c r="L492" s="12">
        <f t="shared" si="143"/>
        <v>0</v>
      </c>
      <c r="M492" s="81">
        <f t="shared" si="144"/>
        <v>0</v>
      </c>
      <c r="N492" s="81">
        <f t="shared" si="145"/>
        <v>0</v>
      </c>
      <c r="O492" s="81">
        <f t="shared" si="146"/>
        <v>6.3999999999999986</v>
      </c>
      <c r="P492" s="81">
        <f t="shared" si="147"/>
        <v>16.399999999999999</v>
      </c>
      <c r="Q492" s="81">
        <f t="shared" si="148"/>
        <v>26.4</v>
      </c>
      <c r="R492" s="81">
        <f t="shared" si="149"/>
        <v>36.4</v>
      </c>
      <c r="S492">
        <f t="shared" si="150"/>
        <v>1</v>
      </c>
      <c r="V492" s="54" t="s">
        <v>1153</v>
      </c>
      <c r="W492" s="55" t="s">
        <v>1154</v>
      </c>
      <c r="X492" s="56">
        <v>5</v>
      </c>
      <c r="Y492" s="57">
        <v>52.15</v>
      </c>
      <c r="Z492" s="57">
        <v>2.6</v>
      </c>
      <c r="AA492" s="57">
        <v>3</v>
      </c>
      <c r="AB492" s="57">
        <v>0</v>
      </c>
      <c r="AC492" s="57">
        <v>21</v>
      </c>
      <c r="AD492" s="57">
        <v>0</v>
      </c>
      <c r="AE492" s="57">
        <v>0</v>
      </c>
      <c r="AF492" s="57">
        <v>0</v>
      </c>
      <c r="AG492" s="58">
        <v>1</v>
      </c>
      <c r="AH492" s="58">
        <v>0</v>
      </c>
      <c r="AI492" s="58">
        <v>0</v>
      </c>
      <c r="AJ492" s="58">
        <v>0</v>
      </c>
    </row>
    <row r="493" spans="1:36">
      <c r="A493" s="68" t="str">
        <f t="shared" si="133"/>
        <v>5D21</v>
      </c>
      <c r="B493" s="12">
        <f t="shared" si="134"/>
        <v>2.5150000000000001</v>
      </c>
      <c r="C493" s="12">
        <f t="shared" si="135"/>
        <v>2.5150000000000001</v>
      </c>
      <c r="D493" s="12">
        <f t="shared" si="136"/>
        <v>2.4207426493876252</v>
      </c>
      <c r="E493" s="12">
        <f t="shared" si="137"/>
        <v>2.2461920001054492</v>
      </c>
      <c r="F493" s="12">
        <f t="shared" si="138"/>
        <v>2.0716413508232736</v>
      </c>
      <c r="G493" s="12">
        <f t="shared" si="139"/>
        <v>1.8970907015410976</v>
      </c>
      <c r="H493" s="12">
        <f t="shared" si="140"/>
        <v>24.6</v>
      </c>
      <c r="I493" s="12">
        <f t="shared" si="141"/>
        <v>24.6</v>
      </c>
      <c r="J493" s="12">
        <f t="shared" si="142"/>
        <v>2.5150000000000001</v>
      </c>
      <c r="K493" s="12">
        <f t="shared" si="151"/>
        <v>2.5150000000000001</v>
      </c>
      <c r="L493" s="12">
        <f t="shared" si="143"/>
        <v>0</v>
      </c>
      <c r="M493" s="81">
        <f t="shared" si="144"/>
        <v>0</v>
      </c>
      <c r="N493" s="81">
        <f t="shared" si="145"/>
        <v>0</v>
      </c>
      <c r="O493" s="81">
        <f t="shared" si="146"/>
        <v>5.3999999999999986</v>
      </c>
      <c r="P493" s="81">
        <f t="shared" si="147"/>
        <v>15.399999999999999</v>
      </c>
      <c r="Q493" s="81">
        <f t="shared" si="148"/>
        <v>25.4</v>
      </c>
      <c r="R493" s="81">
        <f t="shared" si="149"/>
        <v>35.4</v>
      </c>
      <c r="S493">
        <f t="shared" si="150"/>
        <v>1</v>
      </c>
      <c r="V493" s="54" t="s">
        <v>1155</v>
      </c>
      <c r="W493" s="55" t="s">
        <v>1156</v>
      </c>
      <c r="X493" s="56">
        <v>1</v>
      </c>
      <c r="Y493" s="57">
        <v>52</v>
      </c>
      <c r="Z493" s="57">
        <v>2.6</v>
      </c>
      <c r="AA493" s="57">
        <v>2.5150000000000001</v>
      </c>
      <c r="AB493" s="57">
        <v>0</v>
      </c>
      <c r="AC493" s="57">
        <v>22</v>
      </c>
      <c r="AD493" s="57">
        <v>0</v>
      </c>
      <c r="AE493" s="57">
        <v>0</v>
      </c>
      <c r="AF493" s="57">
        <v>0</v>
      </c>
      <c r="AG493" s="58">
        <v>1</v>
      </c>
      <c r="AH493" s="58">
        <v>0</v>
      </c>
      <c r="AI493" s="58">
        <v>0</v>
      </c>
      <c r="AJ493" s="58">
        <v>0</v>
      </c>
    </row>
    <row r="494" spans="1:36">
      <c r="A494" s="68" t="str">
        <f t="shared" si="133"/>
        <v>5D22</v>
      </c>
      <c r="B494" s="12">
        <f t="shared" si="134"/>
        <v>2.5150000000000001</v>
      </c>
      <c r="C494" s="12">
        <f t="shared" si="135"/>
        <v>2.5150000000000001</v>
      </c>
      <c r="D494" s="12">
        <f t="shared" si="136"/>
        <v>2.4120151169235164</v>
      </c>
      <c r="E494" s="12">
        <f t="shared" si="137"/>
        <v>2.2374644676413404</v>
      </c>
      <c r="F494" s="12">
        <f t="shared" si="138"/>
        <v>2.0629138183591649</v>
      </c>
      <c r="G494" s="12">
        <f t="shared" si="139"/>
        <v>1.8883631690769889</v>
      </c>
      <c r="H494" s="12">
        <f t="shared" si="140"/>
        <v>24.1</v>
      </c>
      <c r="I494" s="12">
        <f t="shared" si="141"/>
        <v>24.1</v>
      </c>
      <c r="J494" s="12">
        <f t="shared" si="142"/>
        <v>2.5150000000000001</v>
      </c>
      <c r="K494" s="12">
        <f t="shared" si="151"/>
        <v>2.5150000000000001</v>
      </c>
      <c r="L494" s="12">
        <f t="shared" si="143"/>
        <v>0</v>
      </c>
      <c r="M494" s="81">
        <f t="shared" si="144"/>
        <v>0</v>
      </c>
      <c r="N494" s="81">
        <f t="shared" si="145"/>
        <v>0</v>
      </c>
      <c r="O494" s="81">
        <f t="shared" si="146"/>
        <v>5.8999999999999986</v>
      </c>
      <c r="P494" s="81">
        <f t="shared" si="147"/>
        <v>15.899999999999999</v>
      </c>
      <c r="Q494" s="81">
        <f t="shared" si="148"/>
        <v>25.9</v>
      </c>
      <c r="R494" s="81">
        <f t="shared" si="149"/>
        <v>35.9</v>
      </c>
      <c r="S494">
        <f t="shared" si="150"/>
        <v>1</v>
      </c>
      <c r="V494" s="54" t="s">
        <v>1157</v>
      </c>
      <c r="W494" s="55" t="s">
        <v>1158</v>
      </c>
      <c r="X494" s="56">
        <v>5</v>
      </c>
      <c r="Y494" s="57">
        <v>52</v>
      </c>
      <c r="Z494" s="57">
        <v>2.6</v>
      </c>
      <c r="AA494" s="57">
        <v>2.5150000000000001</v>
      </c>
      <c r="AB494" s="57">
        <v>0</v>
      </c>
      <c r="AC494" s="57">
        <v>21.5</v>
      </c>
      <c r="AD494" s="57">
        <v>0</v>
      </c>
      <c r="AE494" s="57">
        <v>0</v>
      </c>
      <c r="AF494" s="57">
        <v>0</v>
      </c>
      <c r="AG494" s="58">
        <v>1</v>
      </c>
      <c r="AH494" s="58">
        <v>0</v>
      </c>
      <c r="AI494" s="58">
        <v>0</v>
      </c>
      <c r="AJ494" s="58">
        <v>0</v>
      </c>
    </row>
    <row r="495" spans="1:36">
      <c r="A495" s="68" t="str">
        <f t="shared" si="133"/>
        <v>5D23</v>
      </c>
      <c r="B495" s="12">
        <f t="shared" si="134"/>
        <v>2.5150000000000001</v>
      </c>
      <c r="C495" s="12">
        <f t="shared" si="135"/>
        <v>2.5150000000000001</v>
      </c>
      <c r="D495" s="12">
        <f t="shared" si="136"/>
        <v>2.4172516364019816</v>
      </c>
      <c r="E495" s="12">
        <f t="shared" si="137"/>
        <v>2.2427009871198056</v>
      </c>
      <c r="F495" s="12">
        <f t="shared" si="138"/>
        <v>2.06815033783763</v>
      </c>
      <c r="G495" s="12">
        <f t="shared" si="139"/>
        <v>1.893599688555454</v>
      </c>
      <c r="H495" s="12">
        <f t="shared" si="140"/>
        <v>24.400000000000002</v>
      </c>
      <c r="I495" s="12">
        <f t="shared" si="141"/>
        <v>24.400000000000002</v>
      </c>
      <c r="J495" s="12">
        <f t="shared" si="142"/>
        <v>2.5150000000000001</v>
      </c>
      <c r="K495" s="12">
        <f t="shared" si="151"/>
        <v>2.5150000000000001</v>
      </c>
      <c r="L495" s="12">
        <f t="shared" si="143"/>
        <v>0</v>
      </c>
      <c r="M495" s="81">
        <f t="shared" si="144"/>
        <v>0</v>
      </c>
      <c r="N495" s="81">
        <f t="shared" si="145"/>
        <v>0</v>
      </c>
      <c r="O495" s="81">
        <f t="shared" si="146"/>
        <v>5.5999999999999979</v>
      </c>
      <c r="P495" s="81">
        <f t="shared" si="147"/>
        <v>15.599999999999998</v>
      </c>
      <c r="Q495" s="81">
        <f t="shared" si="148"/>
        <v>25.599999999999998</v>
      </c>
      <c r="R495" s="81">
        <f t="shared" si="149"/>
        <v>35.599999999999994</v>
      </c>
      <c r="S495">
        <f t="shared" si="150"/>
        <v>1</v>
      </c>
      <c r="V495" s="54" t="s">
        <v>1159</v>
      </c>
      <c r="W495" s="55" t="s">
        <v>1160</v>
      </c>
      <c r="X495" s="56">
        <v>1</v>
      </c>
      <c r="Y495" s="57">
        <v>52</v>
      </c>
      <c r="Z495" s="57">
        <v>2.6</v>
      </c>
      <c r="AA495" s="57">
        <v>2.5150000000000001</v>
      </c>
      <c r="AB495" s="57">
        <v>0</v>
      </c>
      <c r="AC495" s="57">
        <v>21.8</v>
      </c>
      <c r="AD495" s="57">
        <v>0</v>
      </c>
      <c r="AE495" s="57">
        <v>0</v>
      </c>
      <c r="AF495" s="57">
        <v>0</v>
      </c>
      <c r="AG495" s="58">
        <v>1</v>
      </c>
      <c r="AH495" s="58">
        <v>0</v>
      </c>
      <c r="AI495" s="58">
        <v>0</v>
      </c>
      <c r="AJ495" s="58">
        <v>0</v>
      </c>
    </row>
    <row r="496" spans="1:36">
      <c r="A496" s="68" t="str">
        <f t="shared" si="133"/>
        <v>5D24</v>
      </c>
      <c r="B496" s="12">
        <f t="shared" si="134"/>
        <v>3</v>
      </c>
      <c r="C496" s="12">
        <f t="shared" si="135"/>
        <v>3</v>
      </c>
      <c r="D496" s="12">
        <f t="shared" si="136"/>
        <v>2.8935241039378727</v>
      </c>
      <c r="E496" s="12">
        <f t="shared" si="137"/>
        <v>2.7189734546556967</v>
      </c>
      <c r="F496" s="12">
        <f t="shared" si="138"/>
        <v>2.5444228053735212</v>
      </c>
      <c r="G496" s="12">
        <f t="shared" si="139"/>
        <v>2.3698721560913452</v>
      </c>
      <c r="H496" s="12">
        <f t="shared" si="140"/>
        <v>23.900000000000002</v>
      </c>
      <c r="I496" s="12">
        <f t="shared" si="141"/>
        <v>23.900000000000002</v>
      </c>
      <c r="J496" s="12">
        <f t="shared" si="142"/>
        <v>3</v>
      </c>
      <c r="K496" s="12">
        <f t="shared" si="151"/>
        <v>3</v>
      </c>
      <c r="L496" s="12">
        <f t="shared" si="143"/>
        <v>0</v>
      </c>
      <c r="M496" s="81">
        <f t="shared" si="144"/>
        <v>0</v>
      </c>
      <c r="N496" s="81">
        <f t="shared" si="145"/>
        <v>0</v>
      </c>
      <c r="O496" s="81">
        <f t="shared" si="146"/>
        <v>6.0999999999999979</v>
      </c>
      <c r="P496" s="81">
        <f t="shared" si="147"/>
        <v>16.099999999999998</v>
      </c>
      <c r="Q496" s="81">
        <f t="shared" si="148"/>
        <v>26.099999999999998</v>
      </c>
      <c r="R496" s="81">
        <f t="shared" si="149"/>
        <v>36.099999999999994</v>
      </c>
      <c r="S496">
        <f t="shared" si="150"/>
        <v>1</v>
      </c>
      <c r="V496" s="54" t="s">
        <v>1161</v>
      </c>
      <c r="W496" s="55" t="s">
        <v>1162</v>
      </c>
      <c r="X496" s="56">
        <v>1</v>
      </c>
      <c r="Y496" s="57">
        <v>52.15</v>
      </c>
      <c r="Z496" s="57">
        <v>2.6</v>
      </c>
      <c r="AA496" s="57">
        <v>3</v>
      </c>
      <c r="AB496" s="57">
        <v>0</v>
      </c>
      <c r="AC496" s="57">
        <v>21.3</v>
      </c>
      <c r="AD496" s="57">
        <v>0</v>
      </c>
      <c r="AE496" s="57">
        <v>0</v>
      </c>
      <c r="AF496" s="57">
        <v>0</v>
      </c>
      <c r="AG496" s="58">
        <v>1</v>
      </c>
      <c r="AH496" s="58">
        <v>0</v>
      </c>
      <c r="AI496" s="58">
        <v>0</v>
      </c>
      <c r="AJ496" s="58">
        <v>0</v>
      </c>
    </row>
    <row r="497" spans="1:36">
      <c r="A497" s="68" t="str">
        <f t="shared" si="133"/>
        <v>5D25</v>
      </c>
      <c r="B497" s="12">
        <f t="shared" si="134"/>
        <v>2.5150000000000001</v>
      </c>
      <c r="C497" s="12">
        <f t="shared" si="135"/>
        <v>2.4835808831292083</v>
      </c>
      <c r="D497" s="12">
        <f t="shared" si="136"/>
        <v>2.3090302338470328</v>
      </c>
      <c r="E497" s="12">
        <f t="shared" si="137"/>
        <v>2.1344795845648568</v>
      </c>
      <c r="F497" s="12">
        <f t="shared" si="138"/>
        <v>1.9599289352826808</v>
      </c>
      <c r="G497" s="12">
        <f t="shared" si="139"/>
        <v>1.7853782860005052</v>
      </c>
      <c r="H497" s="12">
        <f t="shared" si="140"/>
        <v>18.2</v>
      </c>
      <c r="I497" s="12">
        <f t="shared" si="141"/>
        <v>18.2</v>
      </c>
      <c r="J497" s="12">
        <f t="shared" si="142"/>
        <v>2.5150000000000001</v>
      </c>
      <c r="K497" s="12">
        <f t="shared" si="151"/>
        <v>2.5150000000000001</v>
      </c>
      <c r="L497" s="12">
        <f t="shared" si="143"/>
        <v>0</v>
      </c>
      <c r="M497" s="81">
        <f t="shared" si="144"/>
        <v>0</v>
      </c>
      <c r="N497" s="81">
        <f t="shared" si="145"/>
        <v>1.8000000000000007</v>
      </c>
      <c r="O497" s="81">
        <f t="shared" si="146"/>
        <v>11.8</v>
      </c>
      <c r="P497" s="81">
        <f t="shared" si="147"/>
        <v>21.8</v>
      </c>
      <c r="Q497" s="81">
        <f t="shared" si="148"/>
        <v>31.8</v>
      </c>
      <c r="R497" s="81">
        <f t="shared" si="149"/>
        <v>41.8</v>
      </c>
      <c r="S497">
        <f t="shared" si="150"/>
        <v>1</v>
      </c>
      <c r="V497" s="54" t="s">
        <v>1163</v>
      </c>
      <c r="W497" s="55" t="s">
        <v>1164</v>
      </c>
      <c r="X497" s="56">
        <v>1</v>
      </c>
      <c r="Y497" s="57">
        <v>50.2</v>
      </c>
      <c r="Z497" s="57">
        <v>2.6</v>
      </c>
      <c r="AA497" s="57">
        <v>2.5150000000000001</v>
      </c>
      <c r="AB497" s="57">
        <v>0</v>
      </c>
      <c r="AC497" s="57">
        <v>15.6</v>
      </c>
      <c r="AD497" s="57">
        <v>0</v>
      </c>
      <c r="AE497" s="57">
        <v>0</v>
      </c>
      <c r="AF497" s="57">
        <v>0</v>
      </c>
      <c r="AG497" s="58">
        <v>1</v>
      </c>
      <c r="AH497" s="58">
        <v>0</v>
      </c>
      <c r="AI497" s="58">
        <v>0</v>
      </c>
      <c r="AJ497" s="58">
        <v>0</v>
      </c>
    </row>
    <row r="498" spans="1:36">
      <c r="A498" s="68" t="str">
        <f t="shared" si="133"/>
        <v>5D26</v>
      </c>
      <c r="B498" s="12">
        <f t="shared" si="134"/>
        <v>2.5150000000000001</v>
      </c>
      <c r="C498" s="12">
        <f t="shared" si="135"/>
        <v>2.4835808831292083</v>
      </c>
      <c r="D498" s="12">
        <f t="shared" si="136"/>
        <v>2.3090302338470328</v>
      </c>
      <c r="E498" s="12">
        <f t="shared" si="137"/>
        <v>2.1344795845648568</v>
      </c>
      <c r="F498" s="12">
        <f t="shared" si="138"/>
        <v>1.9599289352826808</v>
      </c>
      <c r="G498" s="12">
        <f t="shared" si="139"/>
        <v>1.7853782860005052</v>
      </c>
      <c r="H498" s="12">
        <f t="shared" si="140"/>
        <v>18.2</v>
      </c>
      <c r="I498" s="12">
        <f t="shared" si="141"/>
        <v>18.2</v>
      </c>
      <c r="J498" s="12">
        <f t="shared" si="142"/>
        <v>2.5150000000000001</v>
      </c>
      <c r="K498" s="12">
        <f t="shared" si="151"/>
        <v>2.5150000000000001</v>
      </c>
      <c r="L498" s="12">
        <f t="shared" si="143"/>
        <v>0</v>
      </c>
      <c r="M498" s="81">
        <f t="shared" si="144"/>
        <v>0</v>
      </c>
      <c r="N498" s="81">
        <f t="shared" si="145"/>
        <v>1.8000000000000007</v>
      </c>
      <c r="O498" s="81">
        <f t="shared" si="146"/>
        <v>11.8</v>
      </c>
      <c r="P498" s="81">
        <f t="shared" si="147"/>
        <v>21.8</v>
      </c>
      <c r="Q498" s="81">
        <f t="shared" si="148"/>
        <v>31.8</v>
      </c>
      <c r="R498" s="81">
        <f t="shared" si="149"/>
        <v>41.8</v>
      </c>
      <c r="S498">
        <f t="shared" si="150"/>
        <v>1</v>
      </c>
      <c r="V498" s="54" t="s">
        <v>1165</v>
      </c>
      <c r="W498" s="55" t="s">
        <v>1166</v>
      </c>
      <c r="X498" s="56">
        <v>5</v>
      </c>
      <c r="Y498" s="57">
        <v>50.2</v>
      </c>
      <c r="Z498" s="57">
        <v>2.6</v>
      </c>
      <c r="AA498" s="57">
        <v>2.5150000000000001</v>
      </c>
      <c r="AB498" s="57">
        <v>0</v>
      </c>
      <c r="AC498" s="57">
        <v>15.6</v>
      </c>
      <c r="AD498" s="57">
        <v>0</v>
      </c>
      <c r="AE498" s="57">
        <v>0</v>
      </c>
      <c r="AF498" s="57">
        <v>0</v>
      </c>
      <c r="AG498" s="58">
        <v>1</v>
      </c>
      <c r="AH498" s="58">
        <v>0</v>
      </c>
      <c r="AI498" s="58">
        <v>0</v>
      </c>
      <c r="AJ498" s="58">
        <v>0</v>
      </c>
    </row>
    <row r="499" spans="1:36">
      <c r="A499" s="68" t="str">
        <f t="shared" si="133"/>
        <v>5D27</v>
      </c>
      <c r="B499" s="12">
        <f t="shared" si="134"/>
        <v>2.5150000000000001</v>
      </c>
      <c r="C499" s="12">
        <f t="shared" si="135"/>
        <v>2.5150000000000001</v>
      </c>
      <c r="D499" s="12">
        <f t="shared" si="136"/>
        <v>2.4194426394745876</v>
      </c>
      <c r="E499" s="12">
        <f t="shared" si="137"/>
        <v>2.2653178644336003</v>
      </c>
      <c r="F499" s="12">
        <f t="shared" si="138"/>
        <v>2.1111930893926125</v>
      </c>
      <c r="G499" s="12">
        <f t="shared" si="139"/>
        <v>1.9570683143516248</v>
      </c>
      <c r="H499" s="12">
        <f t="shared" si="140"/>
        <v>23.8</v>
      </c>
      <c r="I499" s="12">
        <f t="shared" si="141"/>
        <v>23.8</v>
      </c>
      <c r="J499" s="12">
        <f t="shared" si="142"/>
        <v>2.5150000000000001</v>
      </c>
      <c r="K499" s="12">
        <f t="shared" si="151"/>
        <v>2.5150000000000001</v>
      </c>
      <c r="L499" s="12">
        <f t="shared" si="143"/>
        <v>0</v>
      </c>
      <c r="M499" s="81">
        <f t="shared" si="144"/>
        <v>0</v>
      </c>
      <c r="N499" s="81">
        <f t="shared" si="145"/>
        <v>0</v>
      </c>
      <c r="O499" s="81">
        <f t="shared" si="146"/>
        <v>6.1999999999999993</v>
      </c>
      <c r="P499" s="81">
        <f t="shared" si="147"/>
        <v>16.2</v>
      </c>
      <c r="Q499" s="81">
        <f t="shared" si="148"/>
        <v>26.2</v>
      </c>
      <c r="R499" s="81">
        <f t="shared" si="149"/>
        <v>36.200000000000003</v>
      </c>
      <c r="S499">
        <f t="shared" si="150"/>
        <v>0.88300000000000001</v>
      </c>
      <c r="V499" s="54" t="s">
        <v>1167</v>
      </c>
      <c r="W499" s="55" t="s">
        <v>1168</v>
      </c>
      <c r="X499" s="56">
        <v>5</v>
      </c>
      <c r="Y499" s="57">
        <v>52</v>
      </c>
      <c r="Z499" s="57">
        <v>2.6</v>
      </c>
      <c r="AA499" s="57">
        <v>2.5150000000000001</v>
      </c>
      <c r="AB499" s="57">
        <v>0</v>
      </c>
      <c r="AC499" s="57">
        <v>21.2</v>
      </c>
      <c r="AD499" s="57">
        <v>0</v>
      </c>
      <c r="AE499" s="57">
        <v>0</v>
      </c>
      <c r="AF499" s="57">
        <v>0</v>
      </c>
      <c r="AG499" s="58">
        <v>0.88300000000000001</v>
      </c>
      <c r="AH499" s="58">
        <v>0</v>
      </c>
      <c r="AI499" s="58">
        <v>0</v>
      </c>
      <c r="AJ499" s="58">
        <v>0</v>
      </c>
    </row>
    <row r="500" spans="1:36">
      <c r="A500" s="68" t="str">
        <f t="shared" si="133"/>
        <v>5D29</v>
      </c>
      <c r="B500" s="12">
        <f t="shared" si="134"/>
        <v>2.5150000000000001</v>
      </c>
      <c r="C500" s="12">
        <f t="shared" si="135"/>
        <v>2.5150000000000001</v>
      </c>
      <c r="D500" s="12">
        <f t="shared" si="136"/>
        <v>2.3648864416173287</v>
      </c>
      <c r="E500" s="12">
        <f t="shared" si="137"/>
        <v>2.1903357923351532</v>
      </c>
      <c r="F500" s="12">
        <f t="shared" si="138"/>
        <v>2.0157851430529772</v>
      </c>
      <c r="G500" s="12">
        <f t="shared" si="139"/>
        <v>1.8412344937708014</v>
      </c>
      <c r="H500" s="12">
        <f t="shared" si="140"/>
        <v>21.400000000000002</v>
      </c>
      <c r="I500" s="12">
        <f t="shared" si="141"/>
        <v>21.400000000000002</v>
      </c>
      <c r="J500" s="12">
        <f t="shared" si="142"/>
        <v>2.5150000000000001</v>
      </c>
      <c r="K500" s="12">
        <f t="shared" si="151"/>
        <v>2.5150000000000001</v>
      </c>
      <c r="L500" s="12">
        <f t="shared" si="143"/>
        <v>0</v>
      </c>
      <c r="M500" s="81">
        <f t="shared" si="144"/>
        <v>0</v>
      </c>
      <c r="N500" s="81">
        <f t="shared" si="145"/>
        <v>0</v>
      </c>
      <c r="O500" s="81">
        <f t="shared" si="146"/>
        <v>8.5999999999999979</v>
      </c>
      <c r="P500" s="81">
        <f t="shared" si="147"/>
        <v>18.599999999999998</v>
      </c>
      <c r="Q500" s="81">
        <f t="shared" si="148"/>
        <v>28.599999999999998</v>
      </c>
      <c r="R500" s="81">
        <f t="shared" si="149"/>
        <v>38.599999999999994</v>
      </c>
      <c r="S500">
        <f t="shared" si="150"/>
        <v>1</v>
      </c>
      <c r="V500" s="54" t="s">
        <v>1169</v>
      </c>
      <c r="W500" s="55" t="s">
        <v>1170</v>
      </c>
      <c r="X500" s="56">
        <v>1</v>
      </c>
      <c r="Y500" s="57">
        <v>51.3</v>
      </c>
      <c r="Z500" s="57">
        <v>2.6</v>
      </c>
      <c r="AA500" s="57">
        <v>2.5150000000000001</v>
      </c>
      <c r="AB500" s="57">
        <v>0</v>
      </c>
      <c r="AC500" s="57">
        <v>18.8</v>
      </c>
      <c r="AD500" s="57">
        <v>0</v>
      </c>
      <c r="AE500" s="57">
        <v>0</v>
      </c>
      <c r="AF500" s="57">
        <v>0</v>
      </c>
      <c r="AG500" s="58">
        <v>1</v>
      </c>
      <c r="AH500" s="58">
        <v>0</v>
      </c>
      <c r="AI500" s="58">
        <v>0</v>
      </c>
      <c r="AJ500" s="58">
        <v>0</v>
      </c>
    </row>
    <row r="501" spans="1:36">
      <c r="A501" s="68" t="str">
        <f t="shared" si="133"/>
        <v>5D30</v>
      </c>
      <c r="B501" s="12">
        <f t="shared" si="134"/>
        <v>2.5150000000000001</v>
      </c>
      <c r="C501" s="12">
        <f t="shared" si="135"/>
        <v>2.5150000000000001</v>
      </c>
      <c r="D501" s="12">
        <f t="shared" si="136"/>
        <v>2.4259791688660903</v>
      </c>
      <c r="E501" s="12">
        <f t="shared" si="137"/>
        <v>2.2514285195839148</v>
      </c>
      <c r="F501" s="12">
        <f t="shared" si="138"/>
        <v>2.0768778703017388</v>
      </c>
      <c r="G501" s="12">
        <f t="shared" si="139"/>
        <v>1.902327221019563</v>
      </c>
      <c r="H501" s="12">
        <f t="shared" si="140"/>
        <v>24.900000000000002</v>
      </c>
      <c r="I501" s="12">
        <f t="shared" si="141"/>
        <v>24.900000000000002</v>
      </c>
      <c r="J501" s="12">
        <f t="shared" si="142"/>
        <v>2.5150000000000001</v>
      </c>
      <c r="K501" s="12">
        <f t="shared" si="151"/>
        <v>2.5150000000000001</v>
      </c>
      <c r="L501" s="12">
        <f t="shared" si="143"/>
        <v>0</v>
      </c>
      <c r="M501" s="81">
        <f t="shared" si="144"/>
        <v>0</v>
      </c>
      <c r="N501" s="81">
        <f t="shared" si="145"/>
        <v>0</v>
      </c>
      <c r="O501" s="81">
        <f t="shared" si="146"/>
        <v>5.0999999999999979</v>
      </c>
      <c r="P501" s="81">
        <f t="shared" si="147"/>
        <v>15.099999999999998</v>
      </c>
      <c r="Q501" s="81">
        <f t="shared" si="148"/>
        <v>25.099999999999998</v>
      </c>
      <c r="R501" s="81">
        <f t="shared" si="149"/>
        <v>35.099999999999994</v>
      </c>
      <c r="S501">
        <f t="shared" si="150"/>
        <v>1</v>
      </c>
      <c r="V501" s="54" t="s">
        <v>1171</v>
      </c>
      <c r="W501" s="55" t="s">
        <v>1172</v>
      </c>
      <c r="X501" s="56">
        <v>5</v>
      </c>
      <c r="Y501" s="57">
        <v>52</v>
      </c>
      <c r="Z501" s="57">
        <v>2.6</v>
      </c>
      <c r="AA501" s="57">
        <v>2.5150000000000001</v>
      </c>
      <c r="AB501" s="57">
        <v>0</v>
      </c>
      <c r="AC501" s="57">
        <v>22.3</v>
      </c>
      <c r="AD501" s="57">
        <v>0</v>
      </c>
      <c r="AE501" s="57">
        <v>0</v>
      </c>
      <c r="AF501" s="57">
        <v>0</v>
      </c>
      <c r="AG501" s="58">
        <v>1</v>
      </c>
      <c r="AH501" s="58">
        <v>0</v>
      </c>
      <c r="AI501" s="58">
        <v>0</v>
      </c>
      <c r="AJ501" s="58">
        <v>0</v>
      </c>
    </row>
    <row r="502" spans="1:36">
      <c r="A502" s="68" t="str">
        <f t="shared" si="133"/>
        <v>5D31</v>
      </c>
      <c r="B502" s="12">
        <f t="shared" si="134"/>
        <v>2.5150000000000001</v>
      </c>
      <c r="C502" s="12">
        <f t="shared" si="135"/>
        <v>2.5150000000000001</v>
      </c>
      <c r="D502" s="12">
        <f t="shared" si="136"/>
        <v>2.4381977143158426</v>
      </c>
      <c r="E502" s="12">
        <f t="shared" si="137"/>
        <v>2.2636470650336671</v>
      </c>
      <c r="F502" s="12">
        <f t="shared" si="138"/>
        <v>2.0890964157514911</v>
      </c>
      <c r="G502" s="12">
        <f t="shared" si="139"/>
        <v>1.9145457664693151</v>
      </c>
      <c r="H502" s="12">
        <f t="shared" si="140"/>
        <v>25.6</v>
      </c>
      <c r="I502" s="12">
        <f t="shared" si="141"/>
        <v>25.6</v>
      </c>
      <c r="J502" s="12">
        <f t="shared" si="142"/>
        <v>2.5150000000000001</v>
      </c>
      <c r="K502" s="12">
        <f t="shared" si="151"/>
        <v>2.5150000000000001</v>
      </c>
      <c r="L502" s="12">
        <f t="shared" si="143"/>
        <v>0</v>
      </c>
      <c r="M502" s="81">
        <f t="shared" si="144"/>
        <v>0</v>
      </c>
      <c r="N502" s="81">
        <f t="shared" si="145"/>
        <v>0</v>
      </c>
      <c r="O502" s="81">
        <f t="shared" si="146"/>
        <v>4.3999999999999986</v>
      </c>
      <c r="P502" s="81">
        <f t="shared" si="147"/>
        <v>14.399999999999999</v>
      </c>
      <c r="Q502" s="81">
        <f t="shared" si="148"/>
        <v>24.4</v>
      </c>
      <c r="R502" s="81">
        <f t="shared" si="149"/>
        <v>34.4</v>
      </c>
      <c r="S502">
        <f t="shared" si="150"/>
        <v>1</v>
      </c>
      <c r="V502" s="54" t="s">
        <v>1173</v>
      </c>
      <c r="W502" s="55" t="s">
        <v>1174</v>
      </c>
      <c r="X502" s="56">
        <v>5</v>
      </c>
      <c r="Y502" s="57">
        <v>52</v>
      </c>
      <c r="Z502" s="57">
        <v>2.6</v>
      </c>
      <c r="AA502" s="57">
        <v>2.5150000000000001</v>
      </c>
      <c r="AB502" s="57">
        <v>0</v>
      </c>
      <c r="AC502" s="57">
        <v>23</v>
      </c>
      <c r="AD502" s="57">
        <v>0</v>
      </c>
      <c r="AE502" s="57">
        <v>0</v>
      </c>
      <c r="AF502" s="57">
        <v>0</v>
      </c>
      <c r="AG502" s="58">
        <v>1</v>
      </c>
      <c r="AH502" s="58">
        <v>0</v>
      </c>
      <c r="AI502" s="58">
        <v>0</v>
      </c>
      <c r="AJ502" s="58">
        <v>0</v>
      </c>
    </row>
    <row r="503" spans="1:36">
      <c r="A503" s="68" t="str">
        <f t="shared" si="133"/>
        <v>5D32</v>
      </c>
      <c r="B503" s="12">
        <f t="shared" si="134"/>
        <v>2.5150000000000001</v>
      </c>
      <c r="C503" s="12">
        <f t="shared" si="135"/>
        <v>2.5150000000000001</v>
      </c>
      <c r="D503" s="12">
        <f t="shared" si="136"/>
        <v>2.4207426493876252</v>
      </c>
      <c r="E503" s="12">
        <f t="shared" si="137"/>
        <v>2.2461920001054492</v>
      </c>
      <c r="F503" s="12">
        <f t="shared" si="138"/>
        <v>2.0716413508232736</v>
      </c>
      <c r="G503" s="12">
        <f t="shared" si="139"/>
        <v>1.8970907015410976</v>
      </c>
      <c r="H503" s="12">
        <f t="shared" si="140"/>
        <v>24.6</v>
      </c>
      <c r="I503" s="12">
        <f t="shared" si="141"/>
        <v>24.6</v>
      </c>
      <c r="J503" s="12">
        <f t="shared" si="142"/>
        <v>2.5150000000000001</v>
      </c>
      <c r="K503" s="12">
        <f t="shared" si="151"/>
        <v>2.5150000000000001</v>
      </c>
      <c r="L503" s="12">
        <f t="shared" si="143"/>
        <v>0</v>
      </c>
      <c r="M503" s="81">
        <f t="shared" si="144"/>
        <v>0</v>
      </c>
      <c r="N503" s="81">
        <f t="shared" si="145"/>
        <v>0</v>
      </c>
      <c r="O503" s="81">
        <f t="shared" si="146"/>
        <v>5.3999999999999986</v>
      </c>
      <c r="P503" s="81">
        <f t="shared" si="147"/>
        <v>15.399999999999999</v>
      </c>
      <c r="Q503" s="81">
        <f t="shared" si="148"/>
        <v>25.4</v>
      </c>
      <c r="R503" s="81">
        <f t="shared" si="149"/>
        <v>35.4</v>
      </c>
      <c r="S503">
        <f t="shared" si="150"/>
        <v>1</v>
      </c>
      <c r="V503" s="54" t="s">
        <v>1175</v>
      </c>
      <c r="W503" s="55" t="s">
        <v>1176</v>
      </c>
      <c r="X503" s="56">
        <v>5</v>
      </c>
      <c r="Y503" s="57">
        <v>52</v>
      </c>
      <c r="Z503" s="57">
        <v>2.6</v>
      </c>
      <c r="AA503" s="57">
        <v>2.5150000000000001</v>
      </c>
      <c r="AB503" s="57">
        <v>0</v>
      </c>
      <c r="AC503" s="57">
        <v>22</v>
      </c>
      <c r="AD503" s="57">
        <v>0</v>
      </c>
      <c r="AE503" s="57">
        <v>0</v>
      </c>
      <c r="AF503" s="57">
        <v>0</v>
      </c>
      <c r="AG503" s="58">
        <v>1</v>
      </c>
      <c r="AH503" s="58">
        <v>0</v>
      </c>
      <c r="AI503" s="58">
        <v>0</v>
      </c>
      <c r="AJ503" s="58">
        <v>0</v>
      </c>
    </row>
    <row r="504" spans="1:36">
      <c r="A504" s="68" t="str">
        <f t="shared" si="133"/>
        <v>5D33</v>
      </c>
      <c r="B504" s="12">
        <f t="shared" si="134"/>
        <v>2.5150000000000001</v>
      </c>
      <c r="C504" s="12">
        <f t="shared" si="135"/>
        <v>2.5150000000000001</v>
      </c>
      <c r="D504" s="12">
        <f t="shared" si="136"/>
        <v>2.4172516364019816</v>
      </c>
      <c r="E504" s="12">
        <f t="shared" si="137"/>
        <v>2.2427009871198056</v>
      </c>
      <c r="F504" s="12">
        <f t="shared" si="138"/>
        <v>2.06815033783763</v>
      </c>
      <c r="G504" s="12">
        <f t="shared" si="139"/>
        <v>1.893599688555454</v>
      </c>
      <c r="H504" s="12">
        <f t="shared" si="140"/>
        <v>24.400000000000002</v>
      </c>
      <c r="I504" s="12">
        <f t="shared" si="141"/>
        <v>24.400000000000002</v>
      </c>
      <c r="J504" s="12">
        <f t="shared" si="142"/>
        <v>2.5150000000000001</v>
      </c>
      <c r="K504" s="12">
        <f t="shared" si="151"/>
        <v>2.5150000000000001</v>
      </c>
      <c r="L504" s="12">
        <f t="shared" si="143"/>
        <v>0</v>
      </c>
      <c r="M504" s="81">
        <f t="shared" si="144"/>
        <v>0</v>
      </c>
      <c r="N504" s="81">
        <f t="shared" si="145"/>
        <v>0</v>
      </c>
      <c r="O504" s="81">
        <f t="shared" si="146"/>
        <v>5.5999999999999979</v>
      </c>
      <c r="P504" s="81">
        <f t="shared" si="147"/>
        <v>15.599999999999998</v>
      </c>
      <c r="Q504" s="81">
        <f t="shared" si="148"/>
        <v>25.599999999999998</v>
      </c>
      <c r="R504" s="81">
        <f t="shared" si="149"/>
        <v>35.599999999999994</v>
      </c>
      <c r="S504">
        <f t="shared" si="150"/>
        <v>1</v>
      </c>
      <c r="V504" s="54" t="s">
        <v>1177</v>
      </c>
      <c r="W504" s="55" t="s">
        <v>1178</v>
      </c>
      <c r="X504" s="56">
        <v>5</v>
      </c>
      <c r="Y504" s="57">
        <v>52</v>
      </c>
      <c r="Z504" s="57">
        <v>2.6</v>
      </c>
      <c r="AA504" s="57">
        <v>2.5150000000000001</v>
      </c>
      <c r="AB504" s="57">
        <v>0</v>
      </c>
      <c r="AC504" s="57">
        <v>21.8</v>
      </c>
      <c r="AD504" s="57">
        <v>0</v>
      </c>
      <c r="AE504" s="57">
        <v>0</v>
      </c>
      <c r="AF504" s="57">
        <v>0</v>
      </c>
      <c r="AG504" s="58">
        <v>1</v>
      </c>
      <c r="AH504" s="58">
        <v>0</v>
      </c>
      <c r="AI504" s="58">
        <v>0</v>
      </c>
      <c r="AJ504" s="58">
        <v>0</v>
      </c>
    </row>
    <row r="505" spans="1:36">
      <c r="A505" s="68" t="str">
        <f t="shared" si="133"/>
        <v>5D34</v>
      </c>
      <c r="B505" s="12">
        <f t="shared" si="134"/>
        <v>2.5150000000000001</v>
      </c>
      <c r="C505" s="12">
        <f t="shared" si="135"/>
        <v>2.5150000000000001</v>
      </c>
      <c r="D505" s="12">
        <f t="shared" si="136"/>
        <v>2.4242336623732688</v>
      </c>
      <c r="E505" s="12">
        <f t="shared" si="137"/>
        <v>2.2496830130910928</v>
      </c>
      <c r="F505" s="12">
        <f t="shared" si="138"/>
        <v>2.0751323638089172</v>
      </c>
      <c r="G505" s="12">
        <f t="shared" si="139"/>
        <v>1.9005817145267412</v>
      </c>
      <c r="H505" s="12">
        <f t="shared" si="140"/>
        <v>24.8</v>
      </c>
      <c r="I505" s="12">
        <f t="shared" si="141"/>
        <v>24.8</v>
      </c>
      <c r="J505" s="12">
        <f t="shared" si="142"/>
        <v>2.5150000000000001</v>
      </c>
      <c r="K505" s="12">
        <f t="shared" si="151"/>
        <v>2.5150000000000001</v>
      </c>
      <c r="L505" s="12">
        <f t="shared" si="143"/>
        <v>0</v>
      </c>
      <c r="M505" s="81">
        <f t="shared" si="144"/>
        <v>0</v>
      </c>
      <c r="N505" s="81">
        <f t="shared" si="145"/>
        <v>0</v>
      </c>
      <c r="O505" s="81">
        <f t="shared" si="146"/>
        <v>5.1999999999999993</v>
      </c>
      <c r="P505" s="81">
        <f t="shared" si="147"/>
        <v>15.2</v>
      </c>
      <c r="Q505" s="81">
        <f t="shared" si="148"/>
        <v>25.2</v>
      </c>
      <c r="R505" s="81">
        <f t="shared" si="149"/>
        <v>35.200000000000003</v>
      </c>
      <c r="S505">
        <f t="shared" si="150"/>
        <v>1</v>
      </c>
      <c r="V505" s="54" t="s">
        <v>1179</v>
      </c>
      <c r="W505" s="55" t="s">
        <v>1180</v>
      </c>
      <c r="X505" s="56">
        <v>1</v>
      </c>
      <c r="Y505" s="57">
        <v>52</v>
      </c>
      <c r="Z505" s="57">
        <v>2.6</v>
      </c>
      <c r="AA505" s="57">
        <v>2.5150000000000001</v>
      </c>
      <c r="AB505" s="57">
        <v>0</v>
      </c>
      <c r="AC505" s="57">
        <v>22.2</v>
      </c>
      <c r="AD505" s="57">
        <v>0</v>
      </c>
      <c r="AE505" s="57">
        <v>0</v>
      </c>
      <c r="AF505" s="57">
        <v>0</v>
      </c>
      <c r="AG505" s="58">
        <v>1</v>
      </c>
      <c r="AH505" s="58">
        <v>0</v>
      </c>
      <c r="AI505" s="58">
        <v>0</v>
      </c>
      <c r="AJ505" s="58">
        <v>0</v>
      </c>
    </row>
    <row r="506" spans="1:36">
      <c r="A506" s="68" t="str">
        <f t="shared" si="133"/>
        <v>5D35</v>
      </c>
      <c r="B506" s="12">
        <f t="shared" si="134"/>
        <v>2.5150000000000001</v>
      </c>
      <c r="C506" s="12">
        <f t="shared" si="135"/>
        <v>2.5150000000000001</v>
      </c>
      <c r="D506" s="12">
        <f t="shared" si="136"/>
        <v>2.4399432208086647</v>
      </c>
      <c r="E506" s="12">
        <f t="shared" si="137"/>
        <v>2.2653925715264887</v>
      </c>
      <c r="F506" s="12">
        <f t="shared" si="138"/>
        <v>2.0908419222443131</v>
      </c>
      <c r="G506" s="12">
        <f t="shared" si="139"/>
        <v>1.9162912729621371</v>
      </c>
      <c r="H506" s="12">
        <f t="shared" si="140"/>
        <v>25.700000000000003</v>
      </c>
      <c r="I506" s="12">
        <f t="shared" si="141"/>
        <v>25.700000000000003</v>
      </c>
      <c r="J506" s="12">
        <f t="shared" si="142"/>
        <v>2.5150000000000001</v>
      </c>
      <c r="K506" s="12">
        <f t="shared" si="151"/>
        <v>2.5150000000000001</v>
      </c>
      <c r="L506" s="12">
        <f t="shared" si="143"/>
        <v>0</v>
      </c>
      <c r="M506" s="81">
        <f t="shared" si="144"/>
        <v>0</v>
      </c>
      <c r="N506" s="81">
        <f t="shared" si="145"/>
        <v>0</v>
      </c>
      <c r="O506" s="81">
        <f t="shared" si="146"/>
        <v>4.2999999999999972</v>
      </c>
      <c r="P506" s="81">
        <f t="shared" si="147"/>
        <v>14.299999999999997</v>
      </c>
      <c r="Q506" s="81">
        <f t="shared" si="148"/>
        <v>24.299999999999997</v>
      </c>
      <c r="R506" s="81">
        <f t="shared" si="149"/>
        <v>34.299999999999997</v>
      </c>
      <c r="S506">
        <f t="shared" si="150"/>
        <v>1</v>
      </c>
      <c r="V506" s="54" t="s">
        <v>1181</v>
      </c>
      <c r="W506" s="55" t="s">
        <v>1182</v>
      </c>
      <c r="X506" s="56">
        <v>1</v>
      </c>
      <c r="Y506" s="57">
        <v>52</v>
      </c>
      <c r="Z506" s="57">
        <v>2.6</v>
      </c>
      <c r="AA506" s="57">
        <v>2.5150000000000001</v>
      </c>
      <c r="AB506" s="57">
        <v>0</v>
      </c>
      <c r="AC506" s="57">
        <v>23.1</v>
      </c>
      <c r="AD506" s="57">
        <v>0</v>
      </c>
      <c r="AE506" s="57">
        <v>0</v>
      </c>
      <c r="AF506" s="57">
        <v>0</v>
      </c>
      <c r="AG506" s="58">
        <v>1</v>
      </c>
      <c r="AH506" s="58">
        <v>0</v>
      </c>
      <c r="AI506" s="58">
        <v>0</v>
      </c>
      <c r="AJ506" s="58">
        <v>0</v>
      </c>
    </row>
    <row r="507" spans="1:36">
      <c r="A507" s="68" t="str">
        <f t="shared" si="133"/>
        <v>5D36</v>
      </c>
      <c r="B507" s="12">
        <f t="shared" si="134"/>
        <v>2.5150000000000001</v>
      </c>
      <c r="C507" s="12">
        <f t="shared" si="135"/>
        <v>2.5150000000000001</v>
      </c>
      <c r="D507" s="12">
        <f t="shared" si="136"/>
        <v>2.3648864416173287</v>
      </c>
      <c r="E507" s="12">
        <f t="shared" si="137"/>
        <v>2.1903357923351532</v>
      </c>
      <c r="F507" s="12">
        <f t="shared" si="138"/>
        <v>2.0157851430529772</v>
      </c>
      <c r="G507" s="12">
        <f t="shared" si="139"/>
        <v>1.8412344937708014</v>
      </c>
      <c r="H507" s="12">
        <f t="shared" si="140"/>
        <v>21.400000000000002</v>
      </c>
      <c r="I507" s="12">
        <f t="shared" si="141"/>
        <v>21.400000000000002</v>
      </c>
      <c r="J507" s="12">
        <f t="shared" si="142"/>
        <v>2.5150000000000001</v>
      </c>
      <c r="K507" s="12">
        <f t="shared" si="151"/>
        <v>2.5150000000000001</v>
      </c>
      <c r="L507" s="12">
        <f t="shared" si="143"/>
        <v>0</v>
      </c>
      <c r="M507" s="81">
        <f t="shared" si="144"/>
        <v>0</v>
      </c>
      <c r="N507" s="81">
        <f t="shared" si="145"/>
        <v>0</v>
      </c>
      <c r="O507" s="81">
        <f t="shared" si="146"/>
        <v>8.5999999999999979</v>
      </c>
      <c r="P507" s="81">
        <f t="shared" si="147"/>
        <v>18.599999999999998</v>
      </c>
      <c r="Q507" s="81">
        <f t="shared" si="148"/>
        <v>28.599999999999998</v>
      </c>
      <c r="R507" s="81">
        <f t="shared" si="149"/>
        <v>38.599999999999994</v>
      </c>
      <c r="S507">
        <f t="shared" si="150"/>
        <v>1</v>
      </c>
      <c r="V507" s="54" t="s">
        <v>1183</v>
      </c>
      <c r="W507" s="55" t="s">
        <v>1184</v>
      </c>
      <c r="X507" s="56">
        <v>5</v>
      </c>
      <c r="Y507" s="57">
        <v>51.3</v>
      </c>
      <c r="Z507" s="57">
        <v>2.6</v>
      </c>
      <c r="AA507" s="57">
        <v>2.5150000000000001</v>
      </c>
      <c r="AB507" s="57">
        <v>0</v>
      </c>
      <c r="AC507" s="57">
        <v>18.8</v>
      </c>
      <c r="AD507" s="57">
        <v>0</v>
      </c>
      <c r="AE507" s="57">
        <v>0</v>
      </c>
      <c r="AF507" s="57">
        <v>0</v>
      </c>
      <c r="AG507" s="58">
        <v>1</v>
      </c>
      <c r="AH507" s="58">
        <v>0</v>
      </c>
      <c r="AI507" s="58">
        <v>0</v>
      </c>
      <c r="AJ507" s="58">
        <v>0</v>
      </c>
    </row>
    <row r="508" spans="1:36">
      <c r="A508" s="68" t="str">
        <f t="shared" si="133"/>
        <v>5D37</v>
      </c>
      <c r="B508" s="12">
        <f t="shared" si="134"/>
        <v>2.5150000000000001</v>
      </c>
      <c r="C508" s="12">
        <f t="shared" si="135"/>
        <v>2.4923084155933175</v>
      </c>
      <c r="D508" s="12">
        <f t="shared" si="136"/>
        <v>2.3177577663111415</v>
      </c>
      <c r="E508" s="12">
        <f t="shared" si="137"/>
        <v>2.1432071170289655</v>
      </c>
      <c r="F508" s="12">
        <f t="shared" si="138"/>
        <v>1.9686564677467897</v>
      </c>
      <c r="G508" s="12">
        <f t="shared" si="139"/>
        <v>1.7941058184646139</v>
      </c>
      <c r="H508" s="12">
        <f t="shared" si="140"/>
        <v>18.700000000000003</v>
      </c>
      <c r="I508" s="12">
        <f t="shared" si="141"/>
        <v>18.700000000000003</v>
      </c>
      <c r="J508" s="12">
        <f t="shared" si="142"/>
        <v>2.5150000000000001</v>
      </c>
      <c r="K508" s="12">
        <f t="shared" si="151"/>
        <v>2.5150000000000001</v>
      </c>
      <c r="L508" s="12">
        <f t="shared" si="143"/>
        <v>0</v>
      </c>
      <c r="M508" s="81">
        <f t="shared" si="144"/>
        <v>0</v>
      </c>
      <c r="N508" s="81">
        <f t="shared" si="145"/>
        <v>1.2999999999999972</v>
      </c>
      <c r="O508" s="81">
        <f t="shared" si="146"/>
        <v>11.299999999999997</v>
      </c>
      <c r="P508" s="81">
        <f t="shared" si="147"/>
        <v>21.299999999999997</v>
      </c>
      <c r="Q508" s="81">
        <f t="shared" si="148"/>
        <v>31.299999999999997</v>
      </c>
      <c r="R508" s="81">
        <f t="shared" si="149"/>
        <v>41.3</v>
      </c>
      <c r="S508">
        <f t="shared" si="150"/>
        <v>1</v>
      </c>
      <c r="V508" s="54" t="s">
        <v>1185</v>
      </c>
      <c r="W508" s="55" t="s">
        <v>1186</v>
      </c>
      <c r="X508" s="56">
        <v>5</v>
      </c>
      <c r="Y508" s="57">
        <v>50.7</v>
      </c>
      <c r="Z508" s="57">
        <v>2.6</v>
      </c>
      <c r="AA508" s="57">
        <v>2.5150000000000001</v>
      </c>
      <c r="AB508" s="57">
        <v>0</v>
      </c>
      <c r="AC508" s="57">
        <v>16.100000000000001</v>
      </c>
      <c r="AD508" s="57">
        <v>0</v>
      </c>
      <c r="AE508" s="57">
        <v>0</v>
      </c>
      <c r="AF508" s="57">
        <v>0</v>
      </c>
      <c r="AG508" s="58">
        <v>1</v>
      </c>
      <c r="AH508" s="58">
        <v>0</v>
      </c>
      <c r="AI508" s="58">
        <v>0</v>
      </c>
      <c r="AJ508" s="58">
        <v>0</v>
      </c>
    </row>
    <row r="509" spans="1:36">
      <c r="A509" s="68" t="str">
        <f t="shared" si="133"/>
        <v>5D38</v>
      </c>
      <c r="B509" s="12">
        <f t="shared" si="134"/>
        <v>2.5150000000000001</v>
      </c>
      <c r="C509" s="12">
        <f t="shared" si="135"/>
        <v>2.5150000000000001</v>
      </c>
      <c r="D509" s="12">
        <f t="shared" si="136"/>
        <v>2.4399432208086647</v>
      </c>
      <c r="E509" s="12">
        <f t="shared" si="137"/>
        <v>2.2653925715264887</v>
      </c>
      <c r="F509" s="12">
        <f t="shared" si="138"/>
        <v>2.0908419222443131</v>
      </c>
      <c r="G509" s="12">
        <f t="shared" si="139"/>
        <v>1.9162912729621371</v>
      </c>
      <c r="H509" s="12">
        <f t="shared" si="140"/>
        <v>25.700000000000003</v>
      </c>
      <c r="I509" s="12">
        <f t="shared" si="141"/>
        <v>25.700000000000003</v>
      </c>
      <c r="J509" s="12">
        <f t="shared" si="142"/>
        <v>2.5150000000000001</v>
      </c>
      <c r="K509" s="12">
        <f t="shared" si="151"/>
        <v>2.5150000000000001</v>
      </c>
      <c r="L509" s="12">
        <f t="shared" si="143"/>
        <v>0</v>
      </c>
      <c r="M509" s="81">
        <f t="shared" si="144"/>
        <v>0</v>
      </c>
      <c r="N509" s="81">
        <f t="shared" si="145"/>
        <v>0</v>
      </c>
      <c r="O509" s="81">
        <f t="shared" si="146"/>
        <v>4.2999999999999972</v>
      </c>
      <c r="P509" s="81">
        <f t="shared" si="147"/>
        <v>14.299999999999997</v>
      </c>
      <c r="Q509" s="81">
        <f t="shared" si="148"/>
        <v>24.299999999999997</v>
      </c>
      <c r="R509" s="81">
        <f t="shared" si="149"/>
        <v>34.299999999999997</v>
      </c>
      <c r="S509">
        <f t="shared" si="150"/>
        <v>1</v>
      </c>
      <c r="V509" s="54" t="s">
        <v>1187</v>
      </c>
      <c r="W509" s="55" t="s">
        <v>1188</v>
      </c>
      <c r="X509" s="56">
        <v>5</v>
      </c>
      <c r="Y509" s="57">
        <v>52</v>
      </c>
      <c r="Z509" s="57">
        <v>2.6</v>
      </c>
      <c r="AA509" s="57">
        <v>2.5150000000000001</v>
      </c>
      <c r="AB509" s="57">
        <v>0</v>
      </c>
      <c r="AC509" s="57">
        <v>23.1</v>
      </c>
      <c r="AD509" s="57">
        <v>0</v>
      </c>
      <c r="AE509" s="57">
        <v>0</v>
      </c>
      <c r="AF509" s="57">
        <v>0</v>
      </c>
      <c r="AG509" s="58">
        <v>1</v>
      </c>
      <c r="AH509" s="58">
        <v>0</v>
      </c>
      <c r="AI509" s="58">
        <v>0</v>
      </c>
      <c r="AJ509" s="58">
        <v>0</v>
      </c>
    </row>
    <row r="510" spans="1:36">
      <c r="A510" s="68" t="str">
        <f t="shared" si="133"/>
        <v>5D39</v>
      </c>
      <c r="B510" s="12">
        <f t="shared" si="134"/>
        <v>2.5150000000000001</v>
      </c>
      <c r="C510" s="12">
        <f t="shared" si="135"/>
        <v>2.5150000000000001</v>
      </c>
      <c r="D510" s="12">
        <f t="shared" si="136"/>
        <v>2.4120151169235164</v>
      </c>
      <c r="E510" s="12">
        <f t="shared" si="137"/>
        <v>2.2374644676413404</v>
      </c>
      <c r="F510" s="12">
        <f t="shared" si="138"/>
        <v>2.0629138183591649</v>
      </c>
      <c r="G510" s="12">
        <f t="shared" si="139"/>
        <v>1.8883631690769889</v>
      </c>
      <c r="H510" s="12">
        <f t="shared" si="140"/>
        <v>24.1</v>
      </c>
      <c r="I510" s="12">
        <f t="shared" si="141"/>
        <v>24.1</v>
      </c>
      <c r="J510" s="12">
        <f t="shared" si="142"/>
        <v>2.5150000000000001</v>
      </c>
      <c r="K510" s="12">
        <f t="shared" si="151"/>
        <v>2.5150000000000001</v>
      </c>
      <c r="L510" s="12">
        <f t="shared" si="143"/>
        <v>0</v>
      </c>
      <c r="M510" s="81">
        <f t="shared" si="144"/>
        <v>0</v>
      </c>
      <c r="N510" s="81">
        <f t="shared" si="145"/>
        <v>0</v>
      </c>
      <c r="O510" s="81">
        <f t="shared" si="146"/>
        <v>5.8999999999999986</v>
      </c>
      <c r="P510" s="81">
        <f t="shared" si="147"/>
        <v>15.899999999999999</v>
      </c>
      <c r="Q510" s="81">
        <f t="shared" si="148"/>
        <v>25.9</v>
      </c>
      <c r="R510" s="81">
        <f t="shared" si="149"/>
        <v>35.9</v>
      </c>
      <c r="S510">
        <f t="shared" si="150"/>
        <v>1</v>
      </c>
      <c r="V510" s="54" t="s">
        <v>1189</v>
      </c>
      <c r="W510" s="55" t="s">
        <v>1190</v>
      </c>
      <c r="X510" s="56">
        <v>5</v>
      </c>
      <c r="Y510" s="57">
        <v>51.5</v>
      </c>
      <c r="Z510" s="57">
        <v>2.6</v>
      </c>
      <c r="AA510" s="57">
        <v>2.5150000000000001</v>
      </c>
      <c r="AB510" s="57">
        <v>0</v>
      </c>
      <c r="AC510" s="57">
        <v>21.5</v>
      </c>
      <c r="AD510" s="57">
        <v>0</v>
      </c>
      <c r="AE510" s="57">
        <v>0</v>
      </c>
      <c r="AF510" s="57">
        <v>0</v>
      </c>
      <c r="AG510" s="58">
        <v>1</v>
      </c>
      <c r="AH510" s="58">
        <v>0</v>
      </c>
      <c r="AI510" s="58">
        <v>0</v>
      </c>
      <c r="AJ510" s="58">
        <v>0</v>
      </c>
    </row>
    <row r="511" spans="1:36">
      <c r="A511" s="68" t="str">
        <f t="shared" si="133"/>
        <v>5D40</v>
      </c>
      <c r="B511" s="12">
        <f t="shared" si="134"/>
        <v>2.5150000000000001</v>
      </c>
      <c r="C511" s="12">
        <f t="shared" si="135"/>
        <v>2.4748533506650996</v>
      </c>
      <c r="D511" s="12">
        <f t="shared" si="136"/>
        <v>2.3003027013829236</v>
      </c>
      <c r="E511" s="12">
        <f t="shared" si="137"/>
        <v>2.125752052100748</v>
      </c>
      <c r="F511" s="12">
        <f t="shared" si="138"/>
        <v>1.951201402818572</v>
      </c>
      <c r="G511" s="12">
        <f t="shared" si="139"/>
        <v>1.7766507535363965</v>
      </c>
      <c r="H511" s="12">
        <f t="shared" si="140"/>
        <v>17.7</v>
      </c>
      <c r="I511" s="12">
        <f t="shared" si="141"/>
        <v>17.7</v>
      </c>
      <c r="J511" s="12">
        <f t="shared" si="142"/>
        <v>2.5150000000000001</v>
      </c>
      <c r="K511" s="12">
        <f t="shared" si="151"/>
        <v>2.5150000000000001</v>
      </c>
      <c r="L511" s="12">
        <f t="shared" si="143"/>
        <v>0</v>
      </c>
      <c r="M511" s="81">
        <f t="shared" si="144"/>
        <v>0</v>
      </c>
      <c r="N511" s="81">
        <f t="shared" si="145"/>
        <v>2.3000000000000007</v>
      </c>
      <c r="O511" s="81">
        <f t="shared" si="146"/>
        <v>12.3</v>
      </c>
      <c r="P511" s="81">
        <f t="shared" si="147"/>
        <v>22.3</v>
      </c>
      <c r="Q511" s="81">
        <f t="shared" si="148"/>
        <v>32.299999999999997</v>
      </c>
      <c r="R511" s="81">
        <f t="shared" si="149"/>
        <v>42.3</v>
      </c>
      <c r="S511">
        <f t="shared" si="150"/>
        <v>1</v>
      </c>
      <c r="V511" s="54" t="s">
        <v>1191</v>
      </c>
      <c r="W511" s="55" t="s">
        <v>1192</v>
      </c>
      <c r="X511" s="56">
        <v>5</v>
      </c>
      <c r="Y511" s="57">
        <v>49.7</v>
      </c>
      <c r="Z511" s="57">
        <v>2.6</v>
      </c>
      <c r="AA511" s="57">
        <v>2.5150000000000001</v>
      </c>
      <c r="AB511" s="57">
        <v>0</v>
      </c>
      <c r="AC511" s="57">
        <v>15.1</v>
      </c>
      <c r="AD511" s="57">
        <v>0</v>
      </c>
      <c r="AE511" s="57">
        <v>0</v>
      </c>
      <c r="AF511" s="57">
        <v>0</v>
      </c>
      <c r="AG511" s="58">
        <v>1</v>
      </c>
      <c r="AH511" s="58">
        <v>0</v>
      </c>
      <c r="AI511" s="58">
        <v>0</v>
      </c>
      <c r="AJ511" s="58">
        <v>0</v>
      </c>
    </row>
    <row r="512" spans="1:36">
      <c r="A512" s="68" t="str">
        <f t="shared" si="133"/>
        <v>5D41</v>
      </c>
      <c r="B512" s="12">
        <f t="shared" si="134"/>
        <v>2.5219999999999998</v>
      </c>
      <c r="C512" s="12">
        <f t="shared" si="135"/>
        <v>2.5219999999999998</v>
      </c>
      <c r="D512" s="12">
        <f t="shared" si="136"/>
        <v>2.4661437922297034</v>
      </c>
      <c r="E512" s="12">
        <f t="shared" si="137"/>
        <v>2.2915931429475278</v>
      </c>
      <c r="F512" s="12">
        <f t="shared" si="138"/>
        <v>2.1170424936653518</v>
      </c>
      <c r="G512" s="12">
        <f t="shared" si="139"/>
        <v>1.9424918443831758</v>
      </c>
      <c r="H512" s="12">
        <f t="shared" si="140"/>
        <v>26.8</v>
      </c>
      <c r="I512" s="12">
        <f t="shared" si="141"/>
        <v>26.8</v>
      </c>
      <c r="J512" s="12">
        <f t="shared" si="142"/>
        <v>2.5219999999999998</v>
      </c>
      <c r="K512" s="12">
        <f t="shared" si="151"/>
        <v>2.5219999999999998</v>
      </c>
      <c r="L512" s="12">
        <f t="shared" si="143"/>
        <v>0</v>
      </c>
      <c r="M512" s="81">
        <f t="shared" si="144"/>
        <v>0</v>
      </c>
      <c r="N512" s="81">
        <f t="shared" si="145"/>
        <v>0</v>
      </c>
      <c r="O512" s="81">
        <f t="shared" si="146"/>
        <v>3.1999999999999993</v>
      </c>
      <c r="P512" s="81">
        <f t="shared" si="147"/>
        <v>13.2</v>
      </c>
      <c r="Q512" s="81">
        <f t="shared" si="148"/>
        <v>23.2</v>
      </c>
      <c r="R512" s="81">
        <f t="shared" si="149"/>
        <v>33.200000000000003</v>
      </c>
      <c r="S512">
        <f t="shared" si="150"/>
        <v>1</v>
      </c>
      <c r="V512" s="54" t="s">
        <v>1193</v>
      </c>
      <c r="W512" s="55" t="s">
        <v>1194</v>
      </c>
      <c r="X512" s="56">
        <v>5</v>
      </c>
      <c r="Y512" s="57">
        <v>55</v>
      </c>
      <c r="Z512" s="57">
        <v>2.6</v>
      </c>
      <c r="AA512" s="57">
        <v>2.5219999999999998</v>
      </c>
      <c r="AB512" s="57">
        <v>0</v>
      </c>
      <c r="AC512" s="57">
        <v>24.2</v>
      </c>
      <c r="AD512" s="57">
        <v>0</v>
      </c>
      <c r="AE512" s="57">
        <v>0</v>
      </c>
      <c r="AF512" s="57">
        <v>0</v>
      </c>
      <c r="AG512" s="58">
        <v>1</v>
      </c>
      <c r="AH512" s="58">
        <v>0</v>
      </c>
      <c r="AI512" s="58">
        <v>0</v>
      </c>
      <c r="AJ512" s="58">
        <v>0</v>
      </c>
    </row>
    <row r="513" spans="1:36">
      <c r="A513" s="68" t="str">
        <f t="shared" si="133"/>
        <v>5D42</v>
      </c>
      <c r="B513" s="12">
        <f t="shared" si="134"/>
        <v>2.5219999999999998</v>
      </c>
      <c r="C513" s="12">
        <f t="shared" si="135"/>
        <v>2.5219999999999998</v>
      </c>
      <c r="D513" s="12">
        <f t="shared" si="136"/>
        <v>2.4225061299091597</v>
      </c>
      <c r="E513" s="12">
        <f t="shared" si="137"/>
        <v>2.2479554806269837</v>
      </c>
      <c r="F513" s="12">
        <f t="shared" si="138"/>
        <v>2.0734048313448077</v>
      </c>
      <c r="G513" s="12">
        <f t="shared" si="139"/>
        <v>1.8988541820626319</v>
      </c>
      <c r="H513" s="12">
        <f t="shared" si="140"/>
        <v>24.3</v>
      </c>
      <c r="I513" s="12">
        <f t="shared" si="141"/>
        <v>24.3</v>
      </c>
      <c r="J513" s="12">
        <f t="shared" si="142"/>
        <v>2.5219999999999998</v>
      </c>
      <c r="K513" s="12">
        <f t="shared" si="151"/>
        <v>2.5219999999999998</v>
      </c>
      <c r="L513" s="12">
        <f t="shared" si="143"/>
        <v>0</v>
      </c>
      <c r="M513" s="81">
        <f t="shared" si="144"/>
        <v>0</v>
      </c>
      <c r="N513" s="81">
        <f t="shared" si="145"/>
        <v>0</v>
      </c>
      <c r="O513" s="81">
        <f t="shared" si="146"/>
        <v>5.6999999999999993</v>
      </c>
      <c r="P513" s="81">
        <f t="shared" si="147"/>
        <v>15.7</v>
      </c>
      <c r="Q513" s="81">
        <f t="shared" si="148"/>
        <v>25.7</v>
      </c>
      <c r="R513" s="81">
        <f t="shared" si="149"/>
        <v>35.700000000000003</v>
      </c>
      <c r="S513">
        <f t="shared" si="150"/>
        <v>1</v>
      </c>
      <c r="V513" s="54" t="s">
        <v>1195</v>
      </c>
      <c r="W513" s="55" t="s">
        <v>1196</v>
      </c>
      <c r="X513" s="56">
        <v>1</v>
      </c>
      <c r="Y513" s="57">
        <v>55</v>
      </c>
      <c r="Z513" s="57">
        <v>2.6</v>
      </c>
      <c r="AA513" s="57">
        <v>2.5219999999999998</v>
      </c>
      <c r="AB513" s="57">
        <v>0</v>
      </c>
      <c r="AC513" s="57">
        <v>21.7</v>
      </c>
      <c r="AD513" s="57">
        <v>0</v>
      </c>
      <c r="AE513" s="57">
        <v>0</v>
      </c>
      <c r="AF513" s="57">
        <v>0</v>
      </c>
      <c r="AG513" s="58">
        <v>1</v>
      </c>
      <c r="AH513" s="58">
        <v>0</v>
      </c>
      <c r="AI513" s="58">
        <v>0</v>
      </c>
      <c r="AJ513" s="58">
        <v>0</v>
      </c>
    </row>
    <row r="514" spans="1:36">
      <c r="A514" s="68" t="str">
        <f t="shared" si="133"/>
        <v>5D43</v>
      </c>
      <c r="B514" s="12">
        <f t="shared" si="134"/>
        <v>2.5219999999999998</v>
      </c>
      <c r="C514" s="12">
        <f t="shared" si="135"/>
        <v>2.5219999999999998</v>
      </c>
      <c r="D514" s="12">
        <f t="shared" si="136"/>
        <v>2.413778597445051</v>
      </c>
      <c r="E514" s="12">
        <f t="shared" si="137"/>
        <v>2.239227948162875</v>
      </c>
      <c r="F514" s="12">
        <f t="shared" si="138"/>
        <v>2.064677298880699</v>
      </c>
      <c r="G514" s="12">
        <f t="shared" si="139"/>
        <v>1.8901266495985232</v>
      </c>
      <c r="H514" s="12">
        <f t="shared" si="140"/>
        <v>23.8</v>
      </c>
      <c r="I514" s="12">
        <f t="shared" si="141"/>
        <v>23.8</v>
      </c>
      <c r="J514" s="12">
        <f t="shared" si="142"/>
        <v>2.5219999999999998</v>
      </c>
      <c r="K514" s="12">
        <f t="shared" si="151"/>
        <v>2.5219999999999998</v>
      </c>
      <c r="L514" s="12">
        <f t="shared" si="143"/>
        <v>0</v>
      </c>
      <c r="M514" s="81">
        <f t="shared" si="144"/>
        <v>0</v>
      </c>
      <c r="N514" s="81">
        <f t="shared" si="145"/>
        <v>0</v>
      </c>
      <c r="O514" s="81">
        <f t="shared" si="146"/>
        <v>6.1999999999999993</v>
      </c>
      <c r="P514" s="81">
        <f t="shared" si="147"/>
        <v>16.2</v>
      </c>
      <c r="Q514" s="81">
        <f t="shared" si="148"/>
        <v>26.2</v>
      </c>
      <c r="R514" s="81">
        <f t="shared" si="149"/>
        <v>36.200000000000003</v>
      </c>
      <c r="S514">
        <f t="shared" si="150"/>
        <v>1</v>
      </c>
      <c r="V514" s="54" t="s">
        <v>1197</v>
      </c>
      <c r="W514" s="55" t="s">
        <v>1198</v>
      </c>
      <c r="X514" s="56">
        <v>1</v>
      </c>
      <c r="Y514" s="57">
        <v>55</v>
      </c>
      <c r="Z514" s="57">
        <v>2.6</v>
      </c>
      <c r="AA514" s="57">
        <v>2.5219999999999998</v>
      </c>
      <c r="AB514" s="57">
        <v>0</v>
      </c>
      <c r="AC514" s="57">
        <v>21.2</v>
      </c>
      <c r="AD514" s="57">
        <v>0</v>
      </c>
      <c r="AE514" s="57">
        <v>0</v>
      </c>
      <c r="AF514" s="57">
        <v>0</v>
      </c>
      <c r="AG514" s="58">
        <v>1</v>
      </c>
      <c r="AH514" s="58">
        <v>0</v>
      </c>
      <c r="AI514" s="58">
        <v>0</v>
      </c>
      <c r="AJ514" s="58">
        <v>0</v>
      </c>
    </row>
    <row r="515" spans="1:36">
      <c r="A515" s="68" t="str">
        <f t="shared" si="133"/>
        <v>5D44</v>
      </c>
      <c r="B515" s="12">
        <f t="shared" si="134"/>
        <v>2.5219999999999998</v>
      </c>
      <c r="C515" s="12">
        <f t="shared" si="135"/>
        <v>2.5219999999999998</v>
      </c>
      <c r="D515" s="12">
        <f t="shared" si="136"/>
        <v>2.3963235325168331</v>
      </c>
      <c r="E515" s="12">
        <f t="shared" si="137"/>
        <v>2.2217728832346575</v>
      </c>
      <c r="F515" s="12">
        <f t="shared" si="138"/>
        <v>2.0472222339524815</v>
      </c>
      <c r="G515" s="12">
        <f t="shared" si="139"/>
        <v>1.8726715846703055</v>
      </c>
      <c r="H515" s="12">
        <f t="shared" si="140"/>
        <v>22.8</v>
      </c>
      <c r="I515" s="12">
        <f t="shared" si="141"/>
        <v>22.8</v>
      </c>
      <c r="J515" s="12">
        <f t="shared" si="142"/>
        <v>2.5219999999999998</v>
      </c>
      <c r="K515" s="12">
        <f t="shared" si="151"/>
        <v>2.5219999999999998</v>
      </c>
      <c r="L515" s="12">
        <f t="shared" si="143"/>
        <v>0</v>
      </c>
      <c r="M515" s="81">
        <f t="shared" si="144"/>
        <v>0</v>
      </c>
      <c r="N515" s="81">
        <f t="shared" si="145"/>
        <v>0</v>
      </c>
      <c r="O515" s="81">
        <f t="shared" si="146"/>
        <v>7.1999999999999993</v>
      </c>
      <c r="P515" s="81">
        <f t="shared" si="147"/>
        <v>17.2</v>
      </c>
      <c r="Q515" s="81">
        <f t="shared" si="148"/>
        <v>27.2</v>
      </c>
      <c r="R515" s="81">
        <f t="shared" si="149"/>
        <v>37.200000000000003</v>
      </c>
      <c r="S515">
        <f t="shared" si="150"/>
        <v>1</v>
      </c>
      <c r="V515" s="54" t="s">
        <v>1199</v>
      </c>
      <c r="W515" s="55" t="s">
        <v>1200</v>
      </c>
      <c r="X515" s="56">
        <v>5</v>
      </c>
      <c r="Y515" s="57">
        <v>55</v>
      </c>
      <c r="Z515" s="57">
        <v>2.6</v>
      </c>
      <c r="AA515" s="57">
        <v>2.5219999999999998</v>
      </c>
      <c r="AB515" s="57">
        <v>0</v>
      </c>
      <c r="AC515" s="57">
        <v>20.2</v>
      </c>
      <c r="AD515" s="57">
        <v>0</v>
      </c>
      <c r="AE515" s="57">
        <v>0</v>
      </c>
      <c r="AF515" s="57">
        <v>0</v>
      </c>
      <c r="AG515" s="58">
        <v>1</v>
      </c>
      <c r="AH515" s="58">
        <v>0</v>
      </c>
      <c r="AI515" s="58">
        <v>0</v>
      </c>
      <c r="AJ515" s="58">
        <v>0</v>
      </c>
    </row>
    <row r="516" spans="1:36">
      <c r="A516" s="68" t="str">
        <f t="shared" si="133"/>
        <v>5D47</v>
      </c>
      <c r="B516" s="12">
        <f t="shared" si="134"/>
        <v>2.5150000000000001</v>
      </c>
      <c r="C516" s="12">
        <f t="shared" si="135"/>
        <v>2.5150000000000001</v>
      </c>
      <c r="D516" s="12">
        <f t="shared" si="136"/>
        <v>2.4296970976958008</v>
      </c>
      <c r="E516" s="12">
        <f t="shared" si="137"/>
        <v>2.2551464484136252</v>
      </c>
      <c r="F516" s="12">
        <f t="shared" si="138"/>
        <v>2.0805957991314492</v>
      </c>
      <c r="G516" s="12">
        <f t="shared" si="139"/>
        <v>1.9060451498492732</v>
      </c>
      <c r="H516" s="12">
        <f t="shared" si="140"/>
        <v>25.113000000000003</v>
      </c>
      <c r="I516" s="12">
        <f t="shared" si="141"/>
        <v>25.113000000000003</v>
      </c>
      <c r="J516" s="12">
        <f t="shared" si="142"/>
        <v>2.5150000000000001</v>
      </c>
      <c r="K516" s="12">
        <f t="shared" si="151"/>
        <v>2.5150000000000001</v>
      </c>
      <c r="L516" s="12">
        <f t="shared" si="143"/>
        <v>0</v>
      </c>
      <c r="M516" s="81">
        <f t="shared" si="144"/>
        <v>0</v>
      </c>
      <c r="N516" s="81">
        <f t="shared" si="145"/>
        <v>0</v>
      </c>
      <c r="O516" s="81">
        <f t="shared" si="146"/>
        <v>4.8869999999999969</v>
      </c>
      <c r="P516" s="81">
        <f t="shared" si="147"/>
        <v>14.886999999999997</v>
      </c>
      <c r="Q516" s="81">
        <f t="shared" si="148"/>
        <v>24.886999999999997</v>
      </c>
      <c r="R516" s="81">
        <f t="shared" si="149"/>
        <v>34.887</v>
      </c>
      <c r="S516">
        <f t="shared" si="150"/>
        <v>1</v>
      </c>
      <c r="V516" s="54" t="s">
        <v>1201</v>
      </c>
      <c r="W516" s="55" t="s">
        <v>1202</v>
      </c>
      <c r="X516" s="56">
        <v>1</v>
      </c>
      <c r="Y516" s="57">
        <v>52</v>
      </c>
      <c r="Z516" s="57">
        <v>2.6</v>
      </c>
      <c r="AA516" s="57">
        <v>2.5150000000000001</v>
      </c>
      <c r="AB516" s="57">
        <v>0</v>
      </c>
      <c r="AC516" s="57">
        <v>22.513000000000002</v>
      </c>
      <c r="AD516" s="57">
        <v>0</v>
      </c>
      <c r="AE516" s="57">
        <v>0</v>
      </c>
      <c r="AF516" s="57">
        <v>0</v>
      </c>
      <c r="AG516" s="58">
        <v>1</v>
      </c>
      <c r="AH516" s="58">
        <v>0</v>
      </c>
      <c r="AI516" s="58">
        <v>0</v>
      </c>
      <c r="AJ516" s="58">
        <v>0</v>
      </c>
    </row>
    <row r="517" spans="1:36">
      <c r="A517" s="68" t="str">
        <f t="shared" si="133"/>
        <v>5D48</v>
      </c>
      <c r="B517" s="12">
        <f t="shared" si="134"/>
        <v>2.5150000000000001</v>
      </c>
      <c r="C517" s="12">
        <f t="shared" si="135"/>
        <v>2.5150000000000001</v>
      </c>
      <c r="D517" s="12">
        <f t="shared" si="136"/>
        <v>2.4296970976958008</v>
      </c>
      <c r="E517" s="12">
        <f t="shared" si="137"/>
        <v>2.2551464484136252</v>
      </c>
      <c r="F517" s="12">
        <f t="shared" si="138"/>
        <v>2.0805957991314492</v>
      </c>
      <c r="G517" s="12">
        <f t="shared" si="139"/>
        <v>1.9060451498492732</v>
      </c>
      <c r="H517" s="12">
        <f t="shared" si="140"/>
        <v>25.113000000000003</v>
      </c>
      <c r="I517" s="12">
        <f t="shared" si="141"/>
        <v>25.113000000000003</v>
      </c>
      <c r="J517" s="12">
        <f t="shared" si="142"/>
        <v>2.5150000000000001</v>
      </c>
      <c r="K517" s="12">
        <f t="shared" si="151"/>
        <v>2.5150000000000001</v>
      </c>
      <c r="L517" s="12">
        <f t="shared" si="143"/>
        <v>0</v>
      </c>
      <c r="M517" s="81">
        <f t="shared" si="144"/>
        <v>0</v>
      </c>
      <c r="N517" s="81">
        <f t="shared" si="145"/>
        <v>0</v>
      </c>
      <c r="O517" s="81">
        <f t="shared" si="146"/>
        <v>4.8869999999999969</v>
      </c>
      <c r="P517" s="81">
        <f t="shared" si="147"/>
        <v>14.886999999999997</v>
      </c>
      <c r="Q517" s="81">
        <f t="shared" si="148"/>
        <v>24.886999999999997</v>
      </c>
      <c r="R517" s="81">
        <f t="shared" si="149"/>
        <v>34.887</v>
      </c>
      <c r="S517">
        <f t="shared" si="150"/>
        <v>1</v>
      </c>
      <c r="V517" s="54" t="s">
        <v>1203</v>
      </c>
      <c r="W517" s="55" t="s">
        <v>1204</v>
      </c>
      <c r="X517" s="56">
        <v>5</v>
      </c>
      <c r="Y517" s="57">
        <v>52</v>
      </c>
      <c r="Z517" s="57">
        <v>2.6</v>
      </c>
      <c r="AA517" s="57">
        <v>2.5150000000000001</v>
      </c>
      <c r="AB517" s="57">
        <v>0</v>
      </c>
      <c r="AC517" s="57">
        <v>22.513000000000002</v>
      </c>
      <c r="AD517" s="57">
        <v>0</v>
      </c>
      <c r="AE517" s="57">
        <v>0</v>
      </c>
      <c r="AF517" s="57">
        <v>0</v>
      </c>
      <c r="AG517" s="58">
        <v>1</v>
      </c>
      <c r="AH517" s="58">
        <v>0</v>
      </c>
      <c r="AI517" s="58">
        <v>0</v>
      </c>
      <c r="AJ517" s="58">
        <v>0</v>
      </c>
    </row>
    <row r="518" spans="1:36">
      <c r="A518" s="68" t="str">
        <f t="shared" si="133"/>
        <v>5D49</v>
      </c>
      <c r="B518" s="12">
        <f t="shared" si="134"/>
        <v>2.5150000000000001</v>
      </c>
      <c r="C518" s="12">
        <f t="shared" si="135"/>
        <v>2.5150000000000001</v>
      </c>
      <c r="D518" s="12">
        <f t="shared" si="136"/>
        <v>2.4122420327675833</v>
      </c>
      <c r="E518" s="12">
        <f t="shared" si="137"/>
        <v>2.2376913834854073</v>
      </c>
      <c r="F518" s="12">
        <f t="shared" si="138"/>
        <v>2.0631407342032313</v>
      </c>
      <c r="G518" s="12">
        <f t="shared" si="139"/>
        <v>1.8885900849210557</v>
      </c>
      <c r="H518" s="12">
        <f t="shared" si="140"/>
        <v>24.113000000000003</v>
      </c>
      <c r="I518" s="12">
        <f t="shared" si="141"/>
        <v>24.113000000000003</v>
      </c>
      <c r="J518" s="12">
        <f t="shared" si="142"/>
        <v>2.5150000000000001</v>
      </c>
      <c r="K518" s="12">
        <f t="shared" si="151"/>
        <v>2.5150000000000001</v>
      </c>
      <c r="L518" s="12">
        <f t="shared" si="143"/>
        <v>0</v>
      </c>
      <c r="M518" s="81">
        <f t="shared" si="144"/>
        <v>0</v>
      </c>
      <c r="N518" s="81">
        <f t="shared" si="145"/>
        <v>0</v>
      </c>
      <c r="O518" s="81">
        <f t="shared" si="146"/>
        <v>5.8869999999999969</v>
      </c>
      <c r="P518" s="81">
        <f t="shared" si="147"/>
        <v>15.886999999999997</v>
      </c>
      <c r="Q518" s="81">
        <f t="shared" si="148"/>
        <v>25.886999999999997</v>
      </c>
      <c r="R518" s="81">
        <f t="shared" si="149"/>
        <v>35.887</v>
      </c>
      <c r="S518">
        <f t="shared" si="150"/>
        <v>1</v>
      </c>
      <c r="V518" s="54" t="s">
        <v>1205</v>
      </c>
      <c r="W518" s="55" t="s">
        <v>1206</v>
      </c>
      <c r="X518" s="56">
        <v>5</v>
      </c>
      <c r="Y518" s="57">
        <v>52</v>
      </c>
      <c r="Z518" s="57">
        <v>2.6</v>
      </c>
      <c r="AA518" s="57">
        <v>2.5150000000000001</v>
      </c>
      <c r="AB518" s="57">
        <v>0</v>
      </c>
      <c r="AC518" s="57">
        <v>21.513000000000002</v>
      </c>
      <c r="AD518" s="57">
        <v>0</v>
      </c>
      <c r="AE518" s="57">
        <v>0</v>
      </c>
      <c r="AF518" s="57">
        <v>0</v>
      </c>
      <c r="AG518" s="58">
        <v>1</v>
      </c>
      <c r="AH518" s="58">
        <v>0</v>
      </c>
      <c r="AI518" s="58">
        <v>0</v>
      </c>
      <c r="AJ518" s="58">
        <v>0</v>
      </c>
    </row>
    <row r="519" spans="1:36">
      <c r="A519" s="68" t="str">
        <f t="shared" si="133"/>
        <v>5D50</v>
      </c>
      <c r="B519" s="12">
        <f t="shared" si="134"/>
        <v>3</v>
      </c>
      <c r="C519" s="12">
        <f t="shared" si="135"/>
        <v>2.9650898701435646</v>
      </c>
      <c r="D519" s="12">
        <f t="shared" si="136"/>
        <v>2.7905392208613891</v>
      </c>
      <c r="E519" s="12">
        <f t="shared" si="137"/>
        <v>2.6159885715792131</v>
      </c>
      <c r="F519" s="12">
        <f t="shared" si="138"/>
        <v>2.4414379222970375</v>
      </c>
      <c r="G519" s="12">
        <f t="shared" si="139"/>
        <v>2.2668872730148615</v>
      </c>
      <c r="H519" s="12">
        <f t="shared" si="140"/>
        <v>18</v>
      </c>
      <c r="I519" s="12">
        <f t="shared" si="141"/>
        <v>18</v>
      </c>
      <c r="J519" s="12">
        <f t="shared" si="142"/>
        <v>3</v>
      </c>
      <c r="K519" s="12">
        <f t="shared" si="151"/>
        <v>3</v>
      </c>
      <c r="L519" s="12">
        <f t="shared" si="143"/>
        <v>0</v>
      </c>
      <c r="M519" s="81">
        <f t="shared" si="144"/>
        <v>0</v>
      </c>
      <c r="N519" s="81">
        <f t="shared" si="145"/>
        <v>2</v>
      </c>
      <c r="O519" s="81">
        <f t="shared" si="146"/>
        <v>12</v>
      </c>
      <c r="P519" s="81">
        <f t="shared" si="147"/>
        <v>22</v>
      </c>
      <c r="Q519" s="81">
        <f t="shared" si="148"/>
        <v>32</v>
      </c>
      <c r="R519" s="81">
        <f t="shared" si="149"/>
        <v>42</v>
      </c>
      <c r="S519">
        <f t="shared" si="150"/>
        <v>1</v>
      </c>
      <c r="V519" s="54" t="s">
        <v>1207</v>
      </c>
      <c r="W519" s="55" t="s">
        <v>1208</v>
      </c>
      <c r="X519" s="56">
        <v>1</v>
      </c>
      <c r="Y519" s="57">
        <v>51</v>
      </c>
      <c r="Z519" s="57">
        <v>3</v>
      </c>
      <c r="AA519" s="57">
        <v>3</v>
      </c>
      <c r="AB519" s="57">
        <v>0</v>
      </c>
      <c r="AC519" s="57">
        <v>15</v>
      </c>
      <c r="AD519" s="57">
        <v>0</v>
      </c>
      <c r="AE519" s="57">
        <v>0</v>
      </c>
      <c r="AF519" s="57">
        <v>0</v>
      </c>
      <c r="AG519" s="58">
        <v>1</v>
      </c>
      <c r="AH519" s="58">
        <v>0</v>
      </c>
      <c r="AI519" s="58">
        <v>0</v>
      </c>
      <c r="AJ519" s="58">
        <v>0</v>
      </c>
    </row>
    <row r="520" spans="1:36">
      <c r="A520" s="68" t="str">
        <f t="shared" si="133"/>
        <v>5D51</v>
      </c>
      <c r="B520" s="12">
        <f t="shared" si="134"/>
        <v>2.5150000000000001</v>
      </c>
      <c r="C520" s="12">
        <f t="shared" si="135"/>
        <v>2.5150000000000001</v>
      </c>
      <c r="D520" s="12">
        <f t="shared" si="136"/>
        <v>2.4262060847101572</v>
      </c>
      <c r="E520" s="12">
        <f t="shared" si="137"/>
        <v>2.2516554354279812</v>
      </c>
      <c r="F520" s="12">
        <f t="shared" si="138"/>
        <v>2.0771047861458056</v>
      </c>
      <c r="G520" s="12">
        <f t="shared" si="139"/>
        <v>1.9025541368636296</v>
      </c>
      <c r="H520" s="12">
        <f t="shared" si="140"/>
        <v>24.913</v>
      </c>
      <c r="I520" s="12">
        <f t="shared" si="141"/>
        <v>24.913</v>
      </c>
      <c r="J520" s="12">
        <f t="shared" si="142"/>
        <v>2.5150000000000001</v>
      </c>
      <c r="K520" s="12">
        <f t="shared" si="151"/>
        <v>2.5150000000000001</v>
      </c>
      <c r="L520" s="12">
        <f t="shared" si="143"/>
        <v>0</v>
      </c>
      <c r="M520" s="81">
        <f t="shared" si="144"/>
        <v>0</v>
      </c>
      <c r="N520" s="81">
        <f t="shared" si="145"/>
        <v>0</v>
      </c>
      <c r="O520" s="81">
        <f t="shared" si="146"/>
        <v>5.0869999999999997</v>
      </c>
      <c r="P520" s="81">
        <f t="shared" si="147"/>
        <v>15.087</v>
      </c>
      <c r="Q520" s="81">
        <f t="shared" si="148"/>
        <v>25.087</v>
      </c>
      <c r="R520" s="81">
        <f t="shared" si="149"/>
        <v>35.087000000000003</v>
      </c>
      <c r="S520">
        <f t="shared" si="150"/>
        <v>1</v>
      </c>
      <c r="V520" s="54" t="s">
        <v>1209</v>
      </c>
      <c r="W520" s="55" t="s">
        <v>1210</v>
      </c>
      <c r="X520" s="56">
        <v>1</v>
      </c>
      <c r="Y520" s="57">
        <v>52</v>
      </c>
      <c r="Z520" s="57">
        <v>2.6</v>
      </c>
      <c r="AA520" s="57">
        <v>2.5150000000000001</v>
      </c>
      <c r="AB520" s="57">
        <v>0</v>
      </c>
      <c r="AC520" s="57">
        <v>22.312999999999999</v>
      </c>
      <c r="AD520" s="57">
        <v>0</v>
      </c>
      <c r="AE520" s="57">
        <v>0</v>
      </c>
      <c r="AF520" s="57">
        <v>0</v>
      </c>
      <c r="AG520" s="58">
        <v>1</v>
      </c>
      <c r="AH520" s="58">
        <v>0</v>
      </c>
      <c r="AI520" s="58">
        <v>0</v>
      </c>
      <c r="AJ520" s="58">
        <v>0</v>
      </c>
    </row>
    <row r="521" spans="1:36">
      <c r="A521" s="68" t="str">
        <f t="shared" si="133"/>
        <v>5D52</v>
      </c>
      <c r="B521" s="12">
        <f t="shared" si="134"/>
        <v>2.5150000000000001</v>
      </c>
      <c r="C521" s="12">
        <f t="shared" si="135"/>
        <v>2.5150000000000001</v>
      </c>
      <c r="D521" s="12">
        <f t="shared" si="136"/>
        <v>2.4242336623732688</v>
      </c>
      <c r="E521" s="12">
        <f t="shared" si="137"/>
        <v>2.2496830130910928</v>
      </c>
      <c r="F521" s="12">
        <f t="shared" si="138"/>
        <v>2.0751323638089172</v>
      </c>
      <c r="G521" s="12">
        <f t="shared" si="139"/>
        <v>1.9005817145267412</v>
      </c>
      <c r="H521" s="12">
        <f t="shared" si="140"/>
        <v>24.8</v>
      </c>
      <c r="I521" s="12">
        <f t="shared" si="141"/>
        <v>24.8</v>
      </c>
      <c r="J521" s="12">
        <f t="shared" si="142"/>
        <v>2.5150000000000001</v>
      </c>
      <c r="K521" s="12">
        <f t="shared" si="151"/>
        <v>2.5150000000000001</v>
      </c>
      <c r="L521" s="12">
        <f t="shared" si="143"/>
        <v>0</v>
      </c>
      <c r="M521" s="81">
        <f t="shared" si="144"/>
        <v>0</v>
      </c>
      <c r="N521" s="81">
        <f t="shared" si="145"/>
        <v>0</v>
      </c>
      <c r="O521" s="81">
        <f t="shared" si="146"/>
        <v>5.1999999999999993</v>
      </c>
      <c r="P521" s="81">
        <f t="shared" si="147"/>
        <v>15.2</v>
      </c>
      <c r="Q521" s="81">
        <f t="shared" si="148"/>
        <v>25.2</v>
      </c>
      <c r="R521" s="81">
        <f t="shared" si="149"/>
        <v>35.200000000000003</v>
      </c>
      <c r="S521">
        <f t="shared" si="150"/>
        <v>1</v>
      </c>
      <c r="V521" s="54" t="s">
        <v>1211</v>
      </c>
      <c r="W521" s="55" t="s">
        <v>1212</v>
      </c>
      <c r="X521" s="56">
        <v>5</v>
      </c>
      <c r="Y521" s="57">
        <v>52</v>
      </c>
      <c r="Z521" s="57">
        <v>2.6</v>
      </c>
      <c r="AA521" s="57">
        <v>2.5150000000000001</v>
      </c>
      <c r="AB521" s="57">
        <v>0</v>
      </c>
      <c r="AC521" s="57">
        <v>22.2</v>
      </c>
      <c r="AD521" s="57">
        <v>0</v>
      </c>
      <c r="AE521" s="57">
        <v>0</v>
      </c>
      <c r="AF521" s="57">
        <v>0</v>
      </c>
      <c r="AG521" s="58">
        <v>1</v>
      </c>
      <c r="AH521" s="58">
        <v>0</v>
      </c>
      <c r="AI521" s="58">
        <v>0</v>
      </c>
      <c r="AJ521" s="58">
        <v>0</v>
      </c>
    </row>
    <row r="522" spans="1:36">
      <c r="A522" s="68" t="str">
        <f t="shared" si="133"/>
        <v>5D53</v>
      </c>
      <c r="B522" s="12">
        <f t="shared" si="134"/>
        <v>2.5150000000000001</v>
      </c>
      <c r="C522" s="12">
        <f t="shared" si="135"/>
        <v>2.4661258182009909</v>
      </c>
      <c r="D522" s="12">
        <f t="shared" si="136"/>
        <v>2.2915751689188149</v>
      </c>
      <c r="E522" s="12">
        <f t="shared" si="137"/>
        <v>2.1170245196366393</v>
      </c>
      <c r="F522" s="12">
        <f t="shared" si="138"/>
        <v>1.9424738703544633</v>
      </c>
      <c r="G522" s="12">
        <f t="shared" si="139"/>
        <v>1.7679232210722875</v>
      </c>
      <c r="H522" s="12">
        <f t="shared" si="140"/>
        <v>17.2</v>
      </c>
      <c r="I522" s="12">
        <f t="shared" si="141"/>
        <v>17.2</v>
      </c>
      <c r="J522" s="12">
        <f t="shared" si="142"/>
        <v>2.5150000000000001</v>
      </c>
      <c r="K522" s="12">
        <f t="shared" si="151"/>
        <v>2.5150000000000001</v>
      </c>
      <c r="L522" s="12">
        <f t="shared" si="143"/>
        <v>0</v>
      </c>
      <c r="M522" s="81">
        <f t="shared" si="144"/>
        <v>0</v>
      </c>
      <c r="N522" s="81">
        <f t="shared" si="145"/>
        <v>2.8000000000000007</v>
      </c>
      <c r="O522" s="81">
        <f t="shared" si="146"/>
        <v>12.8</v>
      </c>
      <c r="P522" s="81">
        <f t="shared" si="147"/>
        <v>22.8</v>
      </c>
      <c r="Q522" s="81">
        <f t="shared" si="148"/>
        <v>32.799999999999997</v>
      </c>
      <c r="R522" s="81">
        <f t="shared" si="149"/>
        <v>42.8</v>
      </c>
      <c r="S522">
        <f t="shared" si="150"/>
        <v>1</v>
      </c>
      <c r="V522" s="54" t="s">
        <v>1213</v>
      </c>
      <c r="W522" s="55" t="s">
        <v>1214</v>
      </c>
      <c r="X522" s="56">
        <v>5</v>
      </c>
      <c r="Y522" s="57">
        <v>49.7</v>
      </c>
      <c r="Z522" s="57">
        <v>2.6</v>
      </c>
      <c r="AA522" s="57">
        <v>2.5150000000000001</v>
      </c>
      <c r="AB522" s="57">
        <v>0</v>
      </c>
      <c r="AC522" s="57">
        <v>14.6</v>
      </c>
      <c r="AD522" s="57">
        <v>0</v>
      </c>
      <c r="AE522" s="57">
        <v>0</v>
      </c>
      <c r="AF522" s="57">
        <v>0</v>
      </c>
      <c r="AG522" s="58">
        <v>1</v>
      </c>
      <c r="AH522" s="58">
        <v>0</v>
      </c>
      <c r="AI522" s="58">
        <v>0</v>
      </c>
      <c r="AJ522" s="58">
        <v>0</v>
      </c>
    </row>
    <row r="523" spans="1:36">
      <c r="A523" s="68" t="str">
        <f t="shared" si="133"/>
        <v>5D54</v>
      </c>
      <c r="B523" s="12">
        <f t="shared" si="134"/>
        <v>2.5219999999999998</v>
      </c>
      <c r="C523" s="12">
        <f t="shared" si="135"/>
        <v>2.5219999999999998</v>
      </c>
      <c r="D523" s="12">
        <f t="shared" si="136"/>
        <v>2.4172696104306941</v>
      </c>
      <c r="E523" s="12">
        <f t="shared" si="137"/>
        <v>2.2427189611485185</v>
      </c>
      <c r="F523" s="12">
        <f t="shared" si="138"/>
        <v>2.0681683118663425</v>
      </c>
      <c r="G523" s="12">
        <f t="shared" si="139"/>
        <v>1.8936176625841667</v>
      </c>
      <c r="H523" s="12">
        <f t="shared" si="140"/>
        <v>24</v>
      </c>
      <c r="I523" s="12">
        <f t="shared" si="141"/>
        <v>24</v>
      </c>
      <c r="J523" s="12">
        <f t="shared" si="142"/>
        <v>2.5219999999999998</v>
      </c>
      <c r="K523" s="12">
        <f t="shared" si="151"/>
        <v>2.5219999999999998</v>
      </c>
      <c r="L523" s="12">
        <f t="shared" si="143"/>
        <v>0</v>
      </c>
      <c r="M523" s="81">
        <f t="shared" si="144"/>
        <v>0</v>
      </c>
      <c r="N523" s="81">
        <f t="shared" si="145"/>
        <v>0</v>
      </c>
      <c r="O523" s="81">
        <f t="shared" si="146"/>
        <v>6</v>
      </c>
      <c r="P523" s="81">
        <f t="shared" si="147"/>
        <v>16</v>
      </c>
      <c r="Q523" s="81">
        <f t="shared" si="148"/>
        <v>26</v>
      </c>
      <c r="R523" s="81">
        <f t="shared" si="149"/>
        <v>36</v>
      </c>
      <c r="S523">
        <f t="shared" si="150"/>
        <v>1</v>
      </c>
      <c r="V523" s="54" t="s">
        <v>1215</v>
      </c>
      <c r="W523" s="55" t="s">
        <v>1216</v>
      </c>
      <c r="X523" s="56">
        <v>5</v>
      </c>
      <c r="Y523" s="57">
        <v>55</v>
      </c>
      <c r="Z523" s="57">
        <v>2.6</v>
      </c>
      <c r="AA523" s="57">
        <v>2.5219999999999998</v>
      </c>
      <c r="AB523" s="57">
        <v>0</v>
      </c>
      <c r="AC523" s="57">
        <v>21.4</v>
      </c>
      <c r="AD523" s="57">
        <v>0</v>
      </c>
      <c r="AE523" s="57">
        <v>0</v>
      </c>
      <c r="AF523" s="57">
        <v>0</v>
      </c>
      <c r="AG523" s="58">
        <v>1</v>
      </c>
      <c r="AH523" s="58">
        <v>0</v>
      </c>
      <c r="AI523" s="58">
        <v>0</v>
      </c>
      <c r="AJ523" s="58">
        <v>0</v>
      </c>
    </row>
    <row r="524" spans="1:36">
      <c r="A524" s="68" t="str">
        <f t="shared" si="133"/>
        <v>5D55</v>
      </c>
      <c r="B524" s="12">
        <f t="shared" si="134"/>
        <v>2.5219999999999998</v>
      </c>
      <c r="C524" s="12">
        <f t="shared" si="135"/>
        <v>2.5219999999999998</v>
      </c>
      <c r="D524" s="12">
        <f t="shared" si="136"/>
        <v>2.4172696104306941</v>
      </c>
      <c r="E524" s="12">
        <f t="shared" si="137"/>
        <v>2.2427189611485185</v>
      </c>
      <c r="F524" s="12">
        <f t="shared" si="138"/>
        <v>2.0681683118663425</v>
      </c>
      <c r="G524" s="12">
        <f t="shared" si="139"/>
        <v>1.8936176625841667</v>
      </c>
      <c r="H524" s="12">
        <f t="shared" si="140"/>
        <v>24</v>
      </c>
      <c r="I524" s="12">
        <f t="shared" si="141"/>
        <v>24</v>
      </c>
      <c r="J524" s="12">
        <f t="shared" si="142"/>
        <v>2.5219999999999998</v>
      </c>
      <c r="K524" s="12">
        <f t="shared" si="151"/>
        <v>2.5219999999999998</v>
      </c>
      <c r="L524" s="12">
        <f t="shared" si="143"/>
        <v>0</v>
      </c>
      <c r="M524" s="81">
        <f t="shared" si="144"/>
        <v>0</v>
      </c>
      <c r="N524" s="81">
        <f t="shared" si="145"/>
        <v>0</v>
      </c>
      <c r="O524" s="81">
        <f t="shared" si="146"/>
        <v>6</v>
      </c>
      <c r="P524" s="81">
        <f t="shared" si="147"/>
        <v>16</v>
      </c>
      <c r="Q524" s="81">
        <f t="shared" si="148"/>
        <v>26</v>
      </c>
      <c r="R524" s="81">
        <f t="shared" si="149"/>
        <v>36</v>
      </c>
      <c r="S524">
        <f t="shared" si="150"/>
        <v>1</v>
      </c>
      <c r="V524" s="54" t="s">
        <v>1217</v>
      </c>
      <c r="W524" s="55" t="s">
        <v>1218</v>
      </c>
      <c r="X524" s="56">
        <v>5</v>
      </c>
      <c r="Y524" s="57">
        <v>55</v>
      </c>
      <c r="Z524" s="57">
        <v>2.6</v>
      </c>
      <c r="AA524" s="57">
        <v>2.5219999999999998</v>
      </c>
      <c r="AB524" s="57">
        <v>0</v>
      </c>
      <c r="AC524" s="57">
        <v>21.4</v>
      </c>
      <c r="AD524" s="57">
        <v>0</v>
      </c>
      <c r="AE524" s="57">
        <v>0</v>
      </c>
      <c r="AF524" s="57">
        <v>0</v>
      </c>
      <c r="AG524" s="58">
        <v>1</v>
      </c>
      <c r="AH524" s="58">
        <v>0</v>
      </c>
      <c r="AI524" s="58">
        <v>0</v>
      </c>
      <c r="AJ524" s="58">
        <v>0</v>
      </c>
    </row>
    <row r="525" spans="1:36">
      <c r="A525" s="68" t="str">
        <f t="shared" si="133"/>
        <v>5D56</v>
      </c>
      <c r="B525" s="12">
        <f t="shared" si="134"/>
        <v>2.5219999999999998</v>
      </c>
      <c r="C525" s="12">
        <f t="shared" si="135"/>
        <v>2.5219999999999998</v>
      </c>
      <c r="D525" s="12">
        <f t="shared" si="136"/>
        <v>2.4225061299091597</v>
      </c>
      <c r="E525" s="12">
        <f t="shared" si="137"/>
        <v>2.2479554806269837</v>
      </c>
      <c r="F525" s="12">
        <f t="shared" si="138"/>
        <v>2.0734048313448077</v>
      </c>
      <c r="G525" s="12">
        <f t="shared" si="139"/>
        <v>1.8988541820626319</v>
      </c>
      <c r="H525" s="12">
        <f t="shared" si="140"/>
        <v>24.3</v>
      </c>
      <c r="I525" s="12">
        <f t="shared" si="141"/>
        <v>24.3</v>
      </c>
      <c r="J525" s="12">
        <f t="shared" si="142"/>
        <v>2.5219999999999998</v>
      </c>
      <c r="K525" s="12">
        <f t="shared" si="151"/>
        <v>2.5219999999999998</v>
      </c>
      <c r="L525" s="12">
        <f t="shared" si="143"/>
        <v>0</v>
      </c>
      <c r="M525" s="81">
        <f t="shared" si="144"/>
        <v>0</v>
      </c>
      <c r="N525" s="81">
        <f t="shared" si="145"/>
        <v>0</v>
      </c>
      <c r="O525" s="81">
        <f t="shared" si="146"/>
        <v>5.6999999999999993</v>
      </c>
      <c r="P525" s="81">
        <f t="shared" si="147"/>
        <v>15.7</v>
      </c>
      <c r="Q525" s="81">
        <f t="shared" si="148"/>
        <v>25.7</v>
      </c>
      <c r="R525" s="81">
        <f t="shared" si="149"/>
        <v>35.700000000000003</v>
      </c>
      <c r="S525">
        <f t="shared" si="150"/>
        <v>1</v>
      </c>
      <c r="V525" s="54" t="s">
        <v>1219</v>
      </c>
      <c r="W525" s="55" t="s">
        <v>1220</v>
      </c>
      <c r="X525" s="56">
        <v>5</v>
      </c>
      <c r="Y525" s="57">
        <v>55</v>
      </c>
      <c r="Z525" s="57">
        <v>2.6</v>
      </c>
      <c r="AA525" s="57">
        <v>2.5219999999999998</v>
      </c>
      <c r="AB525" s="57">
        <v>0</v>
      </c>
      <c r="AC525" s="57">
        <v>21.7</v>
      </c>
      <c r="AD525" s="57">
        <v>0</v>
      </c>
      <c r="AE525" s="57">
        <v>0</v>
      </c>
      <c r="AF525" s="57">
        <v>0</v>
      </c>
      <c r="AG525" s="58">
        <v>1</v>
      </c>
      <c r="AH525" s="58">
        <v>0</v>
      </c>
      <c r="AI525" s="58">
        <v>0</v>
      </c>
      <c r="AJ525" s="58">
        <v>0</v>
      </c>
    </row>
    <row r="526" spans="1:36">
      <c r="A526" s="68" t="str">
        <f t="shared" si="133"/>
        <v>5D57</v>
      </c>
      <c r="B526" s="12">
        <f t="shared" si="134"/>
        <v>3</v>
      </c>
      <c r="C526" s="12">
        <f t="shared" si="135"/>
        <v>2.9650898701435646</v>
      </c>
      <c r="D526" s="12">
        <f t="shared" si="136"/>
        <v>2.7905392208613891</v>
      </c>
      <c r="E526" s="12">
        <f t="shared" si="137"/>
        <v>2.6159885715792131</v>
      </c>
      <c r="F526" s="12">
        <f t="shared" si="138"/>
        <v>2.4414379222970375</v>
      </c>
      <c r="G526" s="12">
        <f t="shared" si="139"/>
        <v>2.2668872730148615</v>
      </c>
      <c r="H526" s="12">
        <f t="shared" si="140"/>
        <v>18</v>
      </c>
      <c r="I526" s="12">
        <f t="shared" si="141"/>
        <v>18</v>
      </c>
      <c r="J526" s="12">
        <f t="shared" si="142"/>
        <v>3</v>
      </c>
      <c r="K526" s="12">
        <f t="shared" si="151"/>
        <v>3</v>
      </c>
      <c r="L526" s="12">
        <f t="shared" si="143"/>
        <v>0</v>
      </c>
      <c r="M526" s="81">
        <f t="shared" si="144"/>
        <v>0</v>
      </c>
      <c r="N526" s="81">
        <f t="shared" si="145"/>
        <v>2</v>
      </c>
      <c r="O526" s="81">
        <f t="shared" si="146"/>
        <v>12</v>
      </c>
      <c r="P526" s="81">
        <f t="shared" si="147"/>
        <v>22</v>
      </c>
      <c r="Q526" s="81">
        <f t="shared" si="148"/>
        <v>32</v>
      </c>
      <c r="R526" s="81">
        <f t="shared" si="149"/>
        <v>42</v>
      </c>
      <c r="S526">
        <f t="shared" si="150"/>
        <v>1</v>
      </c>
      <c r="V526" s="54" t="s">
        <v>1221</v>
      </c>
      <c r="W526" s="55" t="s">
        <v>1222</v>
      </c>
      <c r="X526" s="56">
        <v>5</v>
      </c>
      <c r="Y526" s="57">
        <v>51</v>
      </c>
      <c r="Z526" s="57">
        <v>3</v>
      </c>
      <c r="AA526" s="57">
        <v>3</v>
      </c>
      <c r="AB526" s="57">
        <v>0</v>
      </c>
      <c r="AC526" s="57">
        <v>15</v>
      </c>
      <c r="AD526" s="57">
        <v>0</v>
      </c>
      <c r="AE526" s="57">
        <v>0</v>
      </c>
      <c r="AF526" s="57">
        <v>0</v>
      </c>
      <c r="AG526" s="58">
        <v>1</v>
      </c>
      <c r="AH526" s="58">
        <v>0</v>
      </c>
      <c r="AI526" s="58">
        <v>0</v>
      </c>
      <c r="AJ526" s="58">
        <v>0</v>
      </c>
    </row>
    <row r="527" spans="1:36">
      <c r="A527" s="68" t="str">
        <f t="shared" si="133"/>
        <v>5D58</v>
      </c>
      <c r="B527" s="12">
        <f t="shared" si="134"/>
        <v>3</v>
      </c>
      <c r="C527" s="12">
        <f t="shared" si="135"/>
        <v>2.979053922086139</v>
      </c>
      <c r="D527" s="12">
        <f t="shared" si="136"/>
        <v>2.8045032728039629</v>
      </c>
      <c r="E527" s="12">
        <f t="shared" si="137"/>
        <v>2.6299526235217874</v>
      </c>
      <c r="F527" s="12">
        <f t="shared" si="138"/>
        <v>2.4554019742396114</v>
      </c>
      <c r="G527" s="12">
        <f t="shared" si="139"/>
        <v>2.2808513249574354</v>
      </c>
      <c r="H527" s="12">
        <f t="shared" si="140"/>
        <v>18.8</v>
      </c>
      <c r="I527" s="12">
        <f t="shared" si="141"/>
        <v>18.8</v>
      </c>
      <c r="J527" s="12">
        <f t="shared" si="142"/>
        <v>3</v>
      </c>
      <c r="K527" s="12">
        <f t="shared" si="151"/>
        <v>3</v>
      </c>
      <c r="L527" s="12">
        <f t="shared" si="143"/>
        <v>0</v>
      </c>
      <c r="M527" s="81">
        <f t="shared" si="144"/>
        <v>0</v>
      </c>
      <c r="N527" s="81">
        <f t="shared" si="145"/>
        <v>1.1999999999999993</v>
      </c>
      <c r="O527" s="81">
        <f t="shared" si="146"/>
        <v>11.2</v>
      </c>
      <c r="P527" s="81">
        <f t="shared" si="147"/>
        <v>21.2</v>
      </c>
      <c r="Q527" s="81">
        <f t="shared" si="148"/>
        <v>31.2</v>
      </c>
      <c r="R527" s="81">
        <f t="shared" si="149"/>
        <v>41.2</v>
      </c>
      <c r="S527">
        <f t="shared" si="150"/>
        <v>1</v>
      </c>
      <c r="V527" s="54" t="s">
        <v>1223</v>
      </c>
      <c r="W527" s="55" t="s">
        <v>1224</v>
      </c>
      <c r="X527" s="56">
        <v>1</v>
      </c>
      <c r="Y527" s="57">
        <v>51.1</v>
      </c>
      <c r="Z527" s="57">
        <v>2.6</v>
      </c>
      <c r="AA527" s="57">
        <v>3</v>
      </c>
      <c r="AB527" s="57">
        <v>0</v>
      </c>
      <c r="AC527" s="57">
        <v>16.2</v>
      </c>
      <c r="AD527" s="57">
        <v>0</v>
      </c>
      <c r="AE527" s="57">
        <v>0</v>
      </c>
      <c r="AF527" s="57">
        <v>0</v>
      </c>
      <c r="AG527" s="58">
        <v>1</v>
      </c>
      <c r="AH527" s="58">
        <v>0</v>
      </c>
      <c r="AI527" s="58">
        <v>0</v>
      </c>
      <c r="AJ527" s="58">
        <v>0</v>
      </c>
    </row>
    <row r="528" spans="1:36">
      <c r="A528" s="68" t="str">
        <f t="shared" si="133"/>
        <v>5D59</v>
      </c>
      <c r="B528" s="12">
        <f t="shared" si="134"/>
        <v>3</v>
      </c>
      <c r="C528" s="12">
        <f t="shared" si="135"/>
        <v>2.9860359480574261</v>
      </c>
      <c r="D528" s="12">
        <f t="shared" si="136"/>
        <v>2.8114852987752501</v>
      </c>
      <c r="E528" s="12">
        <f t="shared" si="137"/>
        <v>2.6369346494930741</v>
      </c>
      <c r="F528" s="12">
        <f t="shared" si="138"/>
        <v>2.4623840002108981</v>
      </c>
      <c r="G528" s="12">
        <f t="shared" si="139"/>
        <v>2.2878333509287225</v>
      </c>
      <c r="H528" s="12">
        <f t="shared" si="140"/>
        <v>19.2</v>
      </c>
      <c r="I528" s="12">
        <f t="shared" si="141"/>
        <v>19.2</v>
      </c>
      <c r="J528" s="12">
        <f t="shared" si="142"/>
        <v>3</v>
      </c>
      <c r="K528" s="12">
        <f t="shared" si="151"/>
        <v>3</v>
      </c>
      <c r="L528" s="12">
        <f t="shared" si="143"/>
        <v>0</v>
      </c>
      <c r="M528" s="81">
        <f t="shared" si="144"/>
        <v>0</v>
      </c>
      <c r="N528" s="81">
        <f t="shared" si="145"/>
        <v>0.80000000000000071</v>
      </c>
      <c r="O528" s="81">
        <f t="shared" si="146"/>
        <v>10.8</v>
      </c>
      <c r="P528" s="81">
        <f t="shared" si="147"/>
        <v>20.8</v>
      </c>
      <c r="Q528" s="81">
        <f t="shared" si="148"/>
        <v>30.8</v>
      </c>
      <c r="R528" s="81">
        <f t="shared" si="149"/>
        <v>40.799999999999997</v>
      </c>
      <c r="S528">
        <f t="shared" si="150"/>
        <v>1</v>
      </c>
      <c r="V528" s="54" t="s">
        <v>1225</v>
      </c>
      <c r="W528" s="55" t="s">
        <v>1226</v>
      </c>
      <c r="X528" s="56">
        <v>5</v>
      </c>
      <c r="Y528" s="57">
        <v>51.5</v>
      </c>
      <c r="Z528" s="57">
        <v>3</v>
      </c>
      <c r="AA528" s="57">
        <v>3</v>
      </c>
      <c r="AB528" s="57">
        <v>0</v>
      </c>
      <c r="AC528" s="57">
        <v>16.2</v>
      </c>
      <c r="AD528" s="57">
        <v>0</v>
      </c>
      <c r="AE528" s="57">
        <v>0</v>
      </c>
      <c r="AF528" s="57">
        <v>0</v>
      </c>
      <c r="AG528" s="58">
        <v>1</v>
      </c>
      <c r="AH528" s="58">
        <v>0</v>
      </c>
      <c r="AI528" s="58">
        <v>0</v>
      </c>
      <c r="AJ528" s="58">
        <v>0</v>
      </c>
    </row>
    <row r="529" spans="1:36">
      <c r="A529" s="68" t="str">
        <f t="shared" si="133"/>
        <v>5D60</v>
      </c>
      <c r="B529" s="12">
        <f t="shared" si="134"/>
        <v>2.5150000000000001</v>
      </c>
      <c r="C529" s="12">
        <f t="shared" si="135"/>
        <v>2.5150000000000001</v>
      </c>
      <c r="D529" s="12">
        <f t="shared" si="136"/>
        <v>2.413760623416338</v>
      </c>
      <c r="E529" s="12">
        <f t="shared" si="137"/>
        <v>2.2392099741341625</v>
      </c>
      <c r="F529" s="12">
        <f t="shared" si="138"/>
        <v>2.0646593248519864</v>
      </c>
      <c r="G529" s="12">
        <f t="shared" si="139"/>
        <v>1.8901086755698107</v>
      </c>
      <c r="H529" s="12">
        <f t="shared" si="140"/>
        <v>24.200000000000003</v>
      </c>
      <c r="I529" s="12">
        <f t="shared" si="141"/>
        <v>24.200000000000003</v>
      </c>
      <c r="J529" s="12">
        <f t="shared" si="142"/>
        <v>2.5150000000000001</v>
      </c>
      <c r="K529" s="12">
        <f t="shared" si="151"/>
        <v>2.5150000000000001</v>
      </c>
      <c r="L529" s="12">
        <f t="shared" si="143"/>
        <v>0</v>
      </c>
      <c r="M529" s="81">
        <f t="shared" si="144"/>
        <v>0</v>
      </c>
      <c r="N529" s="81">
        <f t="shared" si="145"/>
        <v>0</v>
      </c>
      <c r="O529" s="81">
        <f t="shared" si="146"/>
        <v>5.7999999999999972</v>
      </c>
      <c r="P529" s="81">
        <f t="shared" si="147"/>
        <v>15.799999999999997</v>
      </c>
      <c r="Q529" s="81">
        <f t="shared" si="148"/>
        <v>25.799999999999997</v>
      </c>
      <c r="R529" s="81">
        <f t="shared" si="149"/>
        <v>35.799999999999997</v>
      </c>
      <c r="S529">
        <f t="shared" si="150"/>
        <v>1</v>
      </c>
      <c r="V529" s="54" t="s">
        <v>1227</v>
      </c>
      <c r="W529" s="55" t="s">
        <v>1228</v>
      </c>
      <c r="X529" s="56">
        <v>5</v>
      </c>
      <c r="Y529" s="57">
        <v>52</v>
      </c>
      <c r="Z529" s="57">
        <v>2.6</v>
      </c>
      <c r="AA529" s="57">
        <v>2.5150000000000001</v>
      </c>
      <c r="AB529" s="57">
        <v>0</v>
      </c>
      <c r="AC529" s="57">
        <v>21.6</v>
      </c>
      <c r="AD529" s="57">
        <v>0</v>
      </c>
      <c r="AE529" s="57">
        <v>0</v>
      </c>
      <c r="AF529" s="57">
        <v>0</v>
      </c>
      <c r="AG529" s="58">
        <v>1</v>
      </c>
      <c r="AH529" s="58">
        <v>0</v>
      </c>
      <c r="AI529" s="58">
        <v>0</v>
      </c>
      <c r="AJ529" s="58">
        <v>0</v>
      </c>
    </row>
    <row r="530" spans="1:36">
      <c r="A530" s="68" t="str">
        <f t="shared" si="133"/>
        <v>5D61</v>
      </c>
      <c r="B530" s="12">
        <f t="shared" si="134"/>
        <v>2.5150000000000001</v>
      </c>
      <c r="C530" s="12">
        <f t="shared" si="135"/>
        <v>2.5150000000000001</v>
      </c>
      <c r="D530" s="12">
        <f t="shared" si="136"/>
        <v>2.4364522078230211</v>
      </c>
      <c r="E530" s="12">
        <f t="shared" si="137"/>
        <v>2.2619015585408451</v>
      </c>
      <c r="F530" s="12">
        <f t="shared" si="138"/>
        <v>2.0873509092586691</v>
      </c>
      <c r="G530" s="12">
        <f t="shared" si="139"/>
        <v>1.9128002599764935</v>
      </c>
      <c r="H530" s="12">
        <f t="shared" si="140"/>
        <v>25.5</v>
      </c>
      <c r="I530" s="12">
        <f t="shared" si="141"/>
        <v>25.5</v>
      </c>
      <c r="J530" s="12">
        <f t="shared" si="142"/>
        <v>2.5150000000000001</v>
      </c>
      <c r="K530" s="12">
        <f t="shared" si="151"/>
        <v>2.5150000000000001</v>
      </c>
      <c r="L530" s="12">
        <f t="shared" si="143"/>
        <v>0</v>
      </c>
      <c r="M530" s="81">
        <f t="shared" si="144"/>
        <v>0</v>
      </c>
      <c r="N530" s="81">
        <f t="shared" si="145"/>
        <v>0</v>
      </c>
      <c r="O530" s="81">
        <f t="shared" si="146"/>
        <v>4.5</v>
      </c>
      <c r="P530" s="81">
        <f t="shared" si="147"/>
        <v>14.5</v>
      </c>
      <c r="Q530" s="81">
        <f t="shared" si="148"/>
        <v>24.5</v>
      </c>
      <c r="R530" s="81">
        <f t="shared" si="149"/>
        <v>34.5</v>
      </c>
      <c r="S530">
        <f t="shared" si="150"/>
        <v>1</v>
      </c>
      <c r="V530" s="54" t="s">
        <v>1229</v>
      </c>
      <c r="W530" s="55" t="s">
        <v>1230</v>
      </c>
      <c r="X530" s="56">
        <v>5</v>
      </c>
      <c r="Y530" s="57">
        <v>52</v>
      </c>
      <c r="Z530" s="57">
        <v>2.6</v>
      </c>
      <c r="AA530" s="57">
        <v>2.5150000000000001</v>
      </c>
      <c r="AB530" s="57">
        <v>0</v>
      </c>
      <c r="AC530" s="57">
        <v>22.9</v>
      </c>
      <c r="AD530" s="57">
        <v>0</v>
      </c>
      <c r="AE530" s="57">
        <v>0</v>
      </c>
      <c r="AF530" s="57">
        <v>0</v>
      </c>
      <c r="AG530" s="58">
        <v>1</v>
      </c>
      <c r="AH530" s="58">
        <v>0</v>
      </c>
      <c r="AI530" s="58">
        <v>0</v>
      </c>
      <c r="AJ530" s="58">
        <v>0</v>
      </c>
    </row>
    <row r="531" spans="1:36">
      <c r="A531" s="68" t="str">
        <f t="shared" si="133"/>
        <v>5D62</v>
      </c>
      <c r="B531" s="12">
        <f t="shared" si="134"/>
        <v>2.5219999999999998</v>
      </c>
      <c r="C531" s="12">
        <f t="shared" si="135"/>
        <v>2.5219999999999998</v>
      </c>
      <c r="D531" s="12">
        <f t="shared" si="136"/>
        <v>2.4731258182009905</v>
      </c>
      <c r="E531" s="12">
        <f t="shared" si="137"/>
        <v>2.2985751689188145</v>
      </c>
      <c r="F531" s="12">
        <f t="shared" si="138"/>
        <v>2.124024519636639</v>
      </c>
      <c r="G531" s="12">
        <f t="shared" si="139"/>
        <v>1.949473870354463</v>
      </c>
      <c r="H531" s="12">
        <f t="shared" si="140"/>
        <v>27.2</v>
      </c>
      <c r="I531" s="12">
        <f t="shared" si="141"/>
        <v>27.2</v>
      </c>
      <c r="J531" s="12">
        <f t="shared" si="142"/>
        <v>2.5219999999999998</v>
      </c>
      <c r="K531" s="12">
        <f t="shared" si="151"/>
        <v>2.5219999999999998</v>
      </c>
      <c r="L531" s="12">
        <f t="shared" si="143"/>
        <v>0</v>
      </c>
      <c r="M531" s="81">
        <f t="shared" si="144"/>
        <v>0</v>
      </c>
      <c r="N531" s="81">
        <f t="shared" si="145"/>
        <v>0</v>
      </c>
      <c r="O531" s="81">
        <f t="shared" si="146"/>
        <v>2.8000000000000007</v>
      </c>
      <c r="P531" s="81">
        <f t="shared" si="147"/>
        <v>12.8</v>
      </c>
      <c r="Q531" s="81">
        <f t="shared" si="148"/>
        <v>22.8</v>
      </c>
      <c r="R531" s="81">
        <f t="shared" si="149"/>
        <v>32.799999999999997</v>
      </c>
      <c r="S531">
        <f t="shared" si="150"/>
        <v>1</v>
      </c>
      <c r="V531" s="54" t="s">
        <v>1231</v>
      </c>
      <c r="W531" s="55" t="s">
        <v>1232</v>
      </c>
      <c r="X531" s="56">
        <v>1</v>
      </c>
      <c r="Y531" s="57">
        <v>58.4</v>
      </c>
      <c r="Z531" s="57">
        <v>5.5</v>
      </c>
      <c r="AA531" s="57">
        <v>2.5219999999999998</v>
      </c>
      <c r="AB531" s="57">
        <v>0</v>
      </c>
      <c r="AC531" s="57">
        <v>21.7</v>
      </c>
      <c r="AD531" s="57">
        <v>0</v>
      </c>
      <c r="AE531" s="57">
        <v>0</v>
      </c>
      <c r="AF531" s="57">
        <v>0</v>
      </c>
      <c r="AG531" s="58">
        <v>1</v>
      </c>
      <c r="AH531" s="58">
        <v>0</v>
      </c>
      <c r="AI531" s="58">
        <v>0</v>
      </c>
      <c r="AJ531" s="58">
        <v>0</v>
      </c>
    </row>
    <row r="532" spans="1:36">
      <c r="A532" s="68" t="str">
        <f t="shared" ref="A532:A595" si="152">+W532</f>
        <v>5D64</v>
      </c>
      <c r="B532" s="12">
        <f t="shared" ref="B532:B595" si="153">IF($I532&lt;10,$K532-2*(M532*TAN(RADIANS(S532))/2),$J532-2*(M532*TAN(RADIANS($AG532))/2))</f>
        <v>2.5150000000000001</v>
      </c>
      <c r="C532" s="12">
        <f t="shared" ref="C532:C595" si="154">IF($I532&lt;20,$K532-2*(N532*TAN(RADIANS(S532))/2),$J532-2*(N532*TAN(RADIANS($AG532))/2))</f>
        <v>2.5150000000000001</v>
      </c>
      <c r="D532" s="12">
        <f t="shared" ref="D532:D595" si="155">IF($I532&lt;30,$K532-2*(O532*TAN(RADIANS(S532))/2),$J532-2*(O532*TAN(RADIANS($AG532))/2))</f>
        <v>2.413760623416338</v>
      </c>
      <c r="E532" s="12">
        <f t="shared" ref="E532:E595" si="156">IF($I532&lt;40,$K532-2*(P532*TAN(RADIANS(S532))/2),$J532-2*(P532*TAN(RADIANS($AG532))/2))</f>
        <v>2.2392099741341625</v>
      </c>
      <c r="F532" s="12">
        <f t="shared" ref="F532:F595" si="157">IF($I532&lt;50,$K532-2*(Q532*TAN(RADIANS(S532))/2),$J532-2*(Q532*TAN(RADIANS($AG532))/2))</f>
        <v>2.0646593248519864</v>
      </c>
      <c r="G532" s="12">
        <f t="shared" ref="G532:G595" si="158">IF($I532&lt;60,$K532-2*(R532*TAN(RADIANS(S532))/2),$J532-2*(R532*TAN(RADIANS($AG532))/2))</f>
        <v>1.8901086755698107</v>
      </c>
      <c r="H532" s="12">
        <f t="shared" ref="H532:H595" si="159">+Z532+AC532</f>
        <v>24.2</v>
      </c>
      <c r="I532" s="12">
        <f t="shared" ref="I532:I595" si="160">IF(AD532=0,H532,Z532+AD532)</f>
        <v>24.2</v>
      </c>
      <c r="J532" s="12">
        <f t="shared" ref="J532:J595" si="161">+AA532</f>
        <v>2.5150000000000001</v>
      </c>
      <c r="K532" s="12">
        <f t="shared" si="151"/>
        <v>2.5150000000000001</v>
      </c>
      <c r="L532" s="12">
        <f t="shared" ref="L532:L595" si="162">+I532-H532</f>
        <v>0</v>
      </c>
      <c r="M532" s="81">
        <f t="shared" ref="M532:M595" si="163">IF(I532&lt;10,10-I532,IF(H532&gt;10,0,10-H532))</f>
        <v>0</v>
      </c>
      <c r="N532" s="81">
        <f t="shared" ref="N532:N595" si="164">IF(I532&lt;20,20-I532,IF(H532&gt;20,0,20-H532))</f>
        <v>0</v>
      </c>
      <c r="O532" s="81">
        <f t="shared" ref="O532:O595" si="165">IF(I532&lt;30,30-I532,IF(H532&gt;30,0,30-H532))</f>
        <v>5.8000000000000007</v>
      </c>
      <c r="P532" s="81">
        <f t="shared" ref="P532:P595" si="166">IF(I532&lt;40,40-I532,IF(H532&gt;40,0,40-H532))</f>
        <v>15.8</v>
      </c>
      <c r="Q532" s="81">
        <f t="shared" ref="Q532:Q595" si="167">IF(I532&lt;50,50-I532,IF(H532&gt;50,0,50-H532))</f>
        <v>25.8</v>
      </c>
      <c r="R532" s="81">
        <f t="shared" ref="R532:R595" si="168">IF(I532&lt;60,60-I532,IF(H532&gt;60,0,60-H532))</f>
        <v>35.799999999999997</v>
      </c>
      <c r="S532">
        <f t="shared" ref="S532:S595" si="169">IF(AH532=0,AG532,AH532)</f>
        <v>1</v>
      </c>
      <c r="V532" s="54" t="s">
        <v>1233</v>
      </c>
      <c r="W532" s="55" t="s">
        <v>1234</v>
      </c>
      <c r="X532" s="56">
        <v>0</v>
      </c>
      <c r="Y532" s="57">
        <v>52.1</v>
      </c>
      <c r="Z532" s="57">
        <v>5.2</v>
      </c>
      <c r="AA532" s="57">
        <v>2.5150000000000001</v>
      </c>
      <c r="AB532" s="57">
        <v>0</v>
      </c>
      <c r="AC532" s="57">
        <v>19</v>
      </c>
      <c r="AD532" s="57">
        <v>0</v>
      </c>
      <c r="AE532" s="57">
        <v>0</v>
      </c>
      <c r="AF532" s="57">
        <v>0</v>
      </c>
      <c r="AG532" s="58">
        <v>1</v>
      </c>
      <c r="AH532" s="58">
        <v>0</v>
      </c>
      <c r="AI532" s="58">
        <v>0</v>
      </c>
      <c r="AJ532" s="58">
        <v>0</v>
      </c>
    </row>
    <row r="533" spans="1:36">
      <c r="A533" s="68" t="str">
        <f t="shared" si="152"/>
        <v>5D65</v>
      </c>
      <c r="B533" s="12">
        <f t="shared" si="153"/>
        <v>2.5150000000000001</v>
      </c>
      <c r="C533" s="12">
        <f t="shared" si="154"/>
        <v>2.5010359480574262</v>
      </c>
      <c r="D533" s="12">
        <f t="shared" si="155"/>
        <v>2.3264852987752502</v>
      </c>
      <c r="E533" s="12">
        <f t="shared" si="156"/>
        <v>2.1519346494930742</v>
      </c>
      <c r="F533" s="12">
        <f t="shared" si="157"/>
        <v>1.9773840002108987</v>
      </c>
      <c r="G533" s="12">
        <f t="shared" si="158"/>
        <v>1.8028333509287227</v>
      </c>
      <c r="H533" s="12">
        <f t="shared" si="159"/>
        <v>19.200000000000003</v>
      </c>
      <c r="I533" s="12">
        <f t="shared" si="160"/>
        <v>19.200000000000003</v>
      </c>
      <c r="J533" s="12">
        <f t="shared" si="161"/>
        <v>2.5150000000000001</v>
      </c>
      <c r="K533" s="12">
        <f t="shared" ref="K533:K596" si="170">J533-2*(L533*TAN(RADIANS(AG533))/2)</f>
        <v>2.5150000000000001</v>
      </c>
      <c r="L533" s="12">
        <f t="shared" si="162"/>
        <v>0</v>
      </c>
      <c r="M533" s="81">
        <f t="shared" si="163"/>
        <v>0</v>
      </c>
      <c r="N533" s="81">
        <f t="shared" si="164"/>
        <v>0.79999999999999716</v>
      </c>
      <c r="O533" s="81">
        <f t="shared" si="165"/>
        <v>10.799999999999997</v>
      </c>
      <c r="P533" s="81">
        <f t="shared" si="166"/>
        <v>20.799999999999997</v>
      </c>
      <c r="Q533" s="81">
        <f t="shared" si="167"/>
        <v>30.799999999999997</v>
      </c>
      <c r="R533" s="81">
        <f t="shared" si="168"/>
        <v>40.799999999999997</v>
      </c>
      <c r="S533">
        <f t="shared" si="169"/>
        <v>1</v>
      </c>
      <c r="V533" s="54" t="s">
        <v>1235</v>
      </c>
      <c r="W533" s="55" t="s">
        <v>1236</v>
      </c>
      <c r="X533" s="56">
        <v>1</v>
      </c>
      <c r="Y533" s="57">
        <v>50.2</v>
      </c>
      <c r="Z533" s="57">
        <v>2.6</v>
      </c>
      <c r="AA533" s="57">
        <v>2.5150000000000001</v>
      </c>
      <c r="AB533" s="57">
        <v>0</v>
      </c>
      <c r="AC533" s="57">
        <v>16.600000000000001</v>
      </c>
      <c r="AD533" s="57">
        <v>0</v>
      </c>
      <c r="AE533" s="57">
        <v>0</v>
      </c>
      <c r="AF533" s="57">
        <v>0</v>
      </c>
      <c r="AG533" s="58">
        <v>1</v>
      </c>
      <c r="AH533" s="58">
        <v>0</v>
      </c>
      <c r="AI533" s="58">
        <v>0</v>
      </c>
      <c r="AJ533" s="58">
        <v>0</v>
      </c>
    </row>
    <row r="534" spans="1:36">
      <c r="A534" s="68" t="str">
        <f t="shared" si="152"/>
        <v>5D66</v>
      </c>
      <c r="B534" s="12">
        <f t="shared" si="153"/>
        <v>3</v>
      </c>
      <c r="C534" s="12">
        <f t="shared" si="154"/>
        <v>3</v>
      </c>
      <c r="D534" s="12">
        <f t="shared" si="155"/>
        <v>2.9039971428948035</v>
      </c>
      <c r="E534" s="12">
        <f t="shared" si="156"/>
        <v>2.7294464936126275</v>
      </c>
      <c r="F534" s="12">
        <f t="shared" si="157"/>
        <v>2.5548958443304515</v>
      </c>
      <c r="G534" s="12">
        <f t="shared" si="158"/>
        <v>2.3803451950482755</v>
      </c>
      <c r="H534" s="12">
        <f t="shared" si="159"/>
        <v>24.5</v>
      </c>
      <c r="I534" s="12">
        <f t="shared" si="160"/>
        <v>24.5</v>
      </c>
      <c r="J534" s="12">
        <f t="shared" si="161"/>
        <v>3</v>
      </c>
      <c r="K534" s="12">
        <f t="shared" si="170"/>
        <v>3</v>
      </c>
      <c r="L534" s="12">
        <f t="shared" si="162"/>
        <v>0</v>
      </c>
      <c r="M534" s="81">
        <f t="shared" si="163"/>
        <v>0</v>
      </c>
      <c r="N534" s="81">
        <f t="shared" si="164"/>
        <v>0</v>
      </c>
      <c r="O534" s="81">
        <f t="shared" si="165"/>
        <v>5.5</v>
      </c>
      <c r="P534" s="81">
        <f t="shared" si="166"/>
        <v>15.5</v>
      </c>
      <c r="Q534" s="81">
        <f t="shared" si="167"/>
        <v>25.5</v>
      </c>
      <c r="R534" s="81">
        <f t="shared" si="168"/>
        <v>35.5</v>
      </c>
      <c r="S534">
        <f t="shared" si="169"/>
        <v>1</v>
      </c>
      <c r="V534" s="54" t="s">
        <v>1237</v>
      </c>
      <c r="W534" s="55" t="s">
        <v>1238</v>
      </c>
      <c r="X534" s="56">
        <v>5</v>
      </c>
      <c r="Y534" s="57">
        <v>55.3</v>
      </c>
      <c r="Z534" s="57">
        <v>3</v>
      </c>
      <c r="AA534" s="57">
        <v>3</v>
      </c>
      <c r="AB534" s="57">
        <v>0</v>
      </c>
      <c r="AC534" s="57">
        <v>21.5</v>
      </c>
      <c r="AD534" s="57">
        <v>0</v>
      </c>
      <c r="AE534" s="57">
        <v>0</v>
      </c>
      <c r="AF534" s="57">
        <v>0</v>
      </c>
      <c r="AG534" s="58">
        <v>1</v>
      </c>
      <c r="AH534" s="58">
        <v>0</v>
      </c>
      <c r="AI534" s="58">
        <v>0</v>
      </c>
      <c r="AJ534" s="58">
        <v>0</v>
      </c>
    </row>
    <row r="535" spans="1:36">
      <c r="A535" s="68" t="str">
        <f t="shared" si="152"/>
        <v>5D67</v>
      </c>
      <c r="B535" s="12">
        <f t="shared" si="153"/>
        <v>2.5150000000000001</v>
      </c>
      <c r="C535" s="12">
        <f t="shared" si="154"/>
        <v>2.4451797402871298</v>
      </c>
      <c r="D535" s="12">
        <f t="shared" si="155"/>
        <v>2.2706290910049538</v>
      </c>
      <c r="E535" s="12">
        <f t="shared" si="156"/>
        <v>2.0960784417227782</v>
      </c>
      <c r="F535" s="12">
        <f t="shared" si="157"/>
        <v>1.9215277924406022</v>
      </c>
      <c r="G535" s="12">
        <f t="shared" si="158"/>
        <v>1.7469771431584262</v>
      </c>
      <c r="H535" s="12">
        <f t="shared" si="159"/>
        <v>16</v>
      </c>
      <c r="I535" s="12">
        <f t="shared" si="160"/>
        <v>16</v>
      </c>
      <c r="J535" s="12">
        <f t="shared" si="161"/>
        <v>2.5150000000000001</v>
      </c>
      <c r="K535" s="12">
        <f t="shared" si="170"/>
        <v>2.5150000000000001</v>
      </c>
      <c r="L535" s="12">
        <f t="shared" si="162"/>
        <v>0</v>
      </c>
      <c r="M535" s="81">
        <f t="shared" si="163"/>
        <v>0</v>
      </c>
      <c r="N535" s="81">
        <f t="shared" si="164"/>
        <v>4</v>
      </c>
      <c r="O535" s="81">
        <f t="shared" si="165"/>
        <v>14</v>
      </c>
      <c r="P535" s="81">
        <f t="shared" si="166"/>
        <v>24</v>
      </c>
      <c r="Q535" s="81">
        <f t="shared" si="167"/>
        <v>34</v>
      </c>
      <c r="R535" s="81">
        <f t="shared" si="168"/>
        <v>44</v>
      </c>
      <c r="S535">
        <f t="shared" si="169"/>
        <v>1</v>
      </c>
      <c r="V535" s="54" t="s">
        <v>1239</v>
      </c>
      <c r="W535" s="55" t="s">
        <v>1240</v>
      </c>
      <c r="X535" s="56">
        <v>5</v>
      </c>
      <c r="Y535" s="57">
        <v>48</v>
      </c>
      <c r="Z535" s="57">
        <v>2.6</v>
      </c>
      <c r="AA535" s="57">
        <v>2.5150000000000001</v>
      </c>
      <c r="AB535" s="57">
        <v>0</v>
      </c>
      <c r="AC535" s="57">
        <v>13.4</v>
      </c>
      <c r="AD535" s="57">
        <v>0</v>
      </c>
      <c r="AE535" s="57">
        <v>0</v>
      </c>
      <c r="AF535" s="57">
        <v>0</v>
      </c>
      <c r="AG535" s="58">
        <v>1</v>
      </c>
      <c r="AH535" s="58">
        <v>0</v>
      </c>
      <c r="AI535" s="58">
        <v>0</v>
      </c>
      <c r="AJ535" s="58">
        <v>0</v>
      </c>
    </row>
    <row r="536" spans="1:36">
      <c r="A536" s="68" t="str">
        <f t="shared" si="152"/>
        <v>5D68</v>
      </c>
      <c r="B536" s="12">
        <f t="shared" si="153"/>
        <v>2.5150000000000001</v>
      </c>
      <c r="C536" s="12">
        <f t="shared" si="154"/>
        <v>2.5150000000000001</v>
      </c>
      <c r="D536" s="12">
        <f t="shared" si="155"/>
        <v>2.4117364007225386</v>
      </c>
      <c r="E536" s="12">
        <f t="shared" si="156"/>
        <v>2.2576116256815508</v>
      </c>
      <c r="F536" s="12">
        <f t="shared" si="157"/>
        <v>2.1034868506405631</v>
      </c>
      <c r="G536" s="12">
        <f t="shared" si="158"/>
        <v>1.9493620755995753</v>
      </c>
      <c r="H536" s="12">
        <f t="shared" si="159"/>
        <v>23.3</v>
      </c>
      <c r="I536" s="12">
        <f t="shared" si="160"/>
        <v>23.3</v>
      </c>
      <c r="J536" s="12">
        <f t="shared" si="161"/>
        <v>2.5150000000000001</v>
      </c>
      <c r="K536" s="12">
        <f t="shared" si="170"/>
        <v>2.5150000000000001</v>
      </c>
      <c r="L536" s="12">
        <f t="shared" si="162"/>
        <v>0</v>
      </c>
      <c r="M536" s="81">
        <f t="shared" si="163"/>
        <v>0</v>
      </c>
      <c r="N536" s="81">
        <f t="shared" si="164"/>
        <v>0</v>
      </c>
      <c r="O536" s="81">
        <f t="shared" si="165"/>
        <v>6.6999999999999993</v>
      </c>
      <c r="P536" s="81">
        <f t="shared" si="166"/>
        <v>16.7</v>
      </c>
      <c r="Q536" s="81">
        <f t="shared" si="167"/>
        <v>26.7</v>
      </c>
      <c r="R536" s="81">
        <f t="shared" si="168"/>
        <v>36.700000000000003</v>
      </c>
      <c r="S536">
        <f t="shared" si="169"/>
        <v>0.88300000000000001</v>
      </c>
      <c r="V536" s="54" t="s">
        <v>1241</v>
      </c>
      <c r="W536" s="55" t="s">
        <v>1242</v>
      </c>
      <c r="X536" s="56">
        <v>5</v>
      </c>
      <c r="Y536" s="57">
        <v>52</v>
      </c>
      <c r="Z536" s="57">
        <v>2.6</v>
      </c>
      <c r="AA536" s="57">
        <v>2.5150000000000001</v>
      </c>
      <c r="AB536" s="57">
        <v>0</v>
      </c>
      <c r="AC536" s="57">
        <v>20.7</v>
      </c>
      <c r="AD536" s="57">
        <v>0</v>
      </c>
      <c r="AE536" s="57">
        <v>0</v>
      </c>
      <c r="AF536" s="57">
        <v>0</v>
      </c>
      <c r="AG536" s="58">
        <v>0.88300000000000001</v>
      </c>
      <c r="AH536" s="58">
        <v>0</v>
      </c>
      <c r="AI536" s="58">
        <v>0</v>
      </c>
      <c r="AJ536" s="58">
        <v>0</v>
      </c>
    </row>
    <row r="537" spans="1:36">
      <c r="A537" s="68" t="str">
        <f t="shared" si="152"/>
        <v>5D69</v>
      </c>
      <c r="B537" s="12">
        <f t="shared" si="153"/>
        <v>2.5150000000000001</v>
      </c>
      <c r="C537" s="12">
        <f t="shared" si="154"/>
        <v>2.5150000000000001</v>
      </c>
      <c r="D537" s="12">
        <f t="shared" si="155"/>
        <v>2.3491768831819329</v>
      </c>
      <c r="E537" s="12">
        <f t="shared" si="156"/>
        <v>2.1746262338997573</v>
      </c>
      <c r="F537" s="12">
        <f t="shared" si="157"/>
        <v>2.0000755846175813</v>
      </c>
      <c r="G537" s="12">
        <f t="shared" si="158"/>
        <v>1.8255249353354055</v>
      </c>
      <c r="H537" s="12">
        <f t="shared" si="159"/>
        <v>20.5</v>
      </c>
      <c r="I537" s="12">
        <f t="shared" si="160"/>
        <v>20.5</v>
      </c>
      <c r="J537" s="12">
        <f t="shared" si="161"/>
        <v>2.5150000000000001</v>
      </c>
      <c r="K537" s="12">
        <f t="shared" si="170"/>
        <v>2.5150000000000001</v>
      </c>
      <c r="L537" s="12">
        <f t="shared" si="162"/>
        <v>0</v>
      </c>
      <c r="M537" s="81">
        <f t="shared" si="163"/>
        <v>0</v>
      </c>
      <c r="N537" s="81">
        <f t="shared" si="164"/>
        <v>0</v>
      </c>
      <c r="O537" s="81">
        <f t="shared" si="165"/>
        <v>9.5</v>
      </c>
      <c r="P537" s="81">
        <f t="shared" si="166"/>
        <v>19.5</v>
      </c>
      <c r="Q537" s="81">
        <f t="shared" si="167"/>
        <v>29.5</v>
      </c>
      <c r="R537" s="81">
        <f t="shared" si="168"/>
        <v>39.5</v>
      </c>
      <c r="S537">
        <f t="shared" si="169"/>
        <v>1</v>
      </c>
      <c r="V537" s="54" t="s">
        <v>1243</v>
      </c>
      <c r="W537" s="55" t="s">
        <v>1244</v>
      </c>
      <c r="X537" s="56">
        <v>5</v>
      </c>
      <c r="Y537" s="57">
        <v>52.5</v>
      </c>
      <c r="Z537" s="57">
        <v>2.6</v>
      </c>
      <c r="AA537" s="57">
        <v>2.5150000000000001</v>
      </c>
      <c r="AB537" s="57">
        <v>0</v>
      </c>
      <c r="AC537" s="57">
        <v>17.899999999999999</v>
      </c>
      <c r="AD537" s="57">
        <v>0</v>
      </c>
      <c r="AE537" s="57">
        <v>0</v>
      </c>
      <c r="AF537" s="57">
        <v>0</v>
      </c>
      <c r="AG537" s="58">
        <v>1</v>
      </c>
      <c r="AH537" s="58">
        <v>0</v>
      </c>
      <c r="AI537" s="58">
        <v>0</v>
      </c>
      <c r="AJ537" s="58">
        <v>0</v>
      </c>
    </row>
    <row r="538" spans="1:36">
      <c r="A538" s="68" t="str">
        <f t="shared" si="152"/>
        <v>5D70</v>
      </c>
      <c r="B538" s="12">
        <f t="shared" si="153"/>
        <v>2.5150000000000001</v>
      </c>
      <c r="C538" s="12">
        <f t="shared" si="154"/>
        <v>2.5150000000000001</v>
      </c>
      <c r="D538" s="12">
        <f t="shared" si="155"/>
        <v>2.357904415646042</v>
      </c>
      <c r="E538" s="12">
        <f t="shared" si="156"/>
        <v>2.183353766363866</v>
      </c>
      <c r="F538" s="12">
        <f t="shared" si="157"/>
        <v>2.00880311708169</v>
      </c>
      <c r="G538" s="12">
        <f t="shared" si="158"/>
        <v>1.8342524677995145</v>
      </c>
      <c r="H538" s="12">
        <f t="shared" si="159"/>
        <v>21</v>
      </c>
      <c r="I538" s="12">
        <f t="shared" si="160"/>
        <v>21</v>
      </c>
      <c r="J538" s="12">
        <f t="shared" si="161"/>
        <v>2.5150000000000001</v>
      </c>
      <c r="K538" s="12">
        <f t="shared" si="170"/>
        <v>2.5150000000000001</v>
      </c>
      <c r="L538" s="12">
        <f t="shared" si="162"/>
        <v>0</v>
      </c>
      <c r="M538" s="81">
        <f t="shared" si="163"/>
        <v>0</v>
      </c>
      <c r="N538" s="81">
        <f t="shared" si="164"/>
        <v>0</v>
      </c>
      <c r="O538" s="81">
        <f t="shared" si="165"/>
        <v>9</v>
      </c>
      <c r="P538" s="81">
        <f t="shared" si="166"/>
        <v>19</v>
      </c>
      <c r="Q538" s="81">
        <f t="shared" si="167"/>
        <v>29</v>
      </c>
      <c r="R538" s="81">
        <f t="shared" si="168"/>
        <v>39</v>
      </c>
      <c r="S538">
        <f t="shared" si="169"/>
        <v>1</v>
      </c>
      <c r="V538" s="54" t="s">
        <v>1245</v>
      </c>
      <c r="W538" s="55" t="s">
        <v>1246</v>
      </c>
      <c r="X538" s="56">
        <v>5</v>
      </c>
      <c r="Y538" s="57">
        <v>52.5</v>
      </c>
      <c r="Z538" s="57">
        <v>2.6</v>
      </c>
      <c r="AA538" s="57">
        <v>2.5150000000000001</v>
      </c>
      <c r="AB538" s="57">
        <v>0</v>
      </c>
      <c r="AC538" s="57">
        <v>18.399999999999999</v>
      </c>
      <c r="AD538" s="57">
        <v>0</v>
      </c>
      <c r="AE538" s="57">
        <v>0</v>
      </c>
      <c r="AF538" s="57">
        <v>0</v>
      </c>
      <c r="AG538" s="58">
        <v>1</v>
      </c>
      <c r="AH538" s="58">
        <v>0</v>
      </c>
      <c r="AI538" s="58">
        <v>0</v>
      </c>
      <c r="AJ538" s="58">
        <v>0</v>
      </c>
    </row>
    <row r="539" spans="1:36">
      <c r="A539" s="68" t="str">
        <f t="shared" si="152"/>
        <v>5D74</v>
      </c>
      <c r="B539" s="12">
        <f t="shared" si="153"/>
        <v>3</v>
      </c>
      <c r="C539" s="12">
        <f t="shared" si="154"/>
        <v>3</v>
      </c>
      <c r="D539" s="12">
        <f t="shared" si="155"/>
        <v>2.9345435065191841</v>
      </c>
      <c r="E539" s="12">
        <f t="shared" si="156"/>
        <v>2.759992857237008</v>
      </c>
      <c r="F539" s="12">
        <f t="shared" si="157"/>
        <v>2.5854422079548325</v>
      </c>
      <c r="G539" s="12">
        <f t="shared" si="158"/>
        <v>2.4108915586726565</v>
      </c>
      <c r="H539" s="12">
        <f t="shared" si="159"/>
        <v>26.25</v>
      </c>
      <c r="I539" s="12">
        <f t="shared" si="160"/>
        <v>26.25</v>
      </c>
      <c r="J539" s="12">
        <f t="shared" si="161"/>
        <v>3</v>
      </c>
      <c r="K539" s="12">
        <f t="shared" si="170"/>
        <v>3</v>
      </c>
      <c r="L539" s="12">
        <f t="shared" si="162"/>
        <v>0</v>
      </c>
      <c r="M539" s="81">
        <f t="shared" si="163"/>
        <v>0</v>
      </c>
      <c r="N539" s="81">
        <f t="shared" si="164"/>
        <v>0</v>
      </c>
      <c r="O539" s="81">
        <f t="shared" si="165"/>
        <v>3.75</v>
      </c>
      <c r="P539" s="81">
        <f t="shared" si="166"/>
        <v>13.75</v>
      </c>
      <c r="Q539" s="81">
        <f t="shared" si="167"/>
        <v>23.75</v>
      </c>
      <c r="R539" s="81">
        <f t="shared" si="168"/>
        <v>33.75</v>
      </c>
      <c r="S539">
        <f t="shared" si="169"/>
        <v>1</v>
      </c>
      <c r="V539" s="54" t="s">
        <v>1247</v>
      </c>
      <c r="W539" s="55" t="s">
        <v>1248</v>
      </c>
      <c r="X539" s="56">
        <v>3</v>
      </c>
      <c r="Y539" s="57">
        <v>55.3</v>
      </c>
      <c r="Z539" s="57">
        <v>3</v>
      </c>
      <c r="AA539" s="57">
        <v>3</v>
      </c>
      <c r="AB539" s="57">
        <v>0</v>
      </c>
      <c r="AC539" s="57">
        <v>23.25</v>
      </c>
      <c r="AD539" s="57">
        <v>0</v>
      </c>
      <c r="AE539" s="57">
        <v>0</v>
      </c>
      <c r="AF539" s="57">
        <v>0</v>
      </c>
      <c r="AG539" s="58">
        <v>1</v>
      </c>
      <c r="AH539" s="58">
        <v>0</v>
      </c>
      <c r="AI539" s="58">
        <v>0</v>
      </c>
      <c r="AJ539" s="58">
        <v>0</v>
      </c>
    </row>
    <row r="540" spans="1:36">
      <c r="A540" s="68" t="str">
        <f t="shared" si="152"/>
        <v>5D74a</v>
      </c>
      <c r="B540" s="12">
        <f t="shared" si="153"/>
        <v>3</v>
      </c>
      <c r="C540" s="12">
        <f t="shared" si="154"/>
        <v>3</v>
      </c>
      <c r="D540" s="12">
        <f t="shared" si="155"/>
        <v>3</v>
      </c>
      <c r="E540" s="12">
        <f t="shared" si="156"/>
        <v>3</v>
      </c>
      <c r="F540" s="12">
        <f t="shared" si="157"/>
        <v>3</v>
      </c>
      <c r="G540" s="12">
        <f t="shared" si="158"/>
        <v>3</v>
      </c>
      <c r="H540" s="12">
        <f t="shared" si="159"/>
        <v>26.25</v>
      </c>
      <c r="I540" s="12">
        <f t="shared" si="160"/>
        <v>26.25</v>
      </c>
      <c r="J540" s="12">
        <f t="shared" si="161"/>
        <v>3</v>
      </c>
      <c r="K540" s="12">
        <f t="shared" si="170"/>
        <v>3</v>
      </c>
      <c r="L540" s="12">
        <f t="shared" si="162"/>
        <v>0</v>
      </c>
      <c r="M540" s="81">
        <f t="shared" si="163"/>
        <v>0</v>
      </c>
      <c r="N540" s="81">
        <f t="shared" si="164"/>
        <v>0</v>
      </c>
      <c r="O540" s="81">
        <f t="shared" si="165"/>
        <v>3.75</v>
      </c>
      <c r="P540" s="81">
        <f t="shared" si="166"/>
        <v>13.75</v>
      </c>
      <c r="Q540" s="81">
        <f t="shared" si="167"/>
        <v>23.75</v>
      </c>
      <c r="R540" s="81">
        <f t="shared" si="168"/>
        <v>33.75</v>
      </c>
      <c r="S540">
        <f t="shared" si="169"/>
        <v>0</v>
      </c>
      <c r="V540" s="54" t="s">
        <v>1249</v>
      </c>
      <c r="W540" s="55" t="s">
        <v>1250</v>
      </c>
      <c r="X540" s="56">
        <v>3</v>
      </c>
      <c r="Y540" s="57">
        <v>55.3</v>
      </c>
      <c r="Z540" s="57">
        <v>3</v>
      </c>
      <c r="AA540" s="57">
        <v>3</v>
      </c>
      <c r="AB540" s="57">
        <v>3</v>
      </c>
      <c r="AC540" s="57">
        <v>23.25</v>
      </c>
      <c r="AD540" s="57">
        <v>0</v>
      </c>
      <c r="AE540" s="57">
        <v>0</v>
      </c>
      <c r="AF540" s="57">
        <v>0</v>
      </c>
      <c r="AG540" s="58">
        <v>0</v>
      </c>
      <c r="AH540" s="58">
        <v>0</v>
      </c>
      <c r="AI540" s="58">
        <v>0</v>
      </c>
      <c r="AJ540" s="58">
        <v>0</v>
      </c>
    </row>
    <row r="541" spans="1:36">
      <c r="A541" s="68" t="str">
        <f t="shared" si="152"/>
        <v>5D75</v>
      </c>
      <c r="B541" s="12">
        <f t="shared" si="153"/>
        <v>2.5219999999999998</v>
      </c>
      <c r="C541" s="12">
        <f t="shared" si="154"/>
        <v>2.5219999999999998</v>
      </c>
      <c r="D541" s="12">
        <f t="shared" si="155"/>
        <v>2.4766168311866341</v>
      </c>
      <c r="E541" s="12">
        <f t="shared" si="156"/>
        <v>2.3020661819044581</v>
      </c>
      <c r="F541" s="12">
        <f t="shared" si="157"/>
        <v>2.1275155326222821</v>
      </c>
      <c r="G541" s="12">
        <f t="shared" si="158"/>
        <v>1.9529648833401065</v>
      </c>
      <c r="H541" s="12">
        <f t="shared" si="159"/>
        <v>27.4</v>
      </c>
      <c r="I541" s="12">
        <f t="shared" si="160"/>
        <v>27.4</v>
      </c>
      <c r="J541" s="12">
        <f t="shared" si="161"/>
        <v>2.5219999999999998</v>
      </c>
      <c r="K541" s="12">
        <f t="shared" si="170"/>
        <v>2.5219999999999998</v>
      </c>
      <c r="L541" s="12">
        <f t="shared" si="162"/>
        <v>0</v>
      </c>
      <c r="M541" s="81">
        <f t="shared" si="163"/>
        <v>0</v>
      </c>
      <c r="N541" s="81">
        <f t="shared" si="164"/>
        <v>0</v>
      </c>
      <c r="O541" s="81">
        <f t="shared" si="165"/>
        <v>2.6000000000000014</v>
      </c>
      <c r="P541" s="81">
        <f t="shared" si="166"/>
        <v>12.600000000000001</v>
      </c>
      <c r="Q541" s="81">
        <f t="shared" si="167"/>
        <v>22.6</v>
      </c>
      <c r="R541" s="81">
        <f t="shared" si="168"/>
        <v>32.6</v>
      </c>
      <c r="S541">
        <f t="shared" si="169"/>
        <v>1</v>
      </c>
      <c r="V541" s="54" t="s">
        <v>1251</v>
      </c>
      <c r="W541" s="55" t="s">
        <v>1252</v>
      </c>
      <c r="X541" s="56">
        <v>1</v>
      </c>
      <c r="Y541" s="57">
        <v>58.1</v>
      </c>
      <c r="Z541" s="57">
        <v>5.5</v>
      </c>
      <c r="AA541" s="57">
        <v>2.5219999999999998</v>
      </c>
      <c r="AB541" s="57">
        <v>0</v>
      </c>
      <c r="AC541" s="57">
        <v>21.9</v>
      </c>
      <c r="AD541" s="57">
        <v>0</v>
      </c>
      <c r="AE541" s="57">
        <v>0</v>
      </c>
      <c r="AF541" s="57">
        <v>0</v>
      </c>
      <c r="AG541" s="58">
        <v>1</v>
      </c>
      <c r="AH541" s="58">
        <v>0</v>
      </c>
      <c r="AI541" s="58">
        <v>0</v>
      </c>
      <c r="AJ541" s="58">
        <v>0</v>
      </c>
    </row>
    <row r="542" spans="1:36">
      <c r="A542" s="68" t="str">
        <f t="shared" si="152"/>
        <v>5D76</v>
      </c>
      <c r="B542" s="12">
        <f t="shared" si="153"/>
        <v>2.5219999999999998</v>
      </c>
      <c r="C542" s="12">
        <f t="shared" si="154"/>
        <v>2.5219999999999998</v>
      </c>
      <c r="D542" s="12">
        <f t="shared" si="155"/>
        <v>2.490580883129208</v>
      </c>
      <c r="E542" s="12">
        <f t="shared" si="156"/>
        <v>2.3160302338470324</v>
      </c>
      <c r="F542" s="12">
        <f t="shared" si="157"/>
        <v>2.1414795845648564</v>
      </c>
      <c r="G542" s="12">
        <f t="shared" si="158"/>
        <v>1.9669289352826804</v>
      </c>
      <c r="H542" s="12">
        <f t="shared" si="159"/>
        <v>28.2</v>
      </c>
      <c r="I542" s="12">
        <f t="shared" si="160"/>
        <v>28.2</v>
      </c>
      <c r="J542" s="12">
        <f t="shared" si="161"/>
        <v>2.5219999999999998</v>
      </c>
      <c r="K542" s="12">
        <f t="shared" si="170"/>
        <v>2.5219999999999998</v>
      </c>
      <c r="L542" s="12">
        <f t="shared" si="162"/>
        <v>0</v>
      </c>
      <c r="M542" s="81">
        <f t="shared" si="163"/>
        <v>0</v>
      </c>
      <c r="N542" s="81">
        <f t="shared" si="164"/>
        <v>0</v>
      </c>
      <c r="O542" s="81">
        <f t="shared" si="165"/>
        <v>1.8000000000000007</v>
      </c>
      <c r="P542" s="81">
        <f t="shared" si="166"/>
        <v>11.8</v>
      </c>
      <c r="Q542" s="81">
        <f t="shared" si="167"/>
        <v>21.8</v>
      </c>
      <c r="R542" s="81">
        <f t="shared" si="168"/>
        <v>31.8</v>
      </c>
      <c r="S542">
        <f t="shared" si="169"/>
        <v>1</v>
      </c>
      <c r="V542" s="54" t="s">
        <v>1253</v>
      </c>
      <c r="W542" s="55" t="s">
        <v>1254</v>
      </c>
      <c r="X542" s="56">
        <v>5</v>
      </c>
      <c r="Y542" s="57">
        <v>57.9</v>
      </c>
      <c r="Z542" s="57">
        <v>5.5</v>
      </c>
      <c r="AA542" s="57">
        <v>2.5219999999999998</v>
      </c>
      <c r="AB542" s="57">
        <v>0</v>
      </c>
      <c r="AC542" s="57">
        <v>22.7</v>
      </c>
      <c r="AD542" s="57">
        <v>0</v>
      </c>
      <c r="AE542" s="57">
        <v>0</v>
      </c>
      <c r="AF542" s="57">
        <v>0</v>
      </c>
      <c r="AG542" s="58">
        <v>1</v>
      </c>
      <c r="AH542" s="58">
        <v>0</v>
      </c>
      <c r="AI542" s="58">
        <v>0</v>
      </c>
      <c r="AJ542" s="58">
        <v>0</v>
      </c>
    </row>
    <row r="543" spans="1:36">
      <c r="A543" s="68" t="str">
        <f t="shared" si="152"/>
        <v>5D79</v>
      </c>
      <c r="B543" s="12">
        <f t="shared" si="153"/>
        <v>3</v>
      </c>
      <c r="C543" s="12">
        <f t="shared" si="154"/>
        <v>3</v>
      </c>
      <c r="D543" s="12">
        <f t="shared" si="155"/>
        <v>2.825449350717824</v>
      </c>
      <c r="E543" s="12">
        <f t="shared" si="156"/>
        <v>2.6508987014356484</v>
      </c>
      <c r="F543" s="12">
        <f t="shared" si="157"/>
        <v>2.4763480521534724</v>
      </c>
      <c r="G543" s="12">
        <f t="shared" si="158"/>
        <v>2.3017974028712969</v>
      </c>
      <c r="H543" s="12">
        <f t="shared" si="159"/>
        <v>20</v>
      </c>
      <c r="I543" s="12">
        <f t="shared" si="160"/>
        <v>20</v>
      </c>
      <c r="J543" s="12">
        <f t="shared" si="161"/>
        <v>3</v>
      </c>
      <c r="K543" s="12">
        <f t="shared" si="170"/>
        <v>3</v>
      </c>
      <c r="L543" s="12">
        <f t="shared" si="162"/>
        <v>0</v>
      </c>
      <c r="M543" s="81">
        <f t="shared" si="163"/>
        <v>0</v>
      </c>
      <c r="N543" s="81">
        <f t="shared" si="164"/>
        <v>0</v>
      </c>
      <c r="O543" s="81">
        <f t="shared" si="165"/>
        <v>10</v>
      </c>
      <c r="P543" s="81">
        <f t="shared" si="166"/>
        <v>20</v>
      </c>
      <c r="Q543" s="81">
        <f t="shared" si="167"/>
        <v>30</v>
      </c>
      <c r="R543" s="81">
        <f t="shared" si="168"/>
        <v>40</v>
      </c>
      <c r="S543">
        <f t="shared" si="169"/>
        <v>1</v>
      </c>
      <c r="V543" s="54" t="s">
        <v>1255</v>
      </c>
      <c r="W543" s="55" t="s">
        <v>1256</v>
      </c>
      <c r="X543" s="56">
        <v>5</v>
      </c>
      <c r="Y543" s="57">
        <v>53</v>
      </c>
      <c r="Z543" s="57">
        <v>3</v>
      </c>
      <c r="AA543" s="57">
        <v>3</v>
      </c>
      <c r="AB543" s="57">
        <v>0</v>
      </c>
      <c r="AC543" s="57">
        <v>17</v>
      </c>
      <c r="AD543" s="57">
        <v>0</v>
      </c>
      <c r="AE543" s="57">
        <v>0</v>
      </c>
      <c r="AF543" s="57">
        <v>0</v>
      </c>
      <c r="AG543" s="58">
        <v>1</v>
      </c>
      <c r="AH543" s="58">
        <v>0</v>
      </c>
      <c r="AI543" s="58">
        <v>0</v>
      </c>
      <c r="AJ543" s="58">
        <v>0</v>
      </c>
    </row>
    <row r="544" spans="1:36">
      <c r="A544" s="68" t="str">
        <f t="shared" si="152"/>
        <v>5DF3</v>
      </c>
      <c r="B544" s="12">
        <f t="shared" si="153"/>
        <v>2.5150000000000001</v>
      </c>
      <c r="C544" s="12">
        <f t="shared" si="154"/>
        <v>2.5150000000000001</v>
      </c>
      <c r="D544" s="12">
        <f t="shared" si="155"/>
        <v>2.347421395941971</v>
      </c>
      <c r="E544" s="12">
        <f t="shared" si="156"/>
        <v>2.0855621802501014</v>
      </c>
      <c r="F544" s="12">
        <f t="shared" si="157"/>
        <v>1.8237029645582323</v>
      </c>
      <c r="G544" s="12">
        <f t="shared" si="158"/>
        <v>1.561843748866363</v>
      </c>
      <c r="H544" s="12">
        <f t="shared" si="159"/>
        <v>20.588000000000001</v>
      </c>
      <c r="I544" s="12">
        <f t="shared" si="160"/>
        <v>29.623000000000001</v>
      </c>
      <c r="J544" s="12">
        <f t="shared" si="161"/>
        <v>2.5150000000000001</v>
      </c>
      <c r="K544" s="12">
        <f t="shared" si="170"/>
        <v>2.3572934883735543</v>
      </c>
      <c r="L544" s="12">
        <f t="shared" si="162"/>
        <v>9.0350000000000001</v>
      </c>
      <c r="M544" s="81">
        <f t="shared" si="163"/>
        <v>0</v>
      </c>
      <c r="N544" s="81">
        <f t="shared" si="164"/>
        <v>0</v>
      </c>
      <c r="O544" s="81">
        <f t="shared" si="165"/>
        <v>0.37699999999999889</v>
      </c>
      <c r="P544" s="81">
        <f t="shared" si="166"/>
        <v>10.376999999999999</v>
      </c>
      <c r="Q544" s="81">
        <f t="shared" si="167"/>
        <v>20.376999999999999</v>
      </c>
      <c r="R544" s="81">
        <f t="shared" si="168"/>
        <v>30.376999999999999</v>
      </c>
      <c r="S544">
        <f t="shared" si="169"/>
        <v>1.5</v>
      </c>
      <c r="V544" s="54" t="s">
        <v>1257</v>
      </c>
      <c r="W544" s="55" t="s">
        <v>1258</v>
      </c>
      <c r="X544" s="56">
        <v>5</v>
      </c>
      <c r="Y544" s="57">
        <v>54.8</v>
      </c>
      <c r="Z544" s="57">
        <v>2.6</v>
      </c>
      <c r="AA544" s="57">
        <v>2.5150000000000001</v>
      </c>
      <c r="AB544" s="57">
        <v>0</v>
      </c>
      <c r="AC544" s="57">
        <v>17.988</v>
      </c>
      <c r="AD544" s="57">
        <v>27.023</v>
      </c>
      <c r="AE544" s="57">
        <v>0</v>
      </c>
      <c r="AF544" s="57">
        <v>0</v>
      </c>
      <c r="AG544" s="58">
        <v>1</v>
      </c>
      <c r="AH544" s="58">
        <v>1.5</v>
      </c>
      <c r="AI544" s="58">
        <v>0</v>
      </c>
      <c r="AJ544" s="58">
        <v>0</v>
      </c>
    </row>
    <row r="545" spans="1:36">
      <c r="A545" s="68" t="str">
        <f t="shared" si="152"/>
        <v>5DF4</v>
      </c>
      <c r="B545" s="12">
        <f t="shared" si="153"/>
        <v>2.5150000000000001</v>
      </c>
      <c r="C545" s="12">
        <f t="shared" si="154"/>
        <v>2.5150000000000001</v>
      </c>
      <c r="D545" s="12">
        <f t="shared" si="155"/>
        <v>2.3563583891852184</v>
      </c>
      <c r="E545" s="12">
        <f t="shared" si="156"/>
        <v>2.0944991734933489</v>
      </c>
      <c r="F545" s="12">
        <f t="shared" si="157"/>
        <v>1.8326399578014798</v>
      </c>
      <c r="G545" s="12">
        <f t="shared" si="158"/>
        <v>1.5707807421096105</v>
      </c>
      <c r="H545" s="12">
        <f t="shared" si="159"/>
        <v>21.1</v>
      </c>
      <c r="I545" s="12">
        <f t="shared" si="160"/>
        <v>29.623000000000001</v>
      </c>
      <c r="J545" s="12">
        <f t="shared" si="161"/>
        <v>2.5150000000000001</v>
      </c>
      <c r="K545" s="12">
        <f t="shared" si="170"/>
        <v>2.3662304816168018</v>
      </c>
      <c r="L545" s="12">
        <f t="shared" si="162"/>
        <v>8.5229999999999997</v>
      </c>
      <c r="M545" s="81">
        <f t="shared" si="163"/>
        <v>0</v>
      </c>
      <c r="N545" s="81">
        <f t="shared" si="164"/>
        <v>0</v>
      </c>
      <c r="O545" s="81">
        <f t="shared" si="165"/>
        <v>0.37699999999999889</v>
      </c>
      <c r="P545" s="81">
        <f t="shared" si="166"/>
        <v>10.376999999999999</v>
      </c>
      <c r="Q545" s="81">
        <f t="shared" si="167"/>
        <v>20.376999999999999</v>
      </c>
      <c r="R545" s="81">
        <f t="shared" si="168"/>
        <v>30.376999999999999</v>
      </c>
      <c r="S545">
        <f t="shared" si="169"/>
        <v>1.5</v>
      </c>
      <c r="V545" s="54" t="s">
        <v>1259</v>
      </c>
      <c r="W545" s="55" t="s">
        <v>1260</v>
      </c>
      <c r="X545" s="56">
        <v>5</v>
      </c>
      <c r="Y545" s="57">
        <v>54.8</v>
      </c>
      <c r="Z545" s="57">
        <v>2.6</v>
      </c>
      <c r="AA545" s="57">
        <v>2.5150000000000001</v>
      </c>
      <c r="AB545" s="57">
        <v>0</v>
      </c>
      <c r="AC545" s="57">
        <v>18.5</v>
      </c>
      <c r="AD545" s="57">
        <v>27.023</v>
      </c>
      <c r="AE545" s="57">
        <v>0</v>
      </c>
      <c r="AF545" s="57">
        <v>0</v>
      </c>
      <c r="AG545" s="58">
        <v>1</v>
      </c>
      <c r="AH545" s="58">
        <v>1.5</v>
      </c>
      <c r="AI545" s="58">
        <v>0</v>
      </c>
      <c r="AJ545" s="58">
        <v>0</v>
      </c>
    </row>
    <row r="546" spans="1:36">
      <c r="A546" s="68" t="str">
        <f t="shared" si="152"/>
        <v>5DF5</v>
      </c>
      <c r="B546" s="12">
        <f t="shared" si="153"/>
        <v>2.5150000000000001</v>
      </c>
      <c r="C546" s="12">
        <f t="shared" si="154"/>
        <v>2.5150000000000001</v>
      </c>
      <c r="D546" s="12">
        <f t="shared" si="155"/>
        <v>2.3421948572106461</v>
      </c>
      <c r="E546" s="12">
        <f t="shared" si="156"/>
        <v>2.0916857551520369</v>
      </c>
      <c r="F546" s="12">
        <f t="shared" si="157"/>
        <v>1.8298265394601674</v>
      </c>
      <c r="G546" s="12">
        <f t="shared" si="158"/>
        <v>1.5679673237682983</v>
      </c>
      <c r="H546" s="12">
        <f t="shared" si="159"/>
        <v>20.100000000000001</v>
      </c>
      <c r="I546" s="12">
        <f t="shared" si="160"/>
        <v>31.3</v>
      </c>
      <c r="J546" s="12">
        <f t="shared" si="161"/>
        <v>2.5150000000000001</v>
      </c>
      <c r="K546" s="12">
        <f t="shared" si="170"/>
        <v>2.3195032728039631</v>
      </c>
      <c r="L546" s="12">
        <f t="shared" si="162"/>
        <v>11.2</v>
      </c>
      <c r="M546" s="81">
        <f t="shared" si="163"/>
        <v>0</v>
      </c>
      <c r="N546" s="81">
        <f t="shared" si="164"/>
        <v>0</v>
      </c>
      <c r="O546" s="81">
        <f t="shared" si="165"/>
        <v>9.8999999999999986</v>
      </c>
      <c r="P546" s="81">
        <f t="shared" si="166"/>
        <v>8.6999999999999993</v>
      </c>
      <c r="Q546" s="81">
        <f t="shared" si="167"/>
        <v>18.7</v>
      </c>
      <c r="R546" s="81">
        <f t="shared" si="168"/>
        <v>28.7</v>
      </c>
      <c r="S546">
        <f t="shared" si="169"/>
        <v>1.5</v>
      </c>
      <c r="V546" s="54" t="s">
        <v>1261</v>
      </c>
      <c r="W546" s="55" t="s">
        <v>1262</v>
      </c>
      <c r="X546" s="56">
        <v>5</v>
      </c>
      <c r="Y546" s="57">
        <v>51.5</v>
      </c>
      <c r="Z546" s="57">
        <v>2.6</v>
      </c>
      <c r="AA546" s="57">
        <v>2.5150000000000001</v>
      </c>
      <c r="AB546" s="57">
        <v>0</v>
      </c>
      <c r="AC546" s="57">
        <v>17.5</v>
      </c>
      <c r="AD546" s="57">
        <v>28.7</v>
      </c>
      <c r="AE546" s="57">
        <v>0</v>
      </c>
      <c r="AF546" s="57">
        <v>0</v>
      </c>
      <c r="AG546" s="58">
        <v>1</v>
      </c>
      <c r="AH546" s="58">
        <v>1.5</v>
      </c>
      <c r="AI546" s="58">
        <v>0</v>
      </c>
      <c r="AJ546" s="58">
        <v>0</v>
      </c>
    </row>
    <row r="547" spans="1:36">
      <c r="A547" s="68" t="str">
        <f t="shared" si="152"/>
        <v>5DF6</v>
      </c>
      <c r="B547" s="12">
        <f t="shared" si="153"/>
        <v>2.5150000000000001</v>
      </c>
      <c r="C547" s="12">
        <f t="shared" si="154"/>
        <v>2.5150000000000001</v>
      </c>
      <c r="D547" s="12">
        <f t="shared" si="155"/>
        <v>2.4032875844594077</v>
      </c>
      <c r="E547" s="12">
        <f t="shared" si="156"/>
        <v>2.2287369351772317</v>
      </c>
      <c r="F547" s="12">
        <f t="shared" si="157"/>
        <v>1.9983088033928522</v>
      </c>
      <c r="G547" s="12">
        <f t="shared" si="158"/>
        <v>1.7364495877009829</v>
      </c>
      <c r="H547" s="12">
        <f t="shared" si="159"/>
        <v>23.6</v>
      </c>
      <c r="I547" s="12">
        <f t="shared" si="160"/>
        <v>43.6</v>
      </c>
      <c r="J547" s="12">
        <f t="shared" si="161"/>
        <v>2.5150000000000001</v>
      </c>
      <c r="K547" s="12">
        <f t="shared" si="170"/>
        <v>2.1658987014356486</v>
      </c>
      <c r="L547" s="12">
        <f t="shared" si="162"/>
        <v>20</v>
      </c>
      <c r="M547" s="81">
        <f t="shared" si="163"/>
        <v>0</v>
      </c>
      <c r="N547" s="81">
        <f t="shared" si="164"/>
        <v>0</v>
      </c>
      <c r="O547" s="81">
        <f t="shared" si="165"/>
        <v>6.3999999999999986</v>
      </c>
      <c r="P547" s="81">
        <f t="shared" si="166"/>
        <v>16.399999999999999</v>
      </c>
      <c r="Q547" s="81">
        <f t="shared" si="167"/>
        <v>6.3999999999999986</v>
      </c>
      <c r="R547" s="81">
        <f t="shared" si="168"/>
        <v>16.399999999999999</v>
      </c>
      <c r="S547">
        <f t="shared" si="169"/>
        <v>1.5</v>
      </c>
      <c r="V547" s="54" t="s">
        <v>1263</v>
      </c>
      <c r="W547" s="55" t="s">
        <v>1264</v>
      </c>
      <c r="X547" s="56">
        <v>5</v>
      </c>
      <c r="Y547" s="57">
        <v>51</v>
      </c>
      <c r="Z547" s="57">
        <v>2.6</v>
      </c>
      <c r="AA547" s="57">
        <v>2.5150000000000001</v>
      </c>
      <c r="AB547" s="57">
        <v>0</v>
      </c>
      <c r="AC547" s="57">
        <v>21</v>
      </c>
      <c r="AD547" s="57">
        <v>41</v>
      </c>
      <c r="AE547" s="57">
        <v>0</v>
      </c>
      <c r="AF547" s="57">
        <v>0</v>
      </c>
      <c r="AG547" s="58">
        <v>1</v>
      </c>
      <c r="AH547" s="58">
        <v>1.5</v>
      </c>
      <c r="AI547" s="58">
        <v>0</v>
      </c>
      <c r="AJ547" s="58">
        <v>0</v>
      </c>
    </row>
    <row r="548" spans="1:36">
      <c r="A548" s="68" t="str">
        <f t="shared" si="152"/>
        <v>5DF9</v>
      </c>
      <c r="B548" s="12">
        <f t="shared" si="153"/>
        <v>2.5150000000000001</v>
      </c>
      <c r="C548" s="12">
        <f t="shared" si="154"/>
        <v>2.5062724675358914</v>
      </c>
      <c r="D548" s="12">
        <f t="shared" si="155"/>
        <v>2.3186255332922618</v>
      </c>
      <c r="E548" s="12">
        <f t="shared" si="156"/>
        <v>2.0567663176003923</v>
      </c>
      <c r="F548" s="12">
        <f t="shared" si="157"/>
        <v>1.794907101908523</v>
      </c>
      <c r="G548" s="12">
        <f t="shared" si="158"/>
        <v>1.5330478862166537</v>
      </c>
      <c r="H548" s="12">
        <f t="shared" si="159"/>
        <v>19.5</v>
      </c>
      <c r="I548" s="12">
        <f t="shared" si="160"/>
        <v>28.5</v>
      </c>
      <c r="J548" s="12">
        <f t="shared" si="161"/>
        <v>2.5150000000000001</v>
      </c>
      <c r="K548" s="12">
        <f t="shared" si="170"/>
        <v>2.357904415646042</v>
      </c>
      <c r="L548" s="12">
        <f t="shared" si="162"/>
        <v>9</v>
      </c>
      <c r="M548" s="81">
        <f t="shared" si="163"/>
        <v>0</v>
      </c>
      <c r="N548" s="81">
        <f t="shared" si="164"/>
        <v>0.5</v>
      </c>
      <c r="O548" s="81">
        <f t="shared" si="165"/>
        <v>1.5</v>
      </c>
      <c r="P548" s="81">
        <f t="shared" si="166"/>
        <v>11.5</v>
      </c>
      <c r="Q548" s="81">
        <f t="shared" si="167"/>
        <v>21.5</v>
      </c>
      <c r="R548" s="81">
        <f t="shared" si="168"/>
        <v>31.5</v>
      </c>
      <c r="S548">
        <f t="shared" si="169"/>
        <v>1.5</v>
      </c>
      <c r="V548" s="54" t="s">
        <v>1265</v>
      </c>
      <c r="W548" s="55" t="s">
        <v>1266</v>
      </c>
      <c r="X548" s="56">
        <v>5</v>
      </c>
      <c r="Y548" s="57">
        <v>52.5</v>
      </c>
      <c r="Z548" s="57">
        <v>2.6</v>
      </c>
      <c r="AA548" s="57">
        <v>2.5150000000000001</v>
      </c>
      <c r="AB548" s="57">
        <v>0</v>
      </c>
      <c r="AC548" s="57">
        <v>16.899999999999999</v>
      </c>
      <c r="AD548" s="57">
        <v>25.9</v>
      </c>
      <c r="AE548" s="57">
        <v>0</v>
      </c>
      <c r="AF548" s="57">
        <v>0</v>
      </c>
      <c r="AG548" s="58">
        <v>1</v>
      </c>
      <c r="AH548" s="58">
        <v>1.5</v>
      </c>
      <c r="AI548" s="58">
        <v>0</v>
      </c>
      <c r="AJ548" s="58">
        <v>0</v>
      </c>
    </row>
    <row r="549" spans="1:36">
      <c r="A549" s="68" t="str">
        <f t="shared" si="152"/>
        <v>5DF15</v>
      </c>
      <c r="B549" s="12">
        <f t="shared" si="153"/>
        <v>2.5150000000000001</v>
      </c>
      <c r="C549" s="12">
        <f t="shared" si="154"/>
        <v>2.5150000000000001</v>
      </c>
      <c r="D549" s="12">
        <f t="shared" si="155"/>
        <v>2.3771049870670811</v>
      </c>
      <c r="E549" s="12">
        <f t="shared" si="156"/>
        <v>2.1440575982904106</v>
      </c>
      <c r="F549" s="12">
        <f t="shared" si="157"/>
        <v>1.8821983825985411</v>
      </c>
      <c r="G549" s="12">
        <f t="shared" si="158"/>
        <v>1.620339166906672</v>
      </c>
      <c r="H549" s="12">
        <f t="shared" si="159"/>
        <v>22.1</v>
      </c>
      <c r="I549" s="12">
        <f t="shared" si="160"/>
        <v>33.299999999999997</v>
      </c>
      <c r="J549" s="12">
        <f t="shared" si="161"/>
        <v>2.5150000000000001</v>
      </c>
      <c r="K549" s="12">
        <f t="shared" si="170"/>
        <v>2.3195032728039631</v>
      </c>
      <c r="L549" s="12">
        <f t="shared" si="162"/>
        <v>11.199999999999996</v>
      </c>
      <c r="M549" s="81">
        <f t="shared" si="163"/>
        <v>0</v>
      </c>
      <c r="N549" s="81">
        <f t="shared" si="164"/>
        <v>0</v>
      </c>
      <c r="O549" s="81">
        <f t="shared" si="165"/>
        <v>7.8999999999999986</v>
      </c>
      <c r="P549" s="81">
        <f t="shared" si="166"/>
        <v>6.7000000000000028</v>
      </c>
      <c r="Q549" s="81">
        <f t="shared" si="167"/>
        <v>16.700000000000003</v>
      </c>
      <c r="R549" s="81">
        <f t="shared" si="168"/>
        <v>26.700000000000003</v>
      </c>
      <c r="S549">
        <f t="shared" si="169"/>
        <v>1.5</v>
      </c>
      <c r="V549" s="54" t="s">
        <v>1267</v>
      </c>
      <c r="W549" s="55" t="s">
        <v>1268</v>
      </c>
      <c r="X549" s="56">
        <v>5</v>
      </c>
      <c r="Y549" s="57">
        <v>53.5</v>
      </c>
      <c r="Z549" s="57">
        <v>2.6</v>
      </c>
      <c r="AA549" s="57">
        <v>2.5150000000000001</v>
      </c>
      <c r="AB549" s="57">
        <v>0</v>
      </c>
      <c r="AC549" s="57">
        <v>19.5</v>
      </c>
      <c r="AD549" s="57">
        <v>30.7</v>
      </c>
      <c r="AE549" s="57">
        <v>0</v>
      </c>
      <c r="AF549" s="57">
        <v>0</v>
      </c>
      <c r="AG549" s="58">
        <v>1</v>
      </c>
      <c r="AH549" s="58">
        <v>1.5</v>
      </c>
      <c r="AI549" s="58">
        <v>0</v>
      </c>
      <c r="AJ549" s="58">
        <v>0</v>
      </c>
    </row>
    <row r="550" spans="1:36">
      <c r="A550" s="68" t="str">
        <f t="shared" si="152"/>
        <v>5DF90</v>
      </c>
      <c r="B550" s="12">
        <f t="shared" si="153"/>
        <v>2.5150000000000001</v>
      </c>
      <c r="C550" s="12">
        <f t="shared" si="154"/>
        <v>2.4992904415646042</v>
      </c>
      <c r="D550" s="12">
        <f t="shared" si="155"/>
        <v>2.3081511646645869</v>
      </c>
      <c r="E550" s="12">
        <f t="shared" si="156"/>
        <v>2.0462919489727174</v>
      </c>
      <c r="F550" s="12">
        <f t="shared" si="157"/>
        <v>1.7844327332808483</v>
      </c>
      <c r="G550" s="12">
        <f t="shared" si="158"/>
        <v>1.522573517588979</v>
      </c>
      <c r="H550" s="12">
        <f t="shared" si="159"/>
        <v>19.100000000000001</v>
      </c>
      <c r="I550" s="12">
        <f t="shared" si="160"/>
        <v>28.1</v>
      </c>
      <c r="J550" s="12">
        <f t="shared" si="161"/>
        <v>2.5150000000000001</v>
      </c>
      <c r="K550" s="12">
        <f t="shared" si="170"/>
        <v>2.357904415646042</v>
      </c>
      <c r="L550" s="12">
        <f t="shared" si="162"/>
        <v>9</v>
      </c>
      <c r="M550" s="81">
        <f t="shared" si="163"/>
        <v>0</v>
      </c>
      <c r="N550" s="81">
        <f t="shared" si="164"/>
        <v>0.89999999999999858</v>
      </c>
      <c r="O550" s="81">
        <f t="shared" si="165"/>
        <v>1.8999999999999986</v>
      </c>
      <c r="P550" s="81">
        <f t="shared" si="166"/>
        <v>11.899999999999999</v>
      </c>
      <c r="Q550" s="81">
        <f t="shared" si="167"/>
        <v>21.9</v>
      </c>
      <c r="R550" s="81">
        <f t="shared" si="168"/>
        <v>31.9</v>
      </c>
      <c r="S550">
        <f t="shared" si="169"/>
        <v>1.5</v>
      </c>
      <c r="V550" s="54" t="s">
        <v>1269</v>
      </c>
      <c r="W550" s="55" t="s">
        <v>1270</v>
      </c>
      <c r="X550" s="56">
        <v>5</v>
      </c>
      <c r="Y550" s="57">
        <v>52.5</v>
      </c>
      <c r="Z550" s="57">
        <v>2.6</v>
      </c>
      <c r="AA550" s="57">
        <v>2.5150000000000001</v>
      </c>
      <c r="AB550" s="57">
        <v>0</v>
      </c>
      <c r="AC550" s="57">
        <v>16.5</v>
      </c>
      <c r="AD550" s="57">
        <v>25.5</v>
      </c>
      <c r="AE550" s="57">
        <v>0</v>
      </c>
      <c r="AF550" s="57">
        <v>0</v>
      </c>
      <c r="AG550" s="58">
        <v>1</v>
      </c>
      <c r="AH550" s="58">
        <v>1.5</v>
      </c>
      <c r="AI550" s="58">
        <v>0</v>
      </c>
      <c r="AJ550" s="58">
        <v>0</v>
      </c>
    </row>
    <row r="551" spans="1:36">
      <c r="A551" s="68" t="str">
        <f t="shared" si="152"/>
        <v>5DF91</v>
      </c>
      <c r="B551" s="12">
        <f t="shared" si="153"/>
        <v>2.5150000000000001</v>
      </c>
      <c r="C551" s="12">
        <f t="shared" si="154"/>
        <v>2.4992904415646042</v>
      </c>
      <c r="D551" s="12">
        <f t="shared" si="155"/>
        <v>2.3081511646645869</v>
      </c>
      <c r="E551" s="12">
        <f t="shared" si="156"/>
        <v>2.0462919489727174</v>
      </c>
      <c r="F551" s="12">
        <f t="shared" si="157"/>
        <v>1.7844327332808483</v>
      </c>
      <c r="G551" s="12">
        <f t="shared" si="158"/>
        <v>1.522573517588979</v>
      </c>
      <c r="H551" s="12">
        <f t="shared" si="159"/>
        <v>19.100000000000001</v>
      </c>
      <c r="I551" s="12">
        <f t="shared" si="160"/>
        <v>28.1</v>
      </c>
      <c r="J551" s="12">
        <f t="shared" si="161"/>
        <v>2.5150000000000001</v>
      </c>
      <c r="K551" s="12">
        <f t="shared" si="170"/>
        <v>2.357904415646042</v>
      </c>
      <c r="L551" s="12">
        <f t="shared" si="162"/>
        <v>9</v>
      </c>
      <c r="M551" s="81">
        <f t="shared" si="163"/>
        <v>0</v>
      </c>
      <c r="N551" s="81">
        <f t="shared" si="164"/>
        <v>0.89999999999999858</v>
      </c>
      <c r="O551" s="81">
        <f t="shared" si="165"/>
        <v>1.8999999999999986</v>
      </c>
      <c r="P551" s="81">
        <f t="shared" si="166"/>
        <v>11.899999999999999</v>
      </c>
      <c r="Q551" s="81">
        <f t="shared" si="167"/>
        <v>21.9</v>
      </c>
      <c r="R551" s="81">
        <f t="shared" si="168"/>
        <v>31.9</v>
      </c>
      <c r="S551">
        <f t="shared" si="169"/>
        <v>1.5</v>
      </c>
      <c r="V551" s="54" t="s">
        <v>1271</v>
      </c>
      <c r="W551" s="55" t="s">
        <v>1272</v>
      </c>
      <c r="X551" s="56">
        <v>1</v>
      </c>
      <c r="Y551" s="57">
        <v>52.5</v>
      </c>
      <c r="Z551" s="57">
        <v>2.6</v>
      </c>
      <c r="AA551" s="57">
        <v>2.5150000000000001</v>
      </c>
      <c r="AB551" s="57">
        <v>0</v>
      </c>
      <c r="AC551" s="57">
        <v>16.5</v>
      </c>
      <c r="AD551" s="57">
        <v>25.5</v>
      </c>
      <c r="AE551" s="57">
        <v>0</v>
      </c>
      <c r="AF551" s="57">
        <v>0</v>
      </c>
      <c r="AG551" s="58">
        <v>1</v>
      </c>
      <c r="AH551" s="58">
        <v>1.5</v>
      </c>
      <c r="AI551" s="58">
        <v>0</v>
      </c>
      <c r="AJ551" s="58">
        <v>0</v>
      </c>
    </row>
    <row r="552" spans="1:36">
      <c r="A552" s="68" t="str">
        <f t="shared" si="152"/>
        <v>5DFD7</v>
      </c>
      <c r="B552" s="12">
        <f t="shared" si="153"/>
        <v>2.5150000000000001</v>
      </c>
      <c r="C552" s="12">
        <f t="shared" si="154"/>
        <v>2.5150000000000001</v>
      </c>
      <c r="D552" s="12">
        <f t="shared" si="155"/>
        <v>2.3301724676160314</v>
      </c>
      <c r="E552" s="12">
        <f t="shared" si="156"/>
        <v>2.0683132519241623</v>
      </c>
      <c r="F552" s="12">
        <f t="shared" si="157"/>
        <v>1.8064540362322927</v>
      </c>
      <c r="G552" s="12">
        <f t="shared" si="158"/>
        <v>1.5445948205404236</v>
      </c>
      <c r="H552" s="12">
        <f t="shared" si="159"/>
        <v>20.100000000000001</v>
      </c>
      <c r="I552" s="12">
        <f t="shared" si="160"/>
        <v>28.623000000000001</v>
      </c>
      <c r="J552" s="12">
        <f t="shared" si="161"/>
        <v>2.5150000000000001</v>
      </c>
      <c r="K552" s="12">
        <f t="shared" si="170"/>
        <v>2.3662304816168018</v>
      </c>
      <c r="L552" s="12">
        <f t="shared" si="162"/>
        <v>8.5229999999999997</v>
      </c>
      <c r="M552" s="81">
        <f t="shared" si="163"/>
        <v>0</v>
      </c>
      <c r="N552" s="81">
        <f t="shared" si="164"/>
        <v>0</v>
      </c>
      <c r="O552" s="81">
        <f t="shared" si="165"/>
        <v>1.3769999999999989</v>
      </c>
      <c r="P552" s="81">
        <f t="shared" si="166"/>
        <v>11.376999999999999</v>
      </c>
      <c r="Q552" s="81">
        <f t="shared" si="167"/>
        <v>21.376999999999999</v>
      </c>
      <c r="R552" s="81">
        <f t="shared" si="168"/>
        <v>31.376999999999999</v>
      </c>
      <c r="S552">
        <f t="shared" si="169"/>
        <v>1.5</v>
      </c>
      <c r="V552" s="54" t="s">
        <v>1273</v>
      </c>
      <c r="W552" s="55" t="s">
        <v>1274</v>
      </c>
      <c r="X552" s="56">
        <v>5</v>
      </c>
      <c r="Y552" s="57">
        <v>54.8</v>
      </c>
      <c r="Z552" s="57">
        <v>2.6</v>
      </c>
      <c r="AA552" s="57">
        <v>2.5150000000000001</v>
      </c>
      <c r="AB552" s="57">
        <v>0</v>
      </c>
      <c r="AC552" s="57">
        <v>17.5</v>
      </c>
      <c r="AD552" s="57">
        <v>26.023</v>
      </c>
      <c r="AE552" s="57">
        <v>35.9</v>
      </c>
      <c r="AF552" s="57">
        <v>0</v>
      </c>
      <c r="AG552" s="58">
        <v>1</v>
      </c>
      <c r="AH552" s="58">
        <v>1.5</v>
      </c>
      <c r="AI552" s="58">
        <v>1</v>
      </c>
      <c r="AJ552" s="58">
        <v>0</v>
      </c>
    </row>
    <row r="553" spans="1:36">
      <c r="A553" s="68" t="str">
        <f t="shared" si="152"/>
        <v>5DFT11</v>
      </c>
      <c r="B553" s="12">
        <f t="shared" si="153"/>
        <v>2.5219999999999998</v>
      </c>
      <c r="C553" s="12">
        <f t="shared" si="154"/>
        <v>2.5219999999999998</v>
      </c>
      <c r="D553" s="12">
        <f t="shared" si="155"/>
        <v>2.469634805215347</v>
      </c>
      <c r="E553" s="12">
        <f t="shared" si="156"/>
        <v>2.2339681594463854</v>
      </c>
      <c r="F553" s="12">
        <f t="shared" si="157"/>
        <v>1.9721089437545163</v>
      </c>
      <c r="G553" s="12">
        <f t="shared" si="158"/>
        <v>1.710249728062647</v>
      </c>
      <c r="H553" s="12">
        <f t="shared" si="159"/>
        <v>27</v>
      </c>
      <c r="I553" s="12">
        <f t="shared" si="160"/>
        <v>33</v>
      </c>
      <c r="J553" s="12">
        <f t="shared" si="161"/>
        <v>2.5219999999999998</v>
      </c>
      <c r="K553" s="12">
        <f t="shared" si="170"/>
        <v>2.4172696104306941</v>
      </c>
      <c r="L553" s="12">
        <f t="shared" si="162"/>
        <v>6</v>
      </c>
      <c r="M553" s="81">
        <f t="shared" si="163"/>
        <v>0</v>
      </c>
      <c r="N553" s="81">
        <f t="shared" si="164"/>
        <v>0</v>
      </c>
      <c r="O553" s="81">
        <f t="shared" si="165"/>
        <v>3</v>
      </c>
      <c r="P553" s="81">
        <f t="shared" si="166"/>
        <v>7</v>
      </c>
      <c r="Q553" s="81">
        <f t="shared" si="167"/>
        <v>17</v>
      </c>
      <c r="R553" s="81">
        <f t="shared" si="168"/>
        <v>27</v>
      </c>
      <c r="S553">
        <f t="shared" si="169"/>
        <v>1.5</v>
      </c>
      <c r="V553" s="54" t="s">
        <v>1275</v>
      </c>
      <c r="W553" s="55" t="s">
        <v>1276</v>
      </c>
      <c r="X553" s="56">
        <v>5</v>
      </c>
      <c r="Y553" s="57">
        <v>58.2</v>
      </c>
      <c r="Z553" s="57">
        <v>5.5</v>
      </c>
      <c r="AA553" s="57">
        <v>2.5219999999999998</v>
      </c>
      <c r="AB553" s="57">
        <v>0</v>
      </c>
      <c r="AC553" s="57">
        <v>21.5</v>
      </c>
      <c r="AD553" s="57">
        <v>27.5</v>
      </c>
      <c r="AE553" s="57">
        <v>42.5</v>
      </c>
      <c r="AF553" s="57">
        <v>0</v>
      </c>
      <c r="AG553" s="58">
        <v>1</v>
      </c>
      <c r="AH553" s="58">
        <v>1.5</v>
      </c>
      <c r="AI553" s="58">
        <v>5</v>
      </c>
      <c r="AJ553" s="58">
        <v>0</v>
      </c>
    </row>
    <row r="554" spans="1:36">
      <c r="A554" s="68" t="str">
        <f t="shared" si="152"/>
        <v>5DFT12</v>
      </c>
      <c r="B554" s="12">
        <f t="shared" si="153"/>
        <v>2.5219999999999998</v>
      </c>
      <c r="C554" s="12">
        <f t="shared" si="154"/>
        <v>2.5219999999999998</v>
      </c>
      <c r="D554" s="12">
        <f t="shared" si="155"/>
        <v>2.4643982857368818</v>
      </c>
      <c r="E554" s="12">
        <f t="shared" si="156"/>
        <v>2.2261123829756295</v>
      </c>
      <c r="F554" s="12">
        <f t="shared" si="157"/>
        <v>1.9642531672837602</v>
      </c>
      <c r="G554" s="12">
        <f t="shared" si="158"/>
        <v>1.7023939515918909</v>
      </c>
      <c r="H554" s="12">
        <f t="shared" si="159"/>
        <v>26.7</v>
      </c>
      <c r="I554" s="12">
        <f t="shared" si="160"/>
        <v>32.700000000000003</v>
      </c>
      <c r="J554" s="12">
        <f t="shared" si="161"/>
        <v>2.5219999999999998</v>
      </c>
      <c r="K554" s="12">
        <f t="shared" si="170"/>
        <v>2.4172696104306941</v>
      </c>
      <c r="L554" s="12">
        <f t="shared" si="162"/>
        <v>6.0000000000000036</v>
      </c>
      <c r="M554" s="81">
        <f t="shared" si="163"/>
        <v>0</v>
      </c>
      <c r="N554" s="81">
        <f t="shared" si="164"/>
        <v>0</v>
      </c>
      <c r="O554" s="81">
        <f t="shared" si="165"/>
        <v>3.3000000000000007</v>
      </c>
      <c r="P554" s="81">
        <f t="shared" si="166"/>
        <v>7.2999999999999972</v>
      </c>
      <c r="Q554" s="81">
        <f t="shared" si="167"/>
        <v>17.299999999999997</v>
      </c>
      <c r="R554" s="81">
        <f t="shared" si="168"/>
        <v>27.299999999999997</v>
      </c>
      <c r="S554">
        <f t="shared" si="169"/>
        <v>1.5</v>
      </c>
      <c r="V554" s="54" t="s">
        <v>1277</v>
      </c>
      <c r="W554" s="55" t="s">
        <v>1278</v>
      </c>
      <c r="X554" s="56">
        <v>5</v>
      </c>
      <c r="Y554" s="57">
        <v>58.1</v>
      </c>
      <c r="Z554" s="57">
        <v>5.5</v>
      </c>
      <c r="AA554" s="57">
        <v>2.5219999999999998</v>
      </c>
      <c r="AB554" s="57">
        <v>0</v>
      </c>
      <c r="AC554" s="57">
        <v>21.2</v>
      </c>
      <c r="AD554" s="57">
        <v>27.2</v>
      </c>
      <c r="AE554" s="57">
        <v>42.2</v>
      </c>
      <c r="AF554" s="57">
        <v>0</v>
      </c>
      <c r="AG554" s="58">
        <v>1</v>
      </c>
      <c r="AH554" s="58">
        <v>1.5</v>
      </c>
      <c r="AI554" s="58">
        <v>5</v>
      </c>
      <c r="AJ554" s="58">
        <v>0</v>
      </c>
    </row>
    <row r="555" spans="1:36">
      <c r="A555" s="68" t="str">
        <f t="shared" si="152"/>
        <v>5DFT13</v>
      </c>
      <c r="B555" s="12">
        <f t="shared" si="153"/>
        <v>2.5219999999999998</v>
      </c>
      <c r="C555" s="12">
        <f t="shared" si="154"/>
        <v>2.5219999999999998</v>
      </c>
      <c r="D555" s="12">
        <f t="shared" si="155"/>
        <v>2.4643982857368818</v>
      </c>
      <c r="E555" s="12">
        <f t="shared" si="156"/>
        <v>2.2261123829756295</v>
      </c>
      <c r="F555" s="12">
        <f t="shared" si="157"/>
        <v>1.9642531672837602</v>
      </c>
      <c r="G555" s="12">
        <f t="shared" si="158"/>
        <v>1.7023939515918909</v>
      </c>
      <c r="H555" s="12">
        <f t="shared" si="159"/>
        <v>26.7</v>
      </c>
      <c r="I555" s="12">
        <f t="shared" si="160"/>
        <v>32.700000000000003</v>
      </c>
      <c r="J555" s="12">
        <f t="shared" si="161"/>
        <v>2.5219999999999998</v>
      </c>
      <c r="K555" s="12">
        <f t="shared" si="170"/>
        <v>2.4172696104306941</v>
      </c>
      <c r="L555" s="12">
        <f t="shared" si="162"/>
        <v>6.0000000000000036</v>
      </c>
      <c r="M555" s="81">
        <f t="shared" si="163"/>
        <v>0</v>
      </c>
      <c r="N555" s="81">
        <f t="shared" si="164"/>
        <v>0</v>
      </c>
      <c r="O555" s="81">
        <f t="shared" si="165"/>
        <v>3.3000000000000007</v>
      </c>
      <c r="P555" s="81">
        <f t="shared" si="166"/>
        <v>7.2999999999999972</v>
      </c>
      <c r="Q555" s="81">
        <f t="shared" si="167"/>
        <v>17.299999999999997</v>
      </c>
      <c r="R555" s="81">
        <f t="shared" si="168"/>
        <v>27.299999999999997</v>
      </c>
      <c r="S555">
        <f t="shared" si="169"/>
        <v>1.5</v>
      </c>
      <c r="V555" s="54" t="s">
        <v>1279</v>
      </c>
      <c r="W555" s="55" t="s">
        <v>1280</v>
      </c>
      <c r="X555" s="56">
        <v>1</v>
      </c>
      <c r="Y555" s="57">
        <v>58.1</v>
      </c>
      <c r="Z555" s="57">
        <v>5.5</v>
      </c>
      <c r="AA555" s="57">
        <v>2.5219999999999998</v>
      </c>
      <c r="AB555" s="57">
        <v>0</v>
      </c>
      <c r="AC555" s="57">
        <v>21.2</v>
      </c>
      <c r="AD555" s="57">
        <v>27.2</v>
      </c>
      <c r="AE555" s="57">
        <v>42.2</v>
      </c>
      <c r="AF555" s="57">
        <v>0</v>
      </c>
      <c r="AG555" s="58">
        <v>1</v>
      </c>
      <c r="AH555" s="58">
        <v>1.5</v>
      </c>
      <c r="AI555" s="58">
        <v>5</v>
      </c>
      <c r="AJ555" s="58">
        <v>0</v>
      </c>
    </row>
    <row r="556" spans="1:36">
      <c r="A556" s="68" t="str">
        <f t="shared" si="152"/>
        <v>5DFT76</v>
      </c>
      <c r="B556" s="12">
        <f t="shared" si="153"/>
        <v>2.5150000000000001</v>
      </c>
      <c r="C556" s="12">
        <f t="shared" si="154"/>
        <v>2.5150000000000001</v>
      </c>
      <c r="D556" s="12">
        <f t="shared" si="155"/>
        <v>2.35615890915322</v>
      </c>
      <c r="E556" s="12">
        <f t="shared" si="156"/>
        <v>2.1196191777201618</v>
      </c>
      <c r="F556" s="12">
        <f t="shared" si="157"/>
        <v>1.8577599620282927</v>
      </c>
      <c r="G556" s="12">
        <f t="shared" si="158"/>
        <v>1.5959007463364232</v>
      </c>
      <c r="H556" s="12">
        <f t="shared" si="159"/>
        <v>20.900000000000002</v>
      </c>
      <c r="I556" s="12">
        <f t="shared" si="160"/>
        <v>32.9</v>
      </c>
      <c r="J556" s="12">
        <f t="shared" si="161"/>
        <v>2.5150000000000001</v>
      </c>
      <c r="K556" s="12">
        <f t="shared" si="170"/>
        <v>2.3055392208613892</v>
      </c>
      <c r="L556" s="12">
        <f t="shared" si="162"/>
        <v>11.999999999999996</v>
      </c>
      <c r="M556" s="81">
        <f t="shared" si="163"/>
        <v>0</v>
      </c>
      <c r="N556" s="81">
        <f t="shared" si="164"/>
        <v>0</v>
      </c>
      <c r="O556" s="81">
        <f t="shared" si="165"/>
        <v>9.0999999999999979</v>
      </c>
      <c r="P556" s="81">
        <f t="shared" si="166"/>
        <v>7.1000000000000014</v>
      </c>
      <c r="Q556" s="81">
        <f t="shared" si="167"/>
        <v>17.100000000000001</v>
      </c>
      <c r="R556" s="81">
        <f t="shared" si="168"/>
        <v>27.1</v>
      </c>
      <c r="S556">
        <f t="shared" si="169"/>
        <v>1.5</v>
      </c>
      <c r="V556" s="54" t="s">
        <v>1281</v>
      </c>
      <c r="W556" s="55" t="s">
        <v>1282</v>
      </c>
      <c r="X556" s="56">
        <v>5</v>
      </c>
      <c r="Y556" s="57">
        <v>53.8</v>
      </c>
      <c r="Z556" s="57">
        <v>2.6</v>
      </c>
      <c r="AA556" s="57">
        <v>2.5150000000000001</v>
      </c>
      <c r="AB556" s="57">
        <v>0</v>
      </c>
      <c r="AC556" s="57">
        <v>18.3</v>
      </c>
      <c r="AD556" s="57">
        <v>30.3</v>
      </c>
      <c r="AE556" s="57">
        <v>38.299999999999997</v>
      </c>
      <c r="AF556" s="57">
        <v>0</v>
      </c>
      <c r="AG556" s="58">
        <v>1</v>
      </c>
      <c r="AH556" s="58">
        <v>1.5</v>
      </c>
      <c r="AI556" s="58">
        <v>5</v>
      </c>
      <c r="AJ556" s="58">
        <v>0</v>
      </c>
    </row>
    <row r="557" spans="1:36">
      <c r="A557" s="68" t="str">
        <f t="shared" si="152"/>
        <v>5DFX2</v>
      </c>
      <c r="B557" s="12">
        <f t="shared" si="153"/>
        <v>2.5150000000000001</v>
      </c>
      <c r="C557" s="12">
        <f t="shared" si="154"/>
        <v>2.5150000000000001</v>
      </c>
      <c r="D557" s="12">
        <f t="shared" si="155"/>
        <v>2.3823415065455467</v>
      </c>
      <c r="E557" s="12">
        <f t="shared" si="156"/>
        <v>2.1327054901510345</v>
      </c>
      <c r="F557" s="12">
        <f t="shared" si="157"/>
        <v>1.8708462744591652</v>
      </c>
      <c r="G557" s="12">
        <f t="shared" si="158"/>
        <v>1.6089870587672959</v>
      </c>
      <c r="H557" s="12">
        <f t="shared" si="159"/>
        <v>22.400000000000002</v>
      </c>
      <c r="I557" s="12">
        <f t="shared" si="160"/>
        <v>31.400000000000002</v>
      </c>
      <c r="J557" s="12">
        <f t="shared" si="161"/>
        <v>2.5150000000000001</v>
      </c>
      <c r="K557" s="12">
        <f t="shared" si="170"/>
        <v>2.357904415646042</v>
      </c>
      <c r="L557" s="12">
        <f t="shared" si="162"/>
        <v>9</v>
      </c>
      <c r="M557" s="81">
        <f t="shared" si="163"/>
        <v>0</v>
      </c>
      <c r="N557" s="81">
        <f t="shared" si="164"/>
        <v>0</v>
      </c>
      <c r="O557" s="81">
        <f t="shared" si="165"/>
        <v>7.5999999999999979</v>
      </c>
      <c r="P557" s="81">
        <f t="shared" si="166"/>
        <v>8.5999999999999979</v>
      </c>
      <c r="Q557" s="81">
        <f t="shared" si="167"/>
        <v>18.599999999999998</v>
      </c>
      <c r="R557" s="81">
        <f t="shared" si="168"/>
        <v>28.599999999999998</v>
      </c>
      <c r="S557">
        <f t="shared" si="169"/>
        <v>1.5</v>
      </c>
      <c r="V557" s="54" t="s">
        <v>1283</v>
      </c>
      <c r="W557" s="55" t="s">
        <v>1284</v>
      </c>
      <c r="X557" s="56">
        <v>5</v>
      </c>
      <c r="Y557" s="57">
        <v>50</v>
      </c>
      <c r="Z557" s="57">
        <v>2.6</v>
      </c>
      <c r="AA557" s="57">
        <v>2.5150000000000001</v>
      </c>
      <c r="AB557" s="57">
        <v>0</v>
      </c>
      <c r="AC557" s="57">
        <v>19.8</v>
      </c>
      <c r="AD557" s="57">
        <v>28.8</v>
      </c>
      <c r="AE557" s="57">
        <v>35</v>
      </c>
      <c r="AF557" s="57">
        <v>39.731999999999999</v>
      </c>
      <c r="AG557" s="58">
        <v>1</v>
      </c>
      <c r="AH557" s="58">
        <v>1.5</v>
      </c>
      <c r="AI557" s="58">
        <v>6</v>
      </c>
      <c r="AJ557" s="58">
        <v>0</v>
      </c>
    </row>
    <row r="558" spans="1:36">
      <c r="A558" s="68" t="str">
        <f t="shared" si="152"/>
        <v>5DH2</v>
      </c>
      <c r="B558" s="12">
        <f t="shared" si="153"/>
        <v>2.5219999999999998</v>
      </c>
      <c r="C558" s="12">
        <f t="shared" si="154"/>
        <v>2.5219999999999998</v>
      </c>
      <c r="D558" s="12">
        <f t="shared" si="155"/>
        <v>2.3579223896747545</v>
      </c>
      <c r="E558" s="12">
        <f t="shared" si="156"/>
        <v>2.0366598220589256</v>
      </c>
      <c r="F558" s="12">
        <f t="shared" si="157"/>
        <v>1.687452127141448</v>
      </c>
      <c r="G558" s="12">
        <f t="shared" si="158"/>
        <v>1.3382444322239708</v>
      </c>
      <c r="H558" s="12">
        <f t="shared" si="159"/>
        <v>20.6</v>
      </c>
      <c r="I558" s="12">
        <f t="shared" si="160"/>
        <v>31.6</v>
      </c>
      <c r="J558" s="12">
        <f t="shared" si="161"/>
        <v>2.5219999999999998</v>
      </c>
      <c r="K558" s="12">
        <f t="shared" si="170"/>
        <v>2.3299942857896063</v>
      </c>
      <c r="L558" s="12">
        <f t="shared" si="162"/>
        <v>11</v>
      </c>
      <c r="M558" s="81">
        <f t="shared" si="163"/>
        <v>0</v>
      </c>
      <c r="N558" s="81">
        <f t="shared" si="164"/>
        <v>0</v>
      </c>
      <c r="O558" s="81">
        <f t="shared" si="165"/>
        <v>9.3999999999999986</v>
      </c>
      <c r="P558" s="81">
        <f t="shared" si="166"/>
        <v>8.3999999999999986</v>
      </c>
      <c r="Q558" s="81">
        <f t="shared" si="167"/>
        <v>18.399999999999999</v>
      </c>
      <c r="R558" s="81">
        <f t="shared" si="168"/>
        <v>28.4</v>
      </c>
      <c r="S558">
        <f t="shared" si="169"/>
        <v>2</v>
      </c>
      <c r="V558" s="54" t="s">
        <v>1285</v>
      </c>
      <c r="W558" s="55" t="s">
        <v>1286</v>
      </c>
      <c r="X558" s="56">
        <v>5</v>
      </c>
      <c r="Y558" s="57">
        <v>54.6</v>
      </c>
      <c r="Z558" s="57">
        <v>2.6</v>
      </c>
      <c r="AA558" s="57">
        <v>2.5219999999999998</v>
      </c>
      <c r="AB558" s="57">
        <v>0</v>
      </c>
      <c r="AC558" s="57">
        <v>18</v>
      </c>
      <c r="AD558" s="57">
        <v>29</v>
      </c>
      <c r="AE558" s="57">
        <v>0</v>
      </c>
      <c r="AF558" s="57">
        <v>0</v>
      </c>
      <c r="AG558" s="58">
        <v>1</v>
      </c>
      <c r="AH558" s="58">
        <v>2</v>
      </c>
      <c r="AI558" s="58">
        <v>0</v>
      </c>
      <c r="AJ558" s="58">
        <v>0</v>
      </c>
    </row>
    <row r="559" spans="1:36">
      <c r="A559" s="68" t="str">
        <f t="shared" si="152"/>
        <v>5DH3</v>
      </c>
      <c r="B559" s="12">
        <f t="shared" si="153"/>
        <v>2.5219999999999998</v>
      </c>
      <c r="C559" s="12">
        <f t="shared" si="154"/>
        <v>2.4975629091004952</v>
      </c>
      <c r="D559" s="12">
        <f t="shared" si="155"/>
        <v>2.3160259779929073</v>
      </c>
      <c r="E559" s="12">
        <f t="shared" si="156"/>
        <v>1.9668182830754299</v>
      </c>
      <c r="F559" s="12">
        <f t="shared" si="157"/>
        <v>1.6176105881579526</v>
      </c>
      <c r="G559" s="12">
        <f t="shared" si="158"/>
        <v>1.2684028932404754</v>
      </c>
      <c r="H559" s="12">
        <f t="shared" si="159"/>
        <v>18.600000000000001</v>
      </c>
      <c r="I559" s="12">
        <f t="shared" si="160"/>
        <v>29.6</v>
      </c>
      <c r="J559" s="12">
        <f t="shared" si="161"/>
        <v>2.5219999999999998</v>
      </c>
      <c r="K559" s="12">
        <f t="shared" si="170"/>
        <v>2.3299942857896063</v>
      </c>
      <c r="L559" s="12">
        <f t="shared" si="162"/>
        <v>11</v>
      </c>
      <c r="M559" s="81">
        <f t="shared" si="163"/>
        <v>0</v>
      </c>
      <c r="N559" s="81">
        <f t="shared" si="164"/>
        <v>1.3999999999999986</v>
      </c>
      <c r="O559" s="81">
        <f t="shared" si="165"/>
        <v>0.39999999999999858</v>
      </c>
      <c r="P559" s="81">
        <f t="shared" si="166"/>
        <v>10.399999999999999</v>
      </c>
      <c r="Q559" s="81">
        <f t="shared" si="167"/>
        <v>20.399999999999999</v>
      </c>
      <c r="R559" s="81">
        <f t="shared" si="168"/>
        <v>30.4</v>
      </c>
      <c r="S559">
        <f t="shared" si="169"/>
        <v>2</v>
      </c>
      <c r="V559" s="54" t="s">
        <v>1287</v>
      </c>
      <c r="W559" s="55" t="s">
        <v>1288</v>
      </c>
      <c r="X559" s="56">
        <v>5</v>
      </c>
      <c r="Y559" s="57">
        <v>54.6</v>
      </c>
      <c r="Z559" s="57">
        <v>2.6</v>
      </c>
      <c r="AA559" s="57">
        <v>2.5219999999999998</v>
      </c>
      <c r="AB559" s="57">
        <v>0</v>
      </c>
      <c r="AC559" s="57">
        <v>16</v>
      </c>
      <c r="AD559" s="57">
        <v>27</v>
      </c>
      <c r="AE559" s="57">
        <v>0</v>
      </c>
      <c r="AF559" s="57">
        <v>0</v>
      </c>
      <c r="AG559" s="58">
        <v>1</v>
      </c>
      <c r="AH559" s="58">
        <v>2</v>
      </c>
      <c r="AI559" s="58">
        <v>0</v>
      </c>
      <c r="AJ559" s="58">
        <v>0</v>
      </c>
    </row>
    <row r="560" spans="1:36">
      <c r="A560" s="68" t="str">
        <f t="shared" si="152"/>
        <v>5DH4</v>
      </c>
      <c r="B560" s="12">
        <f t="shared" si="153"/>
        <v>2.5150000000000001</v>
      </c>
      <c r="C560" s="12">
        <f t="shared" si="154"/>
        <v>2.5150000000000001</v>
      </c>
      <c r="D560" s="12">
        <f t="shared" si="155"/>
        <v>2.4015420779665857</v>
      </c>
      <c r="E560" s="12">
        <f t="shared" si="156"/>
        <v>2.1483957581485242</v>
      </c>
      <c r="F560" s="12">
        <f t="shared" si="157"/>
        <v>1.7991880632310471</v>
      </c>
      <c r="G560" s="12">
        <f t="shared" si="158"/>
        <v>1.4499803683135699</v>
      </c>
      <c r="H560" s="12">
        <f t="shared" si="159"/>
        <v>23.5</v>
      </c>
      <c r="I560" s="12">
        <f t="shared" si="160"/>
        <v>35.5</v>
      </c>
      <c r="J560" s="12">
        <f t="shared" si="161"/>
        <v>2.5150000000000001</v>
      </c>
      <c r="K560" s="12">
        <f t="shared" si="170"/>
        <v>2.3055392208613892</v>
      </c>
      <c r="L560" s="12">
        <f t="shared" si="162"/>
        <v>12</v>
      </c>
      <c r="M560" s="81">
        <f t="shared" si="163"/>
        <v>0</v>
      </c>
      <c r="N560" s="81">
        <f t="shared" si="164"/>
        <v>0</v>
      </c>
      <c r="O560" s="81">
        <f t="shared" si="165"/>
        <v>6.5</v>
      </c>
      <c r="P560" s="81">
        <f t="shared" si="166"/>
        <v>4.5</v>
      </c>
      <c r="Q560" s="81">
        <f t="shared" si="167"/>
        <v>14.5</v>
      </c>
      <c r="R560" s="81">
        <f t="shared" si="168"/>
        <v>24.5</v>
      </c>
      <c r="S560">
        <f t="shared" si="169"/>
        <v>2</v>
      </c>
      <c r="V560" s="54" t="s">
        <v>1289</v>
      </c>
      <c r="W560" s="55" t="s">
        <v>1290</v>
      </c>
      <c r="X560" s="56">
        <v>5</v>
      </c>
      <c r="Y560" s="57">
        <v>51.8</v>
      </c>
      <c r="Z560" s="57">
        <v>2.6</v>
      </c>
      <c r="AA560" s="57">
        <v>2.5150000000000001</v>
      </c>
      <c r="AB560" s="57">
        <v>0</v>
      </c>
      <c r="AC560" s="57">
        <v>20.9</v>
      </c>
      <c r="AD560" s="57">
        <v>32.9</v>
      </c>
      <c r="AE560" s="57">
        <v>0</v>
      </c>
      <c r="AF560" s="57">
        <v>0</v>
      </c>
      <c r="AG560" s="58">
        <v>1</v>
      </c>
      <c r="AH560" s="58">
        <v>2</v>
      </c>
      <c r="AI560" s="58">
        <v>0</v>
      </c>
      <c r="AJ560" s="58">
        <v>0</v>
      </c>
    </row>
    <row r="561" spans="1:36">
      <c r="A561" s="68" t="str">
        <f t="shared" si="152"/>
        <v>5DH5</v>
      </c>
      <c r="B561" s="12">
        <f t="shared" si="153"/>
        <v>2.5150000000000001</v>
      </c>
      <c r="C561" s="12">
        <f t="shared" si="154"/>
        <v>2.5150000000000001</v>
      </c>
      <c r="D561" s="12">
        <f t="shared" si="155"/>
        <v>2.3893235325168334</v>
      </c>
      <c r="E561" s="12">
        <f t="shared" si="156"/>
        <v>2.1239512195043013</v>
      </c>
      <c r="F561" s="12">
        <f t="shared" si="157"/>
        <v>1.7747435245868237</v>
      </c>
      <c r="G561" s="12">
        <f t="shared" si="158"/>
        <v>1.4255358296693466</v>
      </c>
      <c r="H561" s="12">
        <f t="shared" si="159"/>
        <v>22.8</v>
      </c>
      <c r="I561" s="12">
        <f t="shared" si="160"/>
        <v>34.800000000000004</v>
      </c>
      <c r="J561" s="12">
        <f t="shared" si="161"/>
        <v>2.5150000000000001</v>
      </c>
      <c r="K561" s="12">
        <f t="shared" si="170"/>
        <v>2.3055392208613892</v>
      </c>
      <c r="L561" s="12">
        <f t="shared" si="162"/>
        <v>12.000000000000004</v>
      </c>
      <c r="M561" s="81">
        <f t="shared" si="163"/>
        <v>0</v>
      </c>
      <c r="N561" s="81">
        <f t="shared" si="164"/>
        <v>0</v>
      </c>
      <c r="O561" s="81">
        <f t="shared" si="165"/>
        <v>7.1999999999999993</v>
      </c>
      <c r="P561" s="81">
        <f t="shared" si="166"/>
        <v>5.1999999999999957</v>
      </c>
      <c r="Q561" s="81">
        <f t="shared" si="167"/>
        <v>15.199999999999996</v>
      </c>
      <c r="R561" s="81">
        <f t="shared" si="168"/>
        <v>25.199999999999996</v>
      </c>
      <c r="S561">
        <f t="shared" si="169"/>
        <v>2</v>
      </c>
      <c r="V561" s="54" t="s">
        <v>1291</v>
      </c>
      <c r="W561" s="55" t="s">
        <v>1292</v>
      </c>
      <c r="X561" s="56">
        <v>5</v>
      </c>
      <c r="Y561" s="57">
        <v>50.2</v>
      </c>
      <c r="Z561" s="57">
        <v>2.6</v>
      </c>
      <c r="AA561" s="57">
        <v>2.5150000000000001</v>
      </c>
      <c r="AB561" s="57">
        <v>0</v>
      </c>
      <c r="AC561" s="57">
        <v>20.2</v>
      </c>
      <c r="AD561" s="57">
        <v>32.200000000000003</v>
      </c>
      <c r="AE561" s="57">
        <v>0</v>
      </c>
      <c r="AF561" s="57">
        <v>0</v>
      </c>
      <c r="AG561" s="58">
        <v>1</v>
      </c>
      <c r="AH561" s="58">
        <v>2</v>
      </c>
      <c r="AI561" s="58">
        <v>0</v>
      </c>
      <c r="AJ561" s="58">
        <v>0</v>
      </c>
    </row>
    <row r="562" spans="1:36">
      <c r="A562" s="68" t="str">
        <f t="shared" si="152"/>
        <v>5DH6</v>
      </c>
      <c r="B562" s="12">
        <f t="shared" si="153"/>
        <v>2.5219999999999998</v>
      </c>
      <c r="C562" s="12">
        <f t="shared" si="154"/>
        <v>2.4975629091004952</v>
      </c>
      <c r="D562" s="12">
        <f t="shared" si="155"/>
        <v>2.3160259779929073</v>
      </c>
      <c r="E562" s="12">
        <f t="shared" si="156"/>
        <v>1.9668182830754299</v>
      </c>
      <c r="F562" s="12">
        <f t="shared" si="157"/>
        <v>1.6176105881579526</v>
      </c>
      <c r="G562" s="12">
        <f t="shared" si="158"/>
        <v>1.2684028932404754</v>
      </c>
      <c r="H562" s="12">
        <f t="shared" si="159"/>
        <v>18.600000000000001</v>
      </c>
      <c r="I562" s="12">
        <f t="shared" si="160"/>
        <v>29.6</v>
      </c>
      <c r="J562" s="12">
        <f t="shared" si="161"/>
        <v>2.5219999999999998</v>
      </c>
      <c r="K562" s="12">
        <f t="shared" si="170"/>
        <v>2.3299942857896063</v>
      </c>
      <c r="L562" s="12">
        <f t="shared" si="162"/>
        <v>11</v>
      </c>
      <c r="M562" s="81">
        <f t="shared" si="163"/>
        <v>0</v>
      </c>
      <c r="N562" s="81">
        <f t="shared" si="164"/>
        <v>1.3999999999999986</v>
      </c>
      <c r="O562" s="81">
        <f t="shared" si="165"/>
        <v>0.39999999999999858</v>
      </c>
      <c r="P562" s="81">
        <f t="shared" si="166"/>
        <v>10.399999999999999</v>
      </c>
      <c r="Q562" s="81">
        <f t="shared" si="167"/>
        <v>20.399999999999999</v>
      </c>
      <c r="R562" s="81">
        <f t="shared" si="168"/>
        <v>30.4</v>
      </c>
      <c r="S562">
        <f t="shared" si="169"/>
        <v>2</v>
      </c>
      <c r="V562" s="54" t="s">
        <v>1293</v>
      </c>
      <c r="W562" s="55" t="s">
        <v>1294</v>
      </c>
      <c r="X562" s="56">
        <v>5</v>
      </c>
      <c r="Y562" s="57">
        <v>54.6</v>
      </c>
      <c r="Z562" s="57">
        <v>2.6</v>
      </c>
      <c r="AA562" s="57">
        <v>2.5219999999999998</v>
      </c>
      <c r="AB562" s="57">
        <v>0</v>
      </c>
      <c r="AC562" s="57">
        <v>16</v>
      </c>
      <c r="AD562" s="57">
        <v>27</v>
      </c>
      <c r="AE562" s="57">
        <v>0</v>
      </c>
      <c r="AF562" s="57">
        <v>0</v>
      </c>
      <c r="AG562" s="58">
        <v>1</v>
      </c>
      <c r="AH562" s="58">
        <v>2</v>
      </c>
      <c r="AI562" s="58">
        <v>0</v>
      </c>
      <c r="AJ562" s="58">
        <v>0</v>
      </c>
    </row>
    <row r="563" spans="1:36">
      <c r="A563" s="68" t="str">
        <f t="shared" si="152"/>
        <v>5DH7</v>
      </c>
      <c r="B563" s="12">
        <f t="shared" si="153"/>
        <v>2.5150000000000001</v>
      </c>
      <c r="C563" s="12">
        <f t="shared" si="154"/>
        <v>2.5150000000000001</v>
      </c>
      <c r="D563" s="12">
        <f t="shared" si="155"/>
        <v>2.3823415065455467</v>
      </c>
      <c r="E563" s="12">
        <f t="shared" si="156"/>
        <v>2.2077908572633707</v>
      </c>
      <c r="F563" s="12">
        <f t="shared" si="157"/>
        <v>1.9005008532983658</v>
      </c>
      <c r="G563" s="12">
        <f t="shared" si="158"/>
        <v>1.5512931583808884</v>
      </c>
      <c r="H563" s="12">
        <f t="shared" si="159"/>
        <v>22.400000000000002</v>
      </c>
      <c r="I563" s="12">
        <f t="shared" si="160"/>
        <v>42.4</v>
      </c>
      <c r="J563" s="12">
        <f t="shared" si="161"/>
        <v>2.5150000000000001</v>
      </c>
      <c r="K563" s="12">
        <f t="shared" si="170"/>
        <v>2.1658987014356486</v>
      </c>
      <c r="L563" s="12">
        <f t="shared" si="162"/>
        <v>19.999999999999996</v>
      </c>
      <c r="M563" s="81">
        <f t="shared" si="163"/>
        <v>0</v>
      </c>
      <c r="N563" s="81">
        <f t="shared" si="164"/>
        <v>0</v>
      </c>
      <c r="O563" s="81">
        <f t="shared" si="165"/>
        <v>7.5999999999999979</v>
      </c>
      <c r="P563" s="81">
        <f t="shared" si="166"/>
        <v>17.599999999999998</v>
      </c>
      <c r="Q563" s="81">
        <f t="shared" si="167"/>
        <v>7.6000000000000014</v>
      </c>
      <c r="R563" s="81">
        <f t="shared" si="168"/>
        <v>17.600000000000001</v>
      </c>
      <c r="S563">
        <f t="shared" si="169"/>
        <v>2</v>
      </c>
      <c r="V563" s="54" t="s">
        <v>1295</v>
      </c>
      <c r="W563" s="55" t="s">
        <v>1296</v>
      </c>
      <c r="X563" s="56">
        <v>5</v>
      </c>
      <c r="Y563" s="57">
        <v>53.3</v>
      </c>
      <c r="Z563" s="57">
        <v>2.6</v>
      </c>
      <c r="AA563" s="57">
        <v>2.5150000000000001</v>
      </c>
      <c r="AB563" s="57">
        <v>0</v>
      </c>
      <c r="AC563" s="57">
        <v>19.8</v>
      </c>
      <c r="AD563" s="57">
        <v>39.799999999999997</v>
      </c>
      <c r="AE563" s="57">
        <v>0</v>
      </c>
      <c r="AF563" s="57">
        <v>0</v>
      </c>
      <c r="AG563" s="58">
        <v>1</v>
      </c>
      <c r="AH563" s="58">
        <v>2</v>
      </c>
      <c r="AI563" s="58">
        <v>0</v>
      </c>
      <c r="AJ563" s="58">
        <v>0</v>
      </c>
    </row>
    <row r="564" spans="1:36">
      <c r="A564" s="68" t="str">
        <f t="shared" si="152"/>
        <v>5DH8</v>
      </c>
      <c r="B564" s="12">
        <f t="shared" si="153"/>
        <v>2.5150000000000001</v>
      </c>
      <c r="C564" s="12">
        <f t="shared" si="154"/>
        <v>2.5150000000000001</v>
      </c>
      <c r="D564" s="12">
        <f t="shared" si="155"/>
        <v>2.3718684675886159</v>
      </c>
      <c r="E564" s="12">
        <f t="shared" si="156"/>
        <v>2.1588932682666742</v>
      </c>
      <c r="F564" s="12">
        <f t="shared" si="157"/>
        <v>1.8096855733491968</v>
      </c>
      <c r="G564" s="12">
        <f t="shared" si="158"/>
        <v>1.4604778784317194</v>
      </c>
      <c r="H564" s="12">
        <f t="shared" si="159"/>
        <v>21.8</v>
      </c>
      <c r="I564" s="12">
        <f t="shared" si="160"/>
        <v>37.800000000000004</v>
      </c>
      <c r="J564" s="12">
        <f t="shared" si="161"/>
        <v>2.5150000000000001</v>
      </c>
      <c r="K564" s="12">
        <f t="shared" si="170"/>
        <v>2.2357189611485189</v>
      </c>
      <c r="L564" s="12">
        <f t="shared" si="162"/>
        <v>16.000000000000004</v>
      </c>
      <c r="M564" s="81">
        <f t="shared" si="163"/>
        <v>0</v>
      </c>
      <c r="N564" s="81">
        <f t="shared" si="164"/>
        <v>0</v>
      </c>
      <c r="O564" s="81">
        <f t="shared" si="165"/>
        <v>8.1999999999999993</v>
      </c>
      <c r="P564" s="81">
        <f t="shared" si="166"/>
        <v>2.1999999999999957</v>
      </c>
      <c r="Q564" s="81">
        <f t="shared" si="167"/>
        <v>12.199999999999996</v>
      </c>
      <c r="R564" s="81">
        <f t="shared" si="168"/>
        <v>22.199999999999996</v>
      </c>
      <c r="S564">
        <f t="shared" si="169"/>
        <v>2</v>
      </c>
      <c r="V564" s="54" t="s">
        <v>1297</v>
      </c>
      <c r="W564" s="55" t="s">
        <v>1298</v>
      </c>
      <c r="X564" s="56">
        <v>1</v>
      </c>
      <c r="Y564" s="57">
        <v>52.75</v>
      </c>
      <c r="Z564" s="57">
        <v>2.6</v>
      </c>
      <c r="AA564" s="57">
        <v>2.5150000000000001</v>
      </c>
      <c r="AB564" s="57">
        <v>0</v>
      </c>
      <c r="AC564" s="57">
        <v>19.2</v>
      </c>
      <c r="AD564" s="57">
        <v>35.200000000000003</v>
      </c>
      <c r="AE564" s="57">
        <v>0</v>
      </c>
      <c r="AF564" s="57">
        <v>0</v>
      </c>
      <c r="AG564" s="58">
        <v>1</v>
      </c>
      <c r="AH564" s="58">
        <v>2</v>
      </c>
      <c r="AI564" s="58">
        <v>0</v>
      </c>
      <c r="AJ564" s="58">
        <v>0</v>
      </c>
    </row>
    <row r="565" spans="1:36">
      <c r="A565" s="68" t="str">
        <f t="shared" si="152"/>
        <v>5DH9</v>
      </c>
      <c r="B565" s="12">
        <f t="shared" si="153"/>
        <v>2.5150000000000001</v>
      </c>
      <c r="C565" s="12">
        <f t="shared" si="154"/>
        <v>2.5150000000000001</v>
      </c>
      <c r="D565" s="12">
        <f t="shared" si="155"/>
        <v>2.3509223896747549</v>
      </c>
      <c r="E565" s="12">
        <f t="shared" si="156"/>
        <v>2.1169883448765767</v>
      </c>
      <c r="F565" s="12">
        <f t="shared" si="157"/>
        <v>1.7677806499590993</v>
      </c>
      <c r="G565" s="12">
        <f t="shared" si="158"/>
        <v>1.418572955041622</v>
      </c>
      <c r="H565" s="12">
        <f t="shared" si="159"/>
        <v>20.6</v>
      </c>
      <c r="I565" s="12">
        <f t="shared" si="160"/>
        <v>36.6</v>
      </c>
      <c r="J565" s="12">
        <f t="shared" si="161"/>
        <v>2.5150000000000001</v>
      </c>
      <c r="K565" s="12">
        <f t="shared" si="170"/>
        <v>2.2357189611485189</v>
      </c>
      <c r="L565" s="12">
        <f t="shared" si="162"/>
        <v>16</v>
      </c>
      <c r="M565" s="81">
        <f t="shared" si="163"/>
        <v>0</v>
      </c>
      <c r="N565" s="81">
        <f t="shared" si="164"/>
        <v>0</v>
      </c>
      <c r="O565" s="81">
        <f t="shared" si="165"/>
        <v>9.3999999999999986</v>
      </c>
      <c r="P565" s="81">
        <f t="shared" si="166"/>
        <v>3.3999999999999986</v>
      </c>
      <c r="Q565" s="81">
        <f t="shared" si="167"/>
        <v>13.399999999999999</v>
      </c>
      <c r="R565" s="81">
        <f t="shared" si="168"/>
        <v>23.4</v>
      </c>
      <c r="S565">
        <f t="shared" si="169"/>
        <v>2</v>
      </c>
      <c r="V565" s="54" t="s">
        <v>1299</v>
      </c>
      <c r="W565" s="55" t="s">
        <v>1300</v>
      </c>
      <c r="X565" s="56">
        <v>5</v>
      </c>
      <c r="Y565" s="57">
        <v>52.75</v>
      </c>
      <c r="Z565" s="57">
        <v>2.6</v>
      </c>
      <c r="AA565" s="57">
        <v>2.5150000000000001</v>
      </c>
      <c r="AB565" s="57">
        <v>0</v>
      </c>
      <c r="AC565" s="57">
        <v>18</v>
      </c>
      <c r="AD565" s="57">
        <v>34</v>
      </c>
      <c r="AE565" s="57">
        <v>0</v>
      </c>
      <c r="AF565" s="57">
        <v>0</v>
      </c>
      <c r="AG565" s="58">
        <v>1</v>
      </c>
      <c r="AH565" s="58">
        <v>2</v>
      </c>
      <c r="AI565" s="58">
        <v>0</v>
      </c>
      <c r="AJ565" s="58">
        <v>0</v>
      </c>
    </row>
    <row r="566" spans="1:36">
      <c r="A566" s="68" t="str">
        <f t="shared" si="152"/>
        <v>5DH10</v>
      </c>
      <c r="B566" s="12">
        <f t="shared" si="153"/>
        <v>2.5150000000000001</v>
      </c>
      <c r="C566" s="12">
        <f t="shared" si="154"/>
        <v>2.5150000000000001</v>
      </c>
      <c r="D566" s="12">
        <f t="shared" si="155"/>
        <v>2.3771049870670811</v>
      </c>
      <c r="E566" s="12">
        <f t="shared" si="156"/>
        <v>2.2025543377849055</v>
      </c>
      <c r="F566" s="12">
        <f t="shared" si="157"/>
        <v>1.8900246224508415</v>
      </c>
      <c r="G566" s="12">
        <f t="shared" si="158"/>
        <v>1.5408169275333643</v>
      </c>
      <c r="H566" s="12">
        <f t="shared" si="159"/>
        <v>22.1</v>
      </c>
      <c r="I566" s="12">
        <f t="shared" si="160"/>
        <v>42.1</v>
      </c>
      <c r="J566" s="12">
        <f t="shared" si="161"/>
        <v>2.5150000000000001</v>
      </c>
      <c r="K566" s="12">
        <f t="shared" si="170"/>
        <v>2.1658987014356486</v>
      </c>
      <c r="L566" s="12">
        <f t="shared" si="162"/>
        <v>20</v>
      </c>
      <c r="M566" s="81">
        <f t="shared" si="163"/>
        <v>0</v>
      </c>
      <c r="N566" s="81">
        <f t="shared" si="164"/>
        <v>0</v>
      </c>
      <c r="O566" s="81">
        <f t="shared" si="165"/>
        <v>7.8999999999999986</v>
      </c>
      <c r="P566" s="81">
        <f t="shared" si="166"/>
        <v>17.899999999999999</v>
      </c>
      <c r="Q566" s="81">
        <f t="shared" si="167"/>
        <v>7.8999999999999986</v>
      </c>
      <c r="R566" s="81">
        <f t="shared" si="168"/>
        <v>17.899999999999999</v>
      </c>
      <c r="S566">
        <f t="shared" si="169"/>
        <v>2</v>
      </c>
      <c r="V566" s="54" t="s">
        <v>1301</v>
      </c>
      <c r="W566" s="55" t="s">
        <v>1302</v>
      </c>
      <c r="X566" s="56">
        <v>5</v>
      </c>
      <c r="Y566" s="57">
        <v>52.6</v>
      </c>
      <c r="Z566" s="57">
        <v>2.6</v>
      </c>
      <c r="AA566" s="57">
        <v>2.5150000000000001</v>
      </c>
      <c r="AB566" s="57">
        <v>0</v>
      </c>
      <c r="AC566" s="57">
        <v>19.5</v>
      </c>
      <c r="AD566" s="57">
        <v>39.5</v>
      </c>
      <c r="AE566" s="57">
        <v>0</v>
      </c>
      <c r="AF566" s="57">
        <v>0</v>
      </c>
      <c r="AG566" s="58">
        <v>1</v>
      </c>
      <c r="AH566" s="58">
        <v>2</v>
      </c>
      <c r="AI566" s="58">
        <v>0</v>
      </c>
      <c r="AJ566" s="58">
        <v>0</v>
      </c>
    </row>
    <row r="567" spans="1:36">
      <c r="A567" s="68" t="str">
        <f t="shared" si="152"/>
        <v>5DH11</v>
      </c>
      <c r="B567" s="12">
        <f t="shared" si="153"/>
        <v>2.5219999999999998</v>
      </c>
      <c r="C567" s="12">
        <f t="shared" si="154"/>
        <v>2.5219999999999998</v>
      </c>
      <c r="D567" s="12">
        <f t="shared" si="155"/>
        <v>2.413778597445051</v>
      </c>
      <c r="E567" s="12">
        <f t="shared" si="156"/>
        <v>2.207789679948521</v>
      </c>
      <c r="F567" s="12">
        <f t="shared" si="157"/>
        <v>1.8585819850310437</v>
      </c>
      <c r="G567" s="12">
        <f t="shared" si="158"/>
        <v>1.5093742901135663</v>
      </c>
      <c r="H567" s="12">
        <f t="shared" si="159"/>
        <v>23.8</v>
      </c>
      <c r="I567" s="12">
        <f t="shared" si="160"/>
        <v>38.200000000000003</v>
      </c>
      <c r="J567" s="12">
        <f t="shared" si="161"/>
        <v>2.5219999999999998</v>
      </c>
      <c r="K567" s="12">
        <f t="shared" si="170"/>
        <v>2.2706470650336668</v>
      </c>
      <c r="L567" s="12">
        <f t="shared" si="162"/>
        <v>14.400000000000002</v>
      </c>
      <c r="M567" s="81">
        <f t="shared" si="163"/>
        <v>0</v>
      </c>
      <c r="N567" s="81">
        <f t="shared" si="164"/>
        <v>0</v>
      </c>
      <c r="O567" s="81">
        <f t="shared" si="165"/>
        <v>6.1999999999999993</v>
      </c>
      <c r="P567" s="81">
        <f t="shared" si="166"/>
        <v>1.7999999999999972</v>
      </c>
      <c r="Q567" s="81">
        <f t="shared" si="167"/>
        <v>11.799999999999997</v>
      </c>
      <c r="R567" s="81">
        <f t="shared" si="168"/>
        <v>21.799999999999997</v>
      </c>
      <c r="S567">
        <f t="shared" si="169"/>
        <v>2</v>
      </c>
      <c r="V567" s="54" t="s">
        <v>1303</v>
      </c>
      <c r="W567" s="55" t="s">
        <v>1304</v>
      </c>
      <c r="X567" s="56">
        <v>5</v>
      </c>
      <c r="Y567" s="57">
        <v>55</v>
      </c>
      <c r="Z567" s="57">
        <v>2.6</v>
      </c>
      <c r="AA567" s="57">
        <v>2.5219999999999998</v>
      </c>
      <c r="AB567" s="57">
        <v>0</v>
      </c>
      <c r="AC567" s="57">
        <v>21.2</v>
      </c>
      <c r="AD567" s="57">
        <v>35.6</v>
      </c>
      <c r="AE567" s="57">
        <v>0</v>
      </c>
      <c r="AF567" s="57">
        <v>0</v>
      </c>
      <c r="AG567" s="58">
        <v>1</v>
      </c>
      <c r="AH567" s="58">
        <v>2</v>
      </c>
      <c r="AI567" s="58">
        <v>0</v>
      </c>
      <c r="AJ567" s="58">
        <v>0</v>
      </c>
    </row>
    <row r="568" spans="1:36">
      <c r="A568" s="68" t="str">
        <f t="shared" si="152"/>
        <v>5DH13</v>
      </c>
      <c r="B568" s="12">
        <f t="shared" si="153"/>
        <v>2.5150000000000001</v>
      </c>
      <c r="C568" s="12">
        <f t="shared" si="154"/>
        <v>2.5150000000000001</v>
      </c>
      <c r="D568" s="12">
        <f t="shared" si="155"/>
        <v>2.3666319481101508</v>
      </c>
      <c r="E568" s="12">
        <f t="shared" si="156"/>
        <v>2.0785542191650288</v>
      </c>
      <c r="F568" s="12">
        <f t="shared" si="157"/>
        <v>1.7293465242475516</v>
      </c>
      <c r="G568" s="12">
        <f t="shared" si="158"/>
        <v>1.3801388293300745</v>
      </c>
      <c r="H568" s="12">
        <f t="shared" si="159"/>
        <v>21.5</v>
      </c>
      <c r="I568" s="12">
        <f t="shared" si="160"/>
        <v>33.5</v>
      </c>
      <c r="J568" s="12">
        <f t="shared" si="161"/>
        <v>2.5150000000000001</v>
      </c>
      <c r="K568" s="12">
        <f t="shared" si="170"/>
        <v>2.3055392208613892</v>
      </c>
      <c r="L568" s="12">
        <f t="shared" si="162"/>
        <v>12</v>
      </c>
      <c r="M568" s="81">
        <f t="shared" si="163"/>
        <v>0</v>
      </c>
      <c r="N568" s="81">
        <f t="shared" si="164"/>
        <v>0</v>
      </c>
      <c r="O568" s="81">
        <f t="shared" si="165"/>
        <v>8.5</v>
      </c>
      <c r="P568" s="81">
        <f t="shared" si="166"/>
        <v>6.5</v>
      </c>
      <c r="Q568" s="81">
        <f t="shared" si="167"/>
        <v>16.5</v>
      </c>
      <c r="R568" s="81">
        <f t="shared" si="168"/>
        <v>26.5</v>
      </c>
      <c r="S568">
        <f t="shared" si="169"/>
        <v>2</v>
      </c>
      <c r="V568" s="54" t="s">
        <v>1305</v>
      </c>
      <c r="W568" s="55" t="s">
        <v>1306</v>
      </c>
      <c r="X568" s="56">
        <v>5</v>
      </c>
      <c r="Y568" s="57">
        <v>53</v>
      </c>
      <c r="Z568" s="57">
        <v>2.6</v>
      </c>
      <c r="AA568" s="57">
        <v>2.5150000000000001</v>
      </c>
      <c r="AB568" s="57">
        <v>0</v>
      </c>
      <c r="AC568" s="57">
        <v>18.899999999999999</v>
      </c>
      <c r="AD568" s="57">
        <v>30.9</v>
      </c>
      <c r="AE568" s="57">
        <v>0</v>
      </c>
      <c r="AF568" s="57">
        <v>0</v>
      </c>
      <c r="AG568" s="58">
        <v>1</v>
      </c>
      <c r="AH568" s="58">
        <v>2</v>
      </c>
      <c r="AI568" s="58">
        <v>0</v>
      </c>
      <c r="AJ568" s="58">
        <v>0</v>
      </c>
    </row>
    <row r="569" spans="1:36">
      <c r="A569" s="68" t="str">
        <f t="shared" si="152"/>
        <v>5DH38</v>
      </c>
      <c r="B569" s="12">
        <f t="shared" si="153"/>
        <v>2.5150000000000001</v>
      </c>
      <c r="C569" s="12">
        <f t="shared" si="154"/>
        <v>2.5150000000000001</v>
      </c>
      <c r="D569" s="12">
        <f t="shared" si="155"/>
        <v>2.4416887273014862</v>
      </c>
      <c r="E569" s="12">
        <f t="shared" si="156"/>
        <v>2.2287135279795445</v>
      </c>
      <c r="F569" s="12">
        <f t="shared" si="157"/>
        <v>1.8795058330620671</v>
      </c>
      <c r="G569" s="12">
        <f t="shared" si="158"/>
        <v>1.5302981381445897</v>
      </c>
      <c r="H569" s="12">
        <f t="shared" si="159"/>
        <v>25.8</v>
      </c>
      <c r="I569" s="12">
        <f t="shared" si="160"/>
        <v>37.800000000000004</v>
      </c>
      <c r="J569" s="12">
        <f t="shared" si="161"/>
        <v>2.5150000000000001</v>
      </c>
      <c r="K569" s="12">
        <f t="shared" si="170"/>
        <v>2.3055392208613892</v>
      </c>
      <c r="L569" s="12">
        <f t="shared" si="162"/>
        <v>12.000000000000004</v>
      </c>
      <c r="M569" s="81">
        <f t="shared" si="163"/>
        <v>0</v>
      </c>
      <c r="N569" s="81">
        <f t="shared" si="164"/>
        <v>0</v>
      </c>
      <c r="O569" s="81">
        <f t="shared" si="165"/>
        <v>4.1999999999999993</v>
      </c>
      <c r="P569" s="81">
        <f t="shared" si="166"/>
        <v>2.1999999999999957</v>
      </c>
      <c r="Q569" s="81">
        <f t="shared" si="167"/>
        <v>12.199999999999996</v>
      </c>
      <c r="R569" s="81">
        <f t="shared" si="168"/>
        <v>22.199999999999996</v>
      </c>
      <c r="S569">
        <f t="shared" si="169"/>
        <v>2</v>
      </c>
      <c r="V569" s="54" t="s">
        <v>1307</v>
      </c>
      <c r="W569" s="55" t="s">
        <v>1308</v>
      </c>
      <c r="X569" s="56">
        <v>5</v>
      </c>
      <c r="Y569" s="57">
        <v>51</v>
      </c>
      <c r="Z569" s="57">
        <v>2.6</v>
      </c>
      <c r="AA569" s="57">
        <v>2.5150000000000001</v>
      </c>
      <c r="AB569" s="57">
        <v>0</v>
      </c>
      <c r="AC569" s="57">
        <v>23.2</v>
      </c>
      <c r="AD569" s="57">
        <v>35.200000000000003</v>
      </c>
      <c r="AE569" s="57">
        <v>0</v>
      </c>
      <c r="AF569" s="57">
        <v>0</v>
      </c>
      <c r="AG569" s="58">
        <v>1</v>
      </c>
      <c r="AH569" s="58">
        <v>2</v>
      </c>
      <c r="AI569" s="58">
        <v>0</v>
      </c>
      <c r="AJ569" s="58">
        <v>0</v>
      </c>
    </row>
    <row r="570" spans="1:36">
      <c r="A570" s="68" t="str">
        <f t="shared" si="152"/>
        <v>5DH48</v>
      </c>
      <c r="B570" s="12">
        <f t="shared" si="153"/>
        <v>2.5219999999999998</v>
      </c>
      <c r="C570" s="12">
        <f t="shared" si="154"/>
        <v>2.5219999999999998</v>
      </c>
      <c r="D570" s="12">
        <f t="shared" si="155"/>
        <v>2.4225061299091597</v>
      </c>
      <c r="E570" s="12">
        <f t="shared" si="156"/>
        <v>2.1484009646148614</v>
      </c>
      <c r="F570" s="12">
        <f t="shared" si="157"/>
        <v>1.7991932696973842</v>
      </c>
      <c r="G570" s="12">
        <f t="shared" si="158"/>
        <v>1.4499855747799071</v>
      </c>
      <c r="H570" s="12">
        <f t="shared" si="159"/>
        <v>24.3</v>
      </c>
      <c r="I570" s="12">
        <f t="shared" si="160"/>
        <v>34.299999999999997</v>
      </c>
      <c r="J570" s="12">
        <f t="shared" si="161"/>
        <v>2.5219999999999998</v>
      </c>
      <c r="K570" s="12">
        <f t="shared" si="170"/>
        <v>2.3474493507178238</v>
      </c>
      <c r="L570" s="12">
        <f t="shared" si="162"/>
        <v>9.9999999999999964</v>
      </c>
      <c r="M570" s="81">
        <f t="shared" si="163"/>
        <v>0</v>
      </c>
      <c r="N570" s="81">
        <f t="shared" si="164"/>
        <v>0</v>
      </c>
      <c r="O570" s="81">
        <f t="shared" si="165"/>
        <v>5.6999999999999993</v>
      </c>
      <c r="P570" s="81">
        <f t="shared" si="166"/>
        <v>5.7000000000000028</v>
      </c>
      <c r="Q570" s="81">
        <f t="shared" si="167"/>
        <v>15.700000000000003</v>
      </c>
      <c r="R570" s="81">
        <f t="shared" si="168"/>
        <v>25.700000000000003</v>
      </c>
      <c r="S570">
        <f t="shared" si="169"/>
        <v>2</v>
      </c>
      <c r="V570" s="54" t="s">
        <v>1309</v>
      </c>
      <c r="W570" s="55" t="s">
        <v>1310</v>
      </c>
      <c r="X570" s="56">
        <v>5</v>
      </c>
      <c r="Y570" s="57">
        <v>59.6</v>
      </c>
      <c r="Z570" s="57">
        <v>2.6</v>
      </c>
      <c r="AA570" s="57">
        <v>2.5219999999999998</v>
      </c>
      <c r="AB570" s="57">
        <v>0</v>
      </c>
      <c r="AC570" s="57">
        <v>21.7</v>
      </c>
      <c r="AD570" s="57">
        <v>31.7</v>
      </c>
      <c r="AE570" s="57">
        <v>0</v>
      </c>
      <c r="AF570" s="57">
        <v>0</v>
      </c>
      <c r="AG570" s="58">
        <v>1</v>
      </c>
      <c r="AH570" s="58">
        <v>2</v>
      </c>
      <c r="AI570" s="58">
        <v>0</v>
      </c>
      <c r="AJ570" s="58">
        <v>0</v>
      </c>
    </row>
    <row r="571" spans="1:36">
      <c r="A571" s="68" t="str">
        <f t="shared" si="152"/>
        <v>5DH55</v>
      </c>
      <c r="B571" s="12">
        <f t="shared" si="153"/>
        <v>2.5219999999999998</v>
      </c>
      <c r="C571" s="12">
        <f t="shared" si="154"/>
        <v>2.5219999999999998</v>
      </c>
      <c r="D571" s="12">
        <f t="shared" si="155"/>
        <v>2.4225061299091597</v>
      </c>
      <c r="E571" s="12">
        <f t="shared" si="156"/>
        <v>2.1484009646148614</v>
      </c>
      <c r="F571" s="12">
        <f t="shared" si="157"/>
        <v>1.7991932696973842</v>
      </c>
      <c r="G571" s="12">
        <f t="shared" si="158"/>
        <v>1.4499855747799071</v>
      </c>
      <c r="H571" s="12">
        <f t="shared" si="159"/>
        <v>24.3</v>
      </c>
      <c r="I571" s="12">
        <f t="shared" si="160"/>
        <v>34.299999999999997</v>
      </c>
      <c r="J571" s="12">
        <f t="shared" si="161"/>
        <v>2.5219999999999998</v>
      </c>
      <c r="K571" s="12">
        <f t="shared" si="170"/>
        <v>2.3474493507178238</v>
      </c>
      <c r="L571" s="12">
        <f t="shared" si="162"/>
        <v>9.9999999999999964</v>
      </c>
      <c r="M571" s="81">
        <f t="shared" si="163"/>
        <v>0</v>
      </c>
      <c r="N571" s="81">
        <f t="shared" si="164"/>
        <v>0</v>
      </c>
      <c r="O571" s="81">
        <f t="shared" si="165"/>
        <v>5.6999999999999993</v>
      </c>
      <c r="P571" s="81">
        <f t="shared" si="166"/>
        <v>5.7000000000000028</v>
      </c>
      <c r="Q571" s="81">
        <f t="shared" si="167"/>
        <v>15.700000000000003</v>
      </c>
      <c r="R571" s="81">
        <f t="shared" si="168"/>
        <v>25.700000000000003</v>
      </c>
      <c r="S571">
        <f t="shared" si="169"/>
        <v>2</v>
      </c>
      <c r="V571" s="54" t="s">
        <v>1311</v>
      </c>
      <c r="W571" s="55" t="s">
        <v>1312</v>
      </c>
      <c r="X571" s="56">
        <v>1</v>
      </c>
      <c r="Y571" s="57">
        <v>59.6</v>
      </c>
      <c r="Z571" s="57">
        <v>2.6</v>
      </c>
      <c r="AA571" s="57">
        <v>2.5219999999999998</v>
      </c>
      <c r="AB571" s="57">
        <v>0</v>
      </c>
      <c r="AC571" s="57">
        <v>21.7</v>
      </c>
      <c r="AD571" s="57">
        <v>31.7</v>
      </c>
      <c r="AE571" s="57">
        <v>0</v>
      </c>
      <c r="AF571" s="57">
        <v>0</v>
      </c>
      <c r="AG571" s="58">
        <v>1</v>
      </c>
      <c r="AH571" s="58">
        <v>2</v>
      </c>
      <c r="AI571" s="58">
        <v>0</v>
      </c>
      <c r="AJ571" s="58">
        <v>0</v>
      </c>
    </row>
    <row r="572" spans="1:36">
      <c r="A572" s="68" t="str">
        <f t="shared" si="152"/>
        <v>5DH62</v>
      </c>
      <c r="B572" s="12">
        <f t="shared" si="153"/>
        <v>2.5219999999999998</v>
      </c>
      <c r="C572" s="12">
        <f t="shared" si="154"/>
        <v>2.5219999999999998</v>
      </c>
      <c r="D572" s="12">
        <f t="shared" si="155"/>
        <v>2.4190151169235161</v>
      </c>
      <c r="E572" s="12">
        <f t="shared" si="156"/>
        <v>2.2165193403396919</v>
      </c>
      <c r="F572" s="12">
        <f t="shared" si="157"/>
        <v>1.8673116454222147</v>
      </c>
      <c r="G572" s="12">
        <f t="shared" si="158"/>
        <v>1.5181039505047373</v>
      </c>
      <c r="H572" s="12">
        <f t="shared" si="159"/>
        <v>24.1</v>
      </c>
      <c r="I572" s="12">
        <f t="shared" si="160"/>
        <v>38.4</v>
      </c>
      <c r="J572" s="12">
        <f t="shared" si="161"/>
        <v>2.5219999999999998</v>
      </c>
      <c r="K572" s="12">
        <f t="shared" si="170"/>
        <v>2.2723925715264883</v>
      </c>
      <c r="L572" s="12">
        <f t="shared" si="162"/>
        <v>14.299999999999997</v>
      </c>
      <c r="M572" s="81">
        <f t="shared" si="163"/>
        <v>0</v>
      </c>
      <c r="N572" s="81">
        <f t="shared" si="164"/>
        <v>0</v>
      </c>
      <c r="O572" s="81">
        <f t="shared" si="165"/>
        <v>5.8999999999999986</v>
      </c>
      <c r="P572" s="81">
        <f t="shared" si="166"/>
        <v>1.6000000000000014</v>
      </c>
      <c r="Q572" s="81">
        <f t="shared" si="167"/>
        <v>11.600000000000001</v>
      </c>
      <c r="R572" s="81">
        <f t="shared" si="168"/>
        <v>21.6</v>
      </c>
      <c r="S572">
        <f t="shared" si="169"/>
        <v>2</v>
      </c>
      <c r="V572" s="54" t="s">
        <v>1313</v>
      </c>
      <c r="W572" s="55" t="s">
        <v>1314</v>
      </c>
      <c r="X572" s="56">
        <v>3</v>
      </c>
      <c r="Y572" s="57">
        <v>58</v>
      </c>
      <c r="Z572" s="57">
        <v>1.6</v>
      </c>
      <c r="AA572" s="57">
        <v>2.5219999999999998</v>
      </c>
      <c r="AB572" s="57">
        <v>0</v>
      </c>
      <c r="AC572" s="57">
        <v>22.5</v>
      </c>
      <c r="AD572" s="57">
        <v>36.799999999999997</v>
      </c>
      <c r="AE572" s="57">
        <v>0</v>
      </c>
      <c r="AF572" s="57">
        <v>0</v>
      </c>
      <c r="AG572" s="58">
        <v>1</v>
      </c>
      <c r="AH572" s="58">
        <v>2</v>
      </c>
      <c r="AI572" s="58">
        <v>0</v>
      </c>
      <c r="AJ572" s="58">
        <v>0</v>
      </c>
    </row>
    <row r="573" spans="1:36">
      <c r="A573" s="68" t="str">
        <f t="shared" si="152"/>
        <v>5DH92</v>
      </c>
      <c r="B573" s="12">
        <f t="shared" si="153"/>
        <v>2.5219999999999998</v>
      </c>
      <c r="C573" s="12">
        <f t="shared" si="154"/>
        <v>2.5219999999999998</v>
      </c>
      <c r="D573" s="12">
        <f t="shared" si="155"/>
        <v>2.3788684675886156</v>
      </c>
      <c r="E573" s="12">
        <f t="shared" si="156"/>
        <v>2.1379481409650256</v>
      </c>
      <c r="F573" s="12">
        <f t="shared" si="157"/>
        <v>1.7887404460475482</v>
      </c>
      <c r="G573" s="12">
        <f t="shared" si="158"/>
        <v>1.4395327511300708</v>
      </c>
      <c r="H573" s="12">
        <f t="shared" si="159"/>
        <v>21.8</v>
      </c>
      <c r="I573" s="12">
        <f t="shared" si="160"/>
        <v>36.200000000000003</v>
      </c>
      <c r="J573" s="12">
        <f t="shared" si="161"/>
        <v>2.5219999999999998</v>
      </c>
      <c r="K573" s="12">
        <f t="shared" si="170"/>
        <v>2.2706470650336668</v>
      </c>
      <c r="L573" s="12">
        <f t="shared" si="162"/>
        <v>14.400000000000002</v>
      </c>
      <c r="M573" s="81">
        <f t="shared" si="163"/>
        <v>0</v>
      </c>
      <c r="N573" s="81">
        <f t="shared" si="164"/>
        <v>0</v>
      </c>
      <c r="O573" s="81">
        <f t="shared" si="165"/>
        <v>8.1999999999999993</v>
      </c>
      <c r="P573" s="81">
        <f t="shared" si="166"/>
        <v>3.7999999999999972</v>
      </c>
      <c r="Q573" s="81">
        <f t="shared" si="167"/>
        <v>13.799999999999997</v>
      </c>
      <c r="R573" s="81">
        <f t="shared" si="168"/>
        <v>23.799999999999997</v>
      </c>
      <c r="S573">
        <f t="shared" si="169"/>
        <v>2</v>
      </c>
      <c r="V573" s="54" t="s">
        <v>1315</v>
      </c>
      <c r="W573" s="55" t="s">
        <v>1316</v>
      </c>
      <c r="X573" s="56">
        <v>5</v>
      </c>
      <c r="Y573" s="57">
        <v>58</v>
      </c>
      <c r="Z573" s="57">
        <v>2.6</v>
      </c>
      <c r="AA573" s="57">
        <v>2.5219999999999998</v>
      </c>
      <c r="AB573" s="57">
        <v>0</v>
      </c>
      <c r="AC573" s="57">
        <v>19.2</v>
      </c>
      <c r="AD573" s="57">
        <v>33.6</v>
      </c>
      <c r="AE573" s="57">
        <v>0</v>
      </c>
      <c r="AF573" s="57">
        <v>0</v>
      </c>
      <c r="AG573" s="58">
        <v>1</v>
      </c>
      <c r="AH573" s="58">
        <v>2</v>
      </c>
      <c r="AI573" s="58">
        <v>0</v>
      </c>
      <c r="AJ573" s="58">
        <v>0</v>
      </c>
    </row>
    <row r="574" spans="1:36">
      <c r="A574" s="68" t="str">
        <f t="shared" si="152"/>
        <v>5DJ1</v>
      </c>
      <c r="B574" s="12">
        <f t="shared" si="153"/>
        <v>2.5150000000000001</v>
      </c>
      <c r="C574" s="12">
        <f t="shared" si="154"/>
        <v>2.5150000000000001</v>
      </c>
      <c r="D574" s="12">
        <f t="shared" si="155"/>
        <v>2.3997965714737641</v>
      </c>
      <c r="E574" s="12">
        <f t="shared" si="156"/>
        <v>2.0051165471571148</v>
      </c>
      <c r="F574" s="12">
        <f t="shared" si="157"/>
        <v>1.5685071180719941</v>
      </c>
      <c r="G574" s="12">
        <f t="shared" si="158"/>
        <v>1.1318976889868735</v>
      </c>
      <c r="H574" s="12">
        <f t="shared" si="159"/>
        <v>23.400000000000002</v>
      </c>
      <c r="I574" s="12">
        <f t="shared" si="160"/>
        <v>31.6</v>
      </c>
      <c r="J574" s="12">
        <f t="shared" si="161"/>
        <v>2.5150000000000001</v>
      </c>
      <c r="K574" s="12">
        <f t="shared" si="170"/>
        <v>2.3718684675886159</v>
      </c>
      <c r="L574" s="12">
        <f t="shared" si="162"/>
        <v>8.1999999999999993</v>
      </c>
      <c r="M574" s="81">
        <f t="shared" si="163"/>
        <v>0</v>
      </c>
      <c r="N574" s="81">
        <f t="shared" si="164"/>
        <v>0</v>
      </c>
      <c r="O574" s="81">
        <f t="shared" si="165"/>
        <v>6.5999999999999979</v>
      </c>
      <c r="P574" s="81">
        <f t="shared" si="166"/>
        <v>8.3999999999999986</v>
      </c>
      <c r="Q574" s="81">
        <f t="shared" si="167"/>
        <v>18.399999999999999</v>
      </c>
      <c r="R574" s="81">
        <f t="shared" si="168"/>
        <v>28.4</v>
      </c>
      <c r="S574">
        <f t="shared" si="169"/>
        <v>2.5</v>
      </c>
      <c r="V574" s="54" t="s">
        <v>1317</v>
      </c>
      <c r="W574" s="55" t="s">
        <v>1318</v>
      </c>
      <c r="X574" s="56">
        <v>5</v>
      </c>
      <c r="Y574" s="57">
        <v>51</v>
      </c>
      <c r="Z574" s="57">
        <v>2.6</v>
      </c>
      <c r="AA574" s="57">
        <v>2.5150000000000001</v>
      </c>
      <c r="AB574" s="57">
        <v>0</v>
      </c>
      <c r="AC574" s="57">
        <v>20.8</v>
      </c>
      <c r="AD574" s="57">
        <v>29</v>
      </c>
      <c r="AE574" s="57">
        <v>0</v>
      </c>
      <c r="AF574" s="57">
        <v>0</v>
      </c>
      <c r="AG574" s="58">
        <v>1</v>
      </c>
      <c r="AH574" s="58">
        <v>2.5</v>
      </c>
      <c r="AI574" s="58">
        <v>0</v>
      </c>
      <c r="AJ574" s="58">
        <v>0</v>
      </c>
    </row>
    <row r="575" spans="1:36">
      <c r="A575" s="68" t="str">
        <f t="shared" si="152"/>
        <v>5DJ2</v>
      </c>
      <c r="B575" s="12">
        <f t="shared" si="153"/>
        <v>2.5150000000000001</v>
      </c>
      <c r="C575" s="12">
        <f t="shared" si="154"/>
        <v>2.5150000000000001</v>
      </c>
      <c r="D575" s="12">
        <f t="shared" si="155"/>
        <v>2.4259791688660903</v>
      </c>
      <c r="E575" s="12">
        <f t="shared" si="156"/>
        <v>2.0706079615198827</v>
      </c>
      <c r="F575" s="12">
        <f t="shared" si="157"/>
        <v>1.6339985324347621</v>
      </c>
      <c r="G575" s="12">
        <f t="shared" si="158"/>
        <v>1.1973891033496415</v>
      </c>
      <c r="H575" s="12">
        <f t="shared" si="159"/>
        <v>24.900000000000002</v>
      </c>
      <c r="I575" s="12">
        <f t="shared" si="160"/>
        <v>33.1</v>
      </c>
      <c r="J575" s="12">
        <f t="shared" si="161"/>
        <v>2.5150000000000001</v>
      </c>
      <c r="K575" s="12">
        <f t="shared" si="170"/>
        <v>2.3718684675886159</v>
      </c>
      <c r="L575" s="12">
        <f t="shared" si="162"/>
        <v>8.1999999999999993</v>
      </c>
      <c r="M575" s="81">
        <f t="shared" si="163"/>
        <v>0</v>
      </c>
      <c r="N575" s="81">
        <f t="shared" si="164"/>
        <v>0</v>
      </c>
      <c r="O575" s="81">
        <f t="shared" si="165"/>
        <v>5.0999999999999979</v>
      </c>
      <c r="P575" s="81">
        <f t="shared" si="166"/>
        <v>6.8999999999999986</v>
      </c>
      <c r="Q575" s="81">
        <f t="shared" si="167"/>
        <v>16.899999999999999</v>
      </c>
      <c r="R575" s="81">
        <f t="shared" si="168"/>
        <v>26.9</v>
      </c>
      <c r="S575">
        <f t="shared" si="169"/>
        <v>2.5</v>
      </c>
      <c r="V575" s="54" t="s">
        <v>1319</v>
      </c>
      <c r="W575" s="55" t="s">
        <v>1320</v>
      </c>
      <c r="X575" s="56">
        <v>5</v>
      </c>
      <c r="Y575" s="57">
        <v>52.5</v>
      </c>
      <c r="Z575" s="57">
        <v>2.6</v>
      </c>
      <c r="AA575" s="57">
        <v>2.5150000000000001</v>
      </c>
      <c r="AB575" s="57">
        <v>0</v>
      </c>
      <c r="AC575" s="57">
        <v>22.3</v>
      </c>
      <c r="AD575" s="57">
        <v>30.5</v>
      </c>
      <c r="AE575" s="57">
        <v>0</v>
      </c>
      <c r="AF575" s="57">
        <v>0</v>
      </c>
      <c r="AG575" s="58">
        <v>1</v>
      </c>
      <c r="AH575" s="58">
        <v>2.5</v>
      </c>
      <c r="AI575" s="58">
        <v>0</v>
      </c>
      <c r="AJ575" s="58">
        <v>0</v>
      </c>
    </row>
    <row r="576" spans="1:36">
      <c r="A576" s="68" t="str">
        <f t="shared" si="152"/>
        <v>5DJ4</v>
      </c>
      <c r="B576" s="12">
        <f t="shared" si="153"/>
        <v>2.5150000000000001</v>
      </c>
      <c r="C576" s="12">
        <f t="shared" si="154"/>
        <v>2.5150000000000001</v>
      </c>
      <c r="D576" s="12">
        <f t="shared" si="155"/>
        <v>2.3142341605023429</v>
      </c>
      <c r="E576" s="12">
        <f t="shared" si="156"/>
        <v>1.8776247314172221</v>
      </c>
      <c r="F576" s="12">
        <f t="shared" si="157"/>
        <v>1.4410153023321015</v>
      </c>
      <c r="G576" s="12">
        <f t="shared" si="158"/>
        <v>1.0044058732469809</v>
      </c>
      <c r="H576" s="12">
        <f t="shared" si="159"/>
        <v>20.6</v>
      </c>
      <c r="I576" s="12">
        <f t="shared" si="160"/>
        <v>28.6</v>
      </c>
      <c r="J576" s="12">
        <f t="shared" si="161"/>
        <v>2.5150000000000001</v>
      </c>
      <c r="K576" s="12">
        <f t="shared" si="170"/>
        <v>2.3753594805742595</v>
      </c>
      <c r="L576" s="12">
        <f t="shared" si="162"/>
        <v>8</v>
      </c>
      <c r="M576" s="81">
        <f t="shared" si="163"/>
        <v>0</v>
      </c>
      <c r="N576" s="81">
        <f t="shared" si="164"/>
        <v>0</v>
      </c>
      <c r="O576" s="81">
        <f t="shared" si="165"/>
        <v>1.3999999999999986</v>
      </c>
      <c r="P576" s="81">
        <f t="shared" si="166"/>
        <v>11.399999999999999</v>
      </c>
      <c r="Q576" s="81">
        <f t="shared" si="167"/>
        <v>21.4</v>
      </c>
      <c r="R576" s="81">
        <f t="shared" si="168"/>
        <v>31.4</v>
      </c>
      <c r="S576">
        <f t="shared" si="169"/>
        <v>2.5</v>
      </c>
      <c r="V576" s="54" t="s">
        <v>1321</v>
      </c>
      <c r="W576" s="55" t="s">
        <v>1322</v>
      </c>
      <c r="X576" s="56">
        <v>5</v>
      </c>
      <c r="Y576" s="57">
        <v>55.5</v>
      </c>
      <c r="Z576" s="57">
        <v>2.6</v>
      </c>
      <c r="AA576" s="57">
        <v>2.5150000000000001</v>
      </c>
      <c r="AB576" s="57">
        <v>0</v>
      </c>
      <c r="AC576" s="57">
        <v>18</v>
      </c>
      <c r="AD576" s="57">
        <v>26</v>
      </c>
      <c r="AE576" s="57">
        <v>0</v>
      </c>
      <c r="AF576" s="57">
        <v>0</v>
      </c>
      <c r="AG576" s="58">
        <v>1</v>
      </c>
      <c r="AH576" s="58">
        <v>2.5</v>
      </c>
      <c r="AI576" s="58">
        <v>0</v>
      </c>
      <c r="AJ576" s="58">
        <v>0</v>
      </c>
    </row>
    <row r="577" spans="1:36">
      <c r="A577" s="68" t="str">
        <f t="shared" si="152"/>
        <v>5DJ5</v>
      </c>
      <c r="B577" s="12">
        <f t="shared" si="153"/>
        <v>2.5150000000000001</v>
      </c>
      <c r="C577" s="12">
        <f t="shared" si="154"/>
        <v>2.5150000000000001</v>
      </c>
      <c r="D577" s="12">
        <f t="shared" si="155"/>
        <v>2.377349357976076</v>
      </c>
      <c r="E577" s="12">
        <f t="shared" si="156"/>
        <v>1.9482348099933198</v>
      </c>
      <c r="F577" s="12">
        <f t="shared" si="157"/>
        <v>1.5116253809081992</v>
      </c>
      <c r="G577" s="12">
        <f t="shared" si="158"/>
        <v>1.0750159518230786</v>
      </c>
      <c r="H577" s="12">
        <f t="shared" si="159"/>
        <v>22.114000000000001</v>
      </c>
      <c r="I577" s="12">
        <f t="shared" si="160"/>
        <v>30.286000000000001</v>
      </c>
      <c r="J577" s="12">
        <f t="shared" si="161"/>
        <v>2.5150000000000001</v>
      </c>
      <c r="K577" s="12">
        <f t="shared" si="170"/>
        <v>2.3723572094066059</v>
      </c>
      <c r="L577" s="12">
        <f t="shared" si="162"/>
        <v>8.1720000000000006</v>
      </c>
      <c r="M577" s="81">
        <f t="shared" si="163"/>
        <v>0</v>
      </c>
      <c r="N577" s="81">
        <f t="shared" si="164"/>
        <v>0</v>
      </c>
      <c r="O577" s="81">
        <f t="shared" si="165"/>
        <v>7.8859999999999992</v>
      </c>
      <c r="P577" s="81">
        <f t="shared" si="166"/>
        <v>9.7139999999999986</v>
      </c>
      <c r="Q577" s="81">
        <f t="shared" si="167"/>
        <v>19.713999999999999</v>
      </c>
      <c r="R577" s="81">
        <f t="shared" si="168"/>
        <v>29.713999999999999</v>
      </c>
      <c r="S577">
        <f t="shared" si="169"/>
        <v>2.5</v>
      </c>
      <c r="V577" s="54" t="s">
        <v>1323</v>
      </c>
      <c r="W577" s="55" t="s">
        <v>1324</v>
      </c>
      <c r="X577" s="56">
        <v>5</v>
      </c>
      <c r="Y577" s="57">
        <v>51.7</v>
      </c>
      <c r="Z577" s="57">
        <v>2.6</v>
      </c>
      <c r="AA577" s="57">
        <v>2.5150000000000001</v>
      </c>
      <c r="AB577" s="57">
        <v>0</v>
      </c>
      <c r="AC577" s="57">
        <v>19.513999999999999</v>
      </c>
      <c r="AD577" s="57">
        <v>27.686</v>
      </c>
      <c r="AE577" s="57">
        <v>0</v>
      </c>
      <c r="AF577" s="57">
        <v>0</v>
      </c>
      <c r="AG577" s="58">
        <v>1</v>
      </c>
      <c r="AH577" s="58">
        <v>2.5</v>
      </c>
      <c r="AI577" s="58">
        <v>0</v>
      </c>
      <c r="AJ577" s="58">
        <v>0</v>
      </c>
    </row>
    <row r="578" spans="1:36">
      <c r="A578" s="68" t="str">
        <f t="shared" si="152"/>
        <v>5DJ7</v>
      </c>
      <c r="B578" s="12">
        <f t="shared" si="153"/>
        <v>2.5150000000000001</v>
      </c>
      <c r="C578" s="12">
        <f t="shared" si="154"/>
        <v>2.5150000000000001</v>
      </c>
      <c r="D578" s="12">
        <f t="shared" si="155"/>
        <v>2.3736139740814379</v>
      </c>
      <c r="E578" s="12">
        <f t="shared" si="156"/>
        <v>2.1990633247992619</v>
      </c>
      <c r="F578" s="12">
        <f t="shared" si="157"/>
        <v>1.7860391858964062</v>
      </c>
      <c r="G578" s="12">
        <f t="shared" si="158"/>
        <v>1.3494297568112856</v>
      </c>
      <c r="H578" s="12">
        <f t="shared" si="159"/>
        <v>21.900000000000002</v>
      </c>
      <c r="I578" s="12">
        <f t="shared" si="160"/>
        <v>40.9</v>
      </c>
      <c r="J578" s="12">
        <f t="shared" si="161"/>
        <v>2.5150000000000001</v>
      </c>
      <c r="K578" s="12">
        <f t="shared" si="170"/>
        <v>2.183353766363866</v>
      </c>
      <c r="L578" s="12">
        <f t="shared" si="162"/>
        <v>18.999999999999996</v>
      </c>
      <c r="M578" s="81">
        <f t="shared" si="163"/>
        <v>0</v>
      </c>
      <c r="N578" s="81">
        <f t="shared" si="164"/>
        <v>0</v>
      </c>
      <c r="O578" s="81">
        <f t="shared" si="165"/>
        <v>8.0999999999999979</v>
      </c>
      <c r="P578" s="81">
        <f t="shared" si="166"/>
        <v>18.099999999999998</v>
      </c>
      <c r="Q578" s="81">
        <f t="shared" si="167"/>
        <v>9.1000000000000014</v>
      </c>
      <c r="R578" s="81">
        <f t="shared" si="168"/>
        <v>19.100000000000001</v>
      </c>
      <c r="S578">
        <f t="shared" si="169"/>
        <v>2.5</v>
      </c>
      <c r="V578" s="54" t="s">
        <v>1325</v>
      </c>
      <c r="W578" s="55" t="s">
        <v>1326</v>
      </c>
      <c r="X578" s="56">
        <v>5</v>
      </c>
      <c r="Y578" s="57">
        <v>53</v>
      </c>
      <c r="Z578" s="57">
        <v>2.6</v>
      </c>
      <c r="AA578" s="57">
        <v>2.5150000000000001</v>
      </c>
      <c r="AB578" s="57">
        <v>0</v>
      </c>
      <c r="AC578" s="57">
        <v>19.3</v>
      </c>
      <c r="AD578" s="57">
        <v>38.299999999999997</v>
      </c>
      <c r="AE578" s="57">
        <v>0</v>
      </c>
      <c r="AF578" s="57">
        <v>0</v>
      </c>
      <c r="AG578" s="58">
        <v>1</v>
      </c>
      <c r="AH578" s="58">
        <v>2.5</v>
      </c>
      <c r="AI578" s="58">
        <v>0</v>
      </c>
      <c r="AJ578" s="58">
        <v>0</v>
      </c>
    </row>
    <row r="579" spans="1:36">
      <c r="A579" s="68" t="str">
        <f t="shared" si="152"/>
        <v>5DJ8</v>
      </c>
      <c r="B579" s="12">
        <f t="shared" si="153"/>
        <v>2.5150000000000001</v>
      </c>
      <c r="C579" s="12">
        <f t="shared" si="154"/>
        <v>2.5150000000000001</v>
      </c>
      <c r="D579" s="12">
        <f t="shared" si="155"/>
        <v>2.4381977143158426</v>
      </c>
      <c r="E579" s="12">
        <f t="shared" si="156"/>
        <v>2.1291322933608159</v>
      </c>
      <c r="F579" s="12">
        <f t="shared" si="157"/>
        <v>1.6925228642756951</v>
      </c>
      <c r="G579" s="12">
        <f t="shared" si="158"/>
        <v>1.2559134351905745</v>
      </c>
      <c r="H579" s="12">
        <f t="shared" si="159"/>
        <v>25.6</v>
      </c>
      <c r="I579" s="12">
        <f t="shared" si="160"/>
        <v>34.867000000000004</v>
      </c>
      <c r="J579" s="12">
        <f t="shared" si="161"/>
        <v>2.5150000000000001</v>
      </c>
      <c r="K579" s="12">
        <f t="shared" si="170"/>
        <v>2.3532439133102079</v>
      </c>
      <c r="L579" s="12">
        <f t="shared" si="162"/>
        <v>9.267000000000003</v>
      </c>
      <c r="M579" s="81">
        <f t="shared" si="163"/>
        <v>0</v>
      </c>
      <c r="N579" s="81">
        <f t="shared" si="164"/>
        <v>0</v>
      </c>
      <c r="O579" s="81">
        <f t="shared" si="165"/>
        <v>4.3999999999999986</v>
      </c>
      <c r="P579" s="81">
        <f t="shared" si="166"/>
        <v>5.1329999999999956</v>
      </c>
      <c r="Q579" s="81">
        <f t="shared" si="167"/>
        <v>15.132999999999996</v>
      </c>
      <c r="R579" s="81">
        <f t="shared" si="168"/>
        <v>25.132999999999996</v>
      </c>
      <c r="S579">
        <f t="shared" si="169"/>
        <v>2.5</v>
      </c>
      <c r="V579" s="54" t="s">
        <v>1327</v>
      </c>
      <c r="W579" s="55" t="s">
        <v>1328</v>
      </c>
      <c r="X579" s="56">
        <v>5</v>
      </c>
      <c r="Y579" s="57">
        <v>57</v>
      </c>
      <c r="Z579" s="57">
        <v>2.6</v>
      </c>
      <c r="AA579" s="57">
        <v>2.5150000000000001</v>
      </c>
      <c r="AB579" s="57">
        <v>0</v>
      </c>
      <c r="AC579" s="57">
        <v>23</v>
      </c>
      <c r="AD579" s="57">
        <v>32.267000000000003</v>
      </c>
      <c r="AE579" s="57">
        <v>0</v>
      </c>
      <c r="AF579" s="57">
        <v>0</v>
      </c>
      <c r="AG579" s="58">
        <v>1</v>
      </c>
      <c r="AH579" s="58">
        <v>2.5</v>
      </c>
      <c r="AI579" s="58">
        <v>0</v>
      </c>
      <c r="AJ579" s="58">
        <v>0</v>
      </c>
    </row>
    <row r="580" spans="1:36">
      <c r="A580" s="68" t="str">
        <f t="shared" si="152"/>
        <v>5DJ9</v>
      </c>
      <c r="B580" s="12">
        <f t="shared" si="153"/>
        <v>2.2999999999999998</v>
      </c>
      <c r="C580" s="12">
        <f t="shared" si="154"/>
        <v>2.2999999999999998</v>
      </c>
      <c r="D580" s="12">
        <f t="shared" si="155"/>
        <v>2.1079357677953872</v>
      </c>
      <c r="E580" s="12">
        <f t="shared" si="156"/>
        <v>1.8862277161916801</v>
      </c>
      <c r="F580" s="12">
        <f t="shared" si="157"/>
        <v>1.7116770669095043</v>
      </c>
      <c r="G580" s="12">
        <f t="shared" si="158"/>
        <v>1.5371264176273283</v>
      </c>
      <c r="H580" s="12">
        <f t="shared" si="159"/>
        <v>24.5</v>
      </c>
      <c r="I580" s="12">
        <f t="shared" si="160"/>
        <v>32.700000000000003</v>
      </c>
      <c r="J580" s="12">
        <f t="shared" si="161"/>
        <v>2.2999999999999998</v>
      </c>
      <c r="K580" s="12">
        <f t="shared" si="170"/>
        <v>2.0136496901676684</v>
      </c>
      <c r="L580" s="12">
        <f t="shared" si="162"/>
        <v>8.2000000000000028</v>
      </c>
      <c r="M580" s="81">
        <f t="shared" si="163"/>
        <v>0</v>
      </c>
      <c r="N580" s="81">
        <f t="shared" si="164"/>
        <v>0</v>
      </c>
      <c r="O580" s="81">
        <f t="shared" si="165"/>
        <v>5.5</v>
      </c>
      <c r="P580" s="81">
        <f t="shared" si="166"/>
        <v>7.2999999999999972</v>
      </c>
      <c r="Q580" s="81">
        <f t="shared" si="167"/>
        <v>17.299999999999997</v>
      </c>
      <c r="R580" s="81">
        <f t="shared" si="168"/>
        <v>27.299999999999997</v>
      </c>
      <c r="S580">
        <f t="shared" si="169"/>
        <v>1</v>
      </c>
      <c r="V580" s="54" t="s">
        <v>1329</v>
      </c>
      <c r="W580" s="55" t="s">
        <v>1330</v>
      </c>
      <c r="X580" s="56">
        <v>5</v>
      </c>
      <c r="Y580" s="57">
        <v>54.6</v>
      </c>
      <c r="Z580" s="57">
        <v>5.5</v>
      </c>
      <c r="AA580" s="57">
        <v>2.2999999999999998</v>
      </c>
      <c r="AB580" s="57">
        <v>0</v>
      </c>
      <c r="AC580" s="57">
        <v>19</v>
      </c>
      <c r="AD580" s="57">
        <v>27.2</v>
      </c>
      <c r="AE580" s="57">
        <v>0</v>
      </c>
      <c r="AF580" s="57">
        <v>0</v>
      </c>
      <c r="AG580" s="58">
        <v>2</v>
      </c>
      <c r="AH580" s="58">
        <v>1</v>
      </c>
      <c r="AI580" s="58">
        <v>0</v>
      </c>
      <c r="AJ580" s="58">
        <v>0</v>
      </c>
    </row>
    <row r="581" spans="1:36">
      <c r="A581" s="68" t="str">
        <f t="shared" si="152"/>
        <v>5DJ10</v>
      </c>
      <c r="B581" s="12">
        <f t="shared" si="153"/>
        <v>2.5150000000000001</v>
      </c>
      <c r="C581" s="12">
        <f t="shared" si="154"/>
        <v>2.5150000000000001</v>
      </c>
      <c r="D581" s="12">
        <f t="shared" si="155"/>
        <v>2.3631362790069135</v>
      </c>
      <c r="E581" s="12">
        <f t="shared" si="156"/>
        <v>1.9265268499217929</v>
      </c>
      <c r="F581" s="12">
        <f t="shared" si="157"/>
        <v>1.4899174208366723</v>
      </c>
      <c r="G581" s="12">
        <f t="shared" si="158"/>
        <v>1.0533079917515518</v>
      </c>
      <c r="H581" s="12">
        <f t="shared" si="159"/>
        <v>21.6</v>
      </c>
      <c r="I581" s="12">
        <f t="shared" si="160"/>
        <v>29.8</v>
      </c>
      <c r="J581" s="12">
        <f t="shared" si="161"/>
        <v>2.5150000000000001</v>
      </c>
      <c r="K581" s="12">
        <f t="shared" si="170"/>
        <v>2.3718684675886159</v>
      </c>
      <c r="L581" s="12">
        <f t="shared" si="162"/>
        <v>8.1999999999999993</v>
      </c>
      <c r="M581" s="81">
        <f t="shared" si="163"/>
        <v>0</v>
      </c>
      <c r="N581" s="81">
        <f t="shared" si="164"/>
        <v>0</v>
      </c>
      <c r="O581" s="81">
        <f t="shared" si="165"/>
        <v>0.19999999999999929</v>
      </c>
      <c r="P581" s="81">
        <f t="shared" si="166"/>
        <v>10.199999999999999</v>
      </c>
      <c r="Q581" s="81">
        <f t="shared" si="167"/>
        <v>20.2</v>
      </c>
      <c r="R581" s="81">
        <f t="shared" si="168"/>
        <v>30.2</v>
      </c>
      <c r="S581">
        <f t="shared" si="169"/>
        <v>2.5</v>
      </c>
      <c r="V581" s="54" t="s">
        <v>1331</v>
      </c>
      <c r="W581" s="55" t="s">
        <v>1332</v>
      </c>
      <c r="X581" s="56">
        <v>5</v>
      </c>
      <c r="Y581" s="57">
        <v>51.7</v>
      </c>
      <c r="Z581" s="57">
        <v>2.6</v>
      </c>
      <c r="AA581" s="57">
        <v>2.5150000000000001</v>
      </c>
      <c r="AB581" s="57">
        <v>0</v>
      </c>
      <c r="AC581" s="57">
        <v>19</v>
      </c>
      <c r="AD581" s="57">
        <v>27.2</v>
      </c>
      <c r="AE581" s="57">
        <v>0</v>
      </c>
      <c r="AF581" s="57">
        <v>0</v>
      </c>
      <c r="AG581" s="58">
        <v>1</v>
      </c>
      <c r="AH581" s="58">
        <v>2.5</v>
      </c>
      <c r="AI581" s="58">
        <v>0</v>
      </c>
      <c r="AJ581" s="58">
        <v>0</v>
      </c>
    </row>
    <row r="582" spans="1:36">
      <c r="A582" s="68" t="str">
        <f t="shared" si="152"/>
        <v>5DJ11</v>
      </c>
      <c r="B582" s="12">
        <f t="shared" si="153"/>
        <v>2.5150000000000001</v>
      </c>
      <c r="C582" s="12">
        <f t="shared" si="154"/>
        <v>2.5150000000000001</v>
      </c>
      <c r="D582" s="12">
        <f t="shared" si="155"/>
        <v>2.4364522078230211</v>
      </c>
      <c r="E582" s="12">
        <f t="shared" si="156"/>
        <v>2.09680452726499</v>
      </c>
      <c r="F582" s="12">
        <f t="shared" si="157"/>
        <v>1.6601950981798694</v>
      </c>
      <c r="G582" s="12">
        <f t="shared" si="158"/>
        <v>1.2235856690947489</v>
      </c>
      <c r="H582" s="12">
        <f t="shared" si="159"/>
        <v>25.5</v>
      </c>
      <c r="I582" s="12">
        <f t="shared" si="160"/>
        <v>33.700000000000003</v>
      </c>
      <c r="J582" s="12">
        <f t="shared" si="161"/>
        <v>2.5150000000000001</v>
      </c>
      <c r="K582" s="12">
        <f t="shared" si="170"/>
        <v>2.3718684675886159</v>
      </c>
      <c r="L582" s="12">
        <f t="shared" si="162"/>
        <v>8.2000000000000028</v>
      </c>
      <c r="M582" s="81">
        <f t="shared" si="163"/>
        <v>0</v>
      </c>
      <c r="N582" s="81">
        <f t="shared" si="164"/>
        <v>0</v>
      </c>
      <c r="O582" s="81">
        <f t="shared" si="165"/>
        <v>4.5</v>
      </c>
      <c r="P582" s="81">
        <f t="shared" si="166"/>
        <v>6.2999999999999972</v>
      </c>
      <c r="Q582" s="81">
        <f t="shared" si="167"/>
        <v>16.299999999999997</v>
      </c>
      <c r="R582" s="81">
        <f t="shared" si="168"/>
        <v>26.299999999999997</v>
      </c>
      <c r="S582">
        <f t="shared" si="169"/>
        <v>2.5</v>
      </c>
      <c r="V582" s="54" t="s">
        <v>1333</v>
      </c>
      <c r="W582" s="55" t="s">
        <v>1334</v>
      </c>
      <c r="X582" s="56">
        <v>5</v>
      </c>
      <c r="Y582" s="57">
        <v>56</v>
      </c>
      <c r="Z582" s="57">
        <v>5.5</v>
      </c>
      <c r="AA582" s="57">
        <v>2.5150000000000001</v>
      </c>
      <c r="AB582" s="57">
        <v>0</v>
      </c>
      <c r="AC582" s="57">
        <v>20</v>
      </c>
      <c r="AD582" s="57">
        <v>28.2</v>
      </c>
      <c r="AE582" s="57">
        <v>0</v>
      </c>
      <c r="AF582" s="57">
        <v>0</v>
      </c>
      <c r="AG582" s="58">
        <v>1</v>
      </c>
      <c r="AH582" s="58">
        <v>2.5</v>
      </c>
      <c r="AI582" s="58">
        <v>0</v>
      </c>
      <c r="AJ582" s="58">
        <v>0</v>
      </c>
    </row>
    <row r="583" spans="1:36">
      <c r="A583" s="68" t="str">
        <f t="shared" si="152"/>
        <v>5DJ12</v>
      </c>
      <c r="B583" s="12">
        <f t="shared" si="153"/>
        <v>2.5150000000000001</v>
      </c>
      <c r="C583" s="12">
        <f t="shared" si="154"/>
        <v>2.5150000000000001</v>
      </c>
      <c r="D583" s="12">
        <f t="shared" si="155"/>
        <v>2.4364522078230211</v>
      </c>
      <c r="E583" s="12">
        <f t="shared" si="156"/>
        <v>2.09680452726499</v>
      </c>
      <c r="F583" s="12">
        <f t="shared" si="157"/>
        <v>1.6601950981798694</v>
      </c>
      <c r="G583" s="12">
        <f t="shared" si="158"/>
        <v>1.2235856690947489</v>
      </c>
      <c r="H583" s="12">
        <f t="shared" si="159"/>
        <v>25.5</v>
      </c>
      <c r="I583" s="12">
        <f t="shared" si="160"/>
        <v>33.700000000000003</v>
      </c>
      <c r="J583" s="12">
        <f t="shared" si="161"/>
        <v>2.5150000000000001</v>
      </c>
      <c r="K583" s="12">
        <f t="shared" si="170"/>
        <v>2.3718684675886159</v>
      </c>
      <c r="L583" s="12">
        <f t="shared" si="162"/>
        <v>8.2000000000000028</v>
      </c>
      <c r="M583" s="81">
        <f t="shared" si="163"/>
        <v>0</v>
      </c>
      <c r="N583" s="81">
        <f t="shared" si="164"/>
        <v>0</v>
      </c>
      <c r="O583" s="81">
        <f t="shared" si="165"/>
        <v>4.5</v>
      </c>
      <c r="P583" s="81">
        <f t="shared" si="166"/>
        <v>6.2999999999999972</v>
      </c>
      <c r="Q583" s="81">
        <f t="shared" si="167"/>
        <v>16.299999999999997</v>
      </c>
      <c r="R583" s="81">
        <f t="shared" si="168"/>
        <v>26.299999999999997</v>
      </c>
      <c r="S583">
        <f t="shared" si="169"/>
        <v>2.5</v>
      </c>
      <c r="V583" s="54" t="s">
        <v>1335</v>
      </c>
      <c r="W583" s="55" t="s">
        <v>1336</v>
      </c>
      <c r="X583" s="56">
        <v>1</v>
      </c>
      <c r="Y583" s="57">
        <v>56</v>
      </c>
      <c r="Z583" s="57">
        <v>5.5</v>
      </c>
      <c r="AA583" s="57">
        <v>2.5150000000000001</v>
      </c>
      <c r="AB583" s="57">
        <v>0</v>
      </c>
      <c r="AC583" s="57">
        <v>20</v>
      </c>
      <c r="AD583" s="57">
        <v>28.2</v>
      </c>
      <c r="AE583" s="57">
        <v>0</v>
      </c>
      <c r="AF583" s="57">
        <v>0</v>
      </c>
      <c r="AG583" s="58">
        <v>1</v>
      </c>
      <c r="AH583" s="58">
        <v>2.5</v>
      </c>
      <c r="AI583" s="58">
        <v>0</v>
      </c>
      <c r="AJ583" s="58">
        <v>0</v>
      </c>
    </row>
    <row r="584" spans="1:36" s="73" customFormat="1">
      <c r="A584" s="71" t="str">
        <f t="shared" si="152"/>
        <v>5DJ19</v>
      </c>
      <c r="B584" s="72">
        <f t="shared" si="153"/>
        <v>2.5219999999999998</v>
      </c>
      <c r="C584" s="72">
        <f t="shared" si="154"/>
        <v>2.5219999999999998</v>
      </c>
      <c r="D584" s="72">
        <f t="shared" si="155"/>
        <v>2.4783623376794557</v>
      </c>
      <c r="E584" s="72">
        <f t="shared" si="156"/>
        <v>2.2087105572067913</v>
      </c>
      <c r="F584" s="72">
        <f t="shared" si="157"/>
        <v>1.7721011281216708</v>
      </c>
      <c r="G584" s="72">
        <f t="shared" si="158"/>
        <v>1.33549169903655</v>
      </c>
      <c r="H584" s="72">
        <f t="shared" si="159"/>
        <v>27.5</v>
      </c>
      <c r="I584" s="72">
        <f t="shared" si="160"/>
        <v>36.371000000000002</v>
      </c>
      <c r="J584" s="72">
        <f t="shared" si="161"/>
        <v>2.5219999999999998</v>
      </c>
      <c r="K584" s="12">
        <f t="shared" si="170"/>
        <v>2.3671561190217814</v>
      </c>
      <c r="L584" s="72">
        <f t="shared" si="162"/>
        <v>8.8710000000000022</v>
      </c>
      <c r="M584" s="82">
        <f t="shared" si="163"/>
        <v>0</v>
      </c>
      <c r="N584" s="82">
        <f t="shared" si="164"/>
        <v>0</v>
      </c>
      <c r="O584" s="82">
        <f t="shared" si="165"/>
        <v>2.5</v>
      </c>
      <c r="P584" s="82">
        <f t="shared" si="166"/>
        <v>3.6289999999999978</v>
      </c>
      <c r="Q584" s="82">
        <f t="shared" si="167"/>
        <v>13.628999999999998</v>
      </c>
      <c r="R584" s="82">
        <f t="shared" si="168"/>
        <v>23.628999999999998</v>
      </c>
      <c r="S584" s="73">
        <f t="shared" si="169"/>
        <v>2.5</v>
      </c>
      <c r="V584" s="74" t="s">
        <v>1337</v>
      </c>
      <c r="W584" s="75" t="s">
        <v>100</v>
      </c>
      <c r="X584" s="76">
        <v>5</v>
      </c>
      <c r="Y584" s="77">
        <v>57</v>
      </c>
      <c r="Z584" s="77">
        <v>2.6</v>
      </c>
      <c r="AA584" s="77">
        <v>2.5219999999999998</v>
      </c>
      <c r="AB584" s="77">
        <v>0</v>
      </c>
      <c r="AC584" s="77">
        <v>24.9</v>
      </c>
      <c r="AD584" s="77">
        <v>33.771000000000001</v>
      </c>
      <c r="AE584" s="77">
        <v>0</v>
      </c>
      <c r="AF584" s="77">
        <v>0</v>
      </c>
      <c r="AG584" s="78">
        <v>1</v>
      </c>
      <c r="AH584" s="78">
        <v>2.5</v>
      </c>
      <c r="AI584" s="78">
        <v>0</v>
      </c>
      <c r="AJ584" s="78">
        <v>0</v>
      </c>
    </row>
    <row r="585" spans="1:36">
      <c r="A585" s="68" t="str">
        <f t="shared" si="152"/>
        <v>5DJ32</v>
      </c>
      <c r="B585" s="12">
        <f t="shared" si="153"/>
        <v>2.5150000000000001</v>
      </c>
      <c r="C585" s="12">
        <f t="shared" si="154"/>
        <v>2.5150000000000001</v>
      </c>
      <c r="D585" s="12">
        <f t="shared" si="155"/>
        <v>2.5150000000000001</v>
      </c>
      <c r="E585" s="12">
        <f t="shared" si="156"/>
        <v>2.3544134026603984</v>
      </c>
      <c r="F585" s="12">
        <f t="shared" si="157"/>
        <v>2.1798627533782224</v>
      </c>
      <c r="G585" s="12">
        <f t="shared" si="158"/>
        <v>2.0053121040960464</v>
      </c>
      <c r="H585" s="12">
        <f t="shared" si="159"/>
        <v>19.100000000000001</v>
      </c>
      <c r="I585" s="12">
        <f t="shared" si="160"/>
        <v>30.8</v>
      </c>
      <c r="J585" s="12">
        <f t="shared" si="161"/>
        <v>2.5150000000000001</v>
      </c>
      <c r="K585" s="12">
        <f t="shared" si="170"/>
        <v>2.5150000000000001</v>
      </c>
      <c r="L585" s="12">
        <f t="shared" si="162"/>
        <v>11.7</v>
      </c>
      <c r="M585" s="81">
        <f t="shared" si="163"/>
        <v>0</v>
      </c>
      <c r="N585" s="81">
        <f t="shared" si="164"/>
        <v>0.89999999999999858</v>
      </c>
      <c r="O585" s="81">
        <f t="shared" si="165"/>
        <v>10.899999999999999</v>
      </c>
      <c r="P585" s="81">
        <f t="shared" si="166"/>
        <v>9.1999999999999993</v>
      </c>
      <c r="Q585" s="81">
        <f t="shared" si="167"/>
        <v>19.2</v>
      </c>
      <c r="R585" s="81">
        <f t="shared" si="168"/>
        <v>29.2</v>
      </c>
      <c r="S585">
        <f t="shared" si="169"/>
        <v>1</v>
      </c>
      <c r="V585" s="54" t="s">
        <v>1338</v>
      </c>
      <c r="W585" s="55" t="s">
        <v>1339</v>
      </c>
      <c r="X585" s="56">
        <v>5</v>
      </c>
      <c r="Y585" s="57">
        <v>57</v>
      </c>
      <c r="Z585" s="57">
        <v>2.6</v>
      </c>
      <c r="AA585" s="57">
        <v>2.5150000000000001</v>
      </c>
      <c r="AB585" s="57">
        <v>2.4630000000000001</v>
      </c>
      <c r="AC585" s="57">
        <v>16.5</v>
      </c>
      <c r="AD585" s="57">
        <v>28.2</v>
      </c>
      <c r="AE585" s="57">
        <v>33.1</v>
      </c>
      <c r="AF585" s="57">
        <v>0</v>
      </c>
      <c r="AG585" s="58">
        <v>0</v>
      </c>
      <c r="AH585" s="58">
        <v>1</v>
      </c>
      <c r="AI585" s="58">
        <v>2.5</v>
      </c>
      <c r="AJ585" s="58">
        <v>0</v>
      </c>
    </row>
    <row r="586" spans="1:36">
      <c r="A586" s="68" t="str">
        <f t="shared" si="152"/>
        <v>5DJ77</v>
      </c>
      <c r="B586" s="12">
        <f t="shared" si="153"/>
        <v>2.5219999999999998</v>
      </c>
      <c r="C586" s="12">
        <f t="shared" si="154"/>
        <v>2.5219999999999998</v>
      </c>
      <c r="D586" s="12">
        <f t="shared" si="155"/>
        <v>2.4242516364019813</v>
      </c>
      <c r="E586" s="12">
        <f t="shared" si="156"/>
        <v>2.0636392534597148</v>
      </c>
      <c r="F586" s="12">
        <f t="shared" si="157"/>
        <v>1.6270298243745942</v>
      </c>
      <c r="G586" s="12">
        <f t="shared" si="158"/>
        <v>1.1904203952894736</v>
      </c>
      <c r="H586" s="12">
        <f t="shared" si="159"/>
        <v>24.400000000000002</v>
      </c>
      <c r="I586" s="12">
        <f t="shared" si="160"/>
        <v>32.9</v>
      </c>
      <c r="J586" s="12">
        <f t="shared" si="161"/>
        <v>2.5219999999999998</v>
      </c>
      <c r="K586" s="12">
        <f t="shared" si="170"/>
        <v>2.3736319481101504</v>
      </c>
      <c r="L586" s="12">
        <f t="shared" si="162"/>
        <v>8.4999999999999964</v>
      </c>
      <c r="M586" s="81">
        <f t="shared" si="163"/>
        <v>0</v>
      </c>
      <c r="N586" s="81">
        <f t="shared" si="164"/>
        <v>0</v>
      </c>
      <c r="O586" s="81">
        <f t="shared" si="165"/>
        <v>5.5999999999999979</v>
      </c>
      <c r="P586" s="81">
        <f t="shared" si="166"/>
        <v>7.1000000000000014</v>
      </c>
      <c r="Q586" s="81">
        <f t="shared" si="167"/>
        <v>17.100000000000001</v>
      </c>
      <c r="R586" s="81">
        <f t="shared" si="168"/>
        <v>27.1</v>
      </c>
      <c r="S586">
        <f t="shared" si="169"/>
        <v>2.5</v>
      </c>
      <c r="V586" s="54" t="s">
        <v>1340</v>
      </c>
      <c r="W586" s="55" t="s">
        <v>1341</v>
      </c>
      <c r="X586" s="56">
        <v>5</v>
      </c>
      <c r="Y586" s="57">
        <v>52.4</v>
      </c>
      <c r="Z586" s="57">
        <v>2.6</v>
      </c>
      <c r="AA586" s="57">
        <v>2.5219999999999998</v>
      </c>
      <c r="AB586" s="57">
        <v>0</v>
      </c>
      <c r="AC586" s="57">
        <v>21.8</v>
      </c>
      <c r="AD586" s="57">
        <v>30.3</v>
      </c>
      <c r="AE586" s="57">
        <v>0</v>
      </c>
      <c r="AF586" s="57">
        <v>0</v>
      </c>
      <c r="AG586" s="58">
        <v>1</v>
      </c>
      <c r="AH586" s="58">
        <v>2.5</v>
      </c>
      <c r="AI586" s="58">
        <v>0</v>
      </c>
      <c r="AJ586" s="58">
        <v>0</v>
      </c>
    </row>
    <row r="587" spans="1:36">
      <c r="A587" s="68" t="str">
        <f t="shared" si="152"/>
        <v>5DL1</v>
      </c>
      <c r="B587" s="12">
        <f t="shared" si="153"/>
        <v>2.5150000000000001</v>
      </c>
      <c r="C587" s="12">
        <f t="shared" si="154"/>
        <v>2.5150000000000001</v>
      </c>
      <c r="D587" s="12">
        <f t="shared" si="155"/>
        <v>2.2669932907247898</v>
      </c>
      <c r="E587" s="12">
        <f t="shared" si="156"/>
        <v>1.7429154978943777</v>
      </c>
      <c r="F587" s="12">
        <f t="shared" si="157"/>
        <v>1.2188377050639656</v>
      </c>
      <c r="G587" s="12">
        <f t="shared" si="158"/>
        <v>0.69475991223355349</v>
      </c>
      <c r="H587" s="12">
        <f t="shared" si="159"/>
        <v>22.6</v>
      </c>
      <c r="I587" s="12">
        <f t="shared" si="160"/>
        <v>26.6</v>
      </c>
      <c r="J587" s="12">
        <f t="shared" si="161"/>
        <v>2.5150000000000001</v>
      </c>
      <c r="K587" s="12">
        <f t="shared" si="170"/>
        <v>2.4451797402871298</v>
      </c>
      <c r="L587" s="12">
        <f t="shared" si="162"/>
        <v>4</v>
      </c>
      <c r="M587" s="81">
        <f t="shared" si="163"/>
        <v>0</v>
      </c>
      <c r="N587" s="81">
        <f t="shared" si="164"/>
        <v>0</v>
      </c>
      <c r="O587" s="81">
        <f t="shared" si="165"/>
        <v>3.3999999999999986</v>
      </c>
      <c r="P587" s="81">
        <f t="shared" si="166"/>
        <v>13.399999999999999</v>
      </c>
      <c r="Q587" s="81">
        <f t="shared" si="167"/>
        <v>23.4</v>
      </c>
      <c r="R587" s="81">
        <f t="shared" si="168"/>
        <v>33.4</v>
      </c>
      <c r="S587">
        <f t="shared" si="169"/>
        <v>3</v>
      </c>
      <c r="V587" s="54" t="s">
        <v>1342</v>
      </c>
      <c r="W587" s="55" t="s">
        <v>1343</v>
      </c>
      <c r="X587" s="56">
        <v>5</v>
      </c>
      <c r="Y587" s="57">
        <v>58</v>
      </c>
      <c r="Z587" s="57">
        <v>2.6</v>
      </c>
      <c r="AA587" s="57">
        <v>2.5150000000000001</v>
      </c>
      <c r="AB587" s="57">
        <v>0</v>
      </c>
      <c r="AC587" s="57">
        <v>20</v>
      </c>
      <c r="AD587" s="57">
        <v>24</v>
      </c>
      <c r="AE587" s="57">
        <v>0</v>
      </c>
      <c r="AF587" s="57">
        <v>0</v>
      </c>
      <c r="AG587" s="58">
        <v>1</v>
      </c>
      <c r="AH587" s="58">
        <v>3</v>
      </c>
      <c r="AI587" s="58">
        <v>0</v>
      </c>
      <c r="AJ587" s="58">
        <v>0</v>
      </c>
    </row>
    <row r="588" spans="1:36">
      <c r="A588" s="68" t="str">
        <f t="shared" si="152"/>
        <v>5DL3</v>
      </c>
      <c r="B588" s="12">
        <f t="shared" si="153"/>
        <v>3</v>
      </c>
      <c r="C588" s="12">
        <f t="shared" si="154"/>
        <v>2.9598533506650995</v>
      </c>
      <c r="D588" s="12">
        <f t="shared" si="155"/>
        <v>2.7853027013829239</v>
      </c>
      <c r="E588" s="12">
        <f t="shared" si="156"/>
        <v>2.5583229805685122</v>
      </c>
      <c r="F588" s="12">
        <f t="shared" si="157"/>
        <v>2.0342451877381</v>
      </c>
      <c r="G588" s="12">
        <f t="shared" si="158"/>
        <v>1.5101673949076881</v>
      </c>
      <c r="H588" s="12">
        <f t="shared" si="159"/>
        <v>17.7</v>
      </c>
      <c r="I588" s="12">
        <f t="shared" si="160"/>
        <v>38.5</v>
      </c>
      <c r="J588" s="12">
        <f t="shared" si="161"/>
        <v>3</v>
      </c>
      <c r="K588" s="12">
        <f t="shared" si="170"/>
        <v>2.6369346494930741</v>
      </c>
      <c r="L588" s="12">
        <f t="shared" si="162"/>
        <v>20.8</v>
      </c>
      <c r="M588" s="81">
        <f t="shared" si="163"/>
        <v>0</v>
      </c>
      <c r="N588" s="81">
        <f t="shared" si="164"/>
        <v>2.3000000000000007</v>
      </c>
      <c r="O588" s="81">
        <f t="shared" si="165"/>
        <v>12.3</v>
      </c>
      <c r="P588" s="81">
        <f t="shared" si="166"/>
        <v>1.5</v>
      </c>
      <c r="Q588" s="81">
        <f t="shared" si="167"/>
        <v>11.5</v>
      </c>
      <c r="R588" s="81">
        <f t="shared" si="168"/>
        <v>21.5</v>
      </c>
      <c r="S588">
        <f t="shared" si="169"/>
        <v>3</v>
      </c>
      <c r="V588" s="54" t="s">
        <v>1344</v>
      </c>
      <c r="W588" s="55" t="s">
        <v>1345</v>
      </c>
      <c r="X588" s="56">
        <v>5</v>
      </c>
      <c r="Y588" s="57">
        <v>50.1</v>
      </c>
      <c r="Z588" s="57">
        <v>3</v>
      </c>
      <c r="AA588" s="57">
        <v>3</v>
      </c>
      <c r="AB588" s="57">
        <v>0</v>
      </c>
      <c r="AC588" s="57">
        <v>14.7</v>
      </c>
      <c r="AD588" s="57">
        <v>35.5</v>
      </c>
      <c r="AE588" s="57">
        <v>0</v>
      </c>
      <c r="AF588" s="57">
        <v>0</v>
      </c>
      <c r="AG588" s="58">
        <v>1</v>
      </c>
      <c r="AH588" s="58">
        <v>3</v>
      </c>
      <c r="AI588" s="58">
        <v>0</v>
      </c>
      <c r="AJ588" s="58">
        <v>0</v>
      </c>
    </row>
    <row r="589" spans="1:36">
      <c r="A589" s="68" t="str">
        <f t="shared" si="152"/>
        <v>5DL4</v>
      </c>
      <c r="B589" s="12">
        <f t="shared" si="153"/>
        <v>3</v>
      </c>
      <c r="C589" s="12">
        <f t="shared" si="154"/>
        <v>2.9685808831292082</v>
      </c>
      <c r="D589" s="12">
        <f t="shared" si="155"/>
        <v>2.7940302338470326</v>
      </c>
      <c r="E589" s="12">
        <f t="shared" si="156"/>
        <v>2.5845268702100328</v>
      </c>
      <c r="F589" s="12">
        <f t="shared" si="157"/>
        <v>2.0604490773796207</v>
      </c>
      <c r="G589" s="12">
        <f t="shared" si="158"/>
        <v>1.5363712845492088</v>
      </c>
      <c r="H589" s="12">
        <f t="shared" si="159"/>
        <v>18.2</v>
      </c>
      <c r="I589" s="12">
        <f t="shared" si="160"/>
        <v>39</v>
      </c>
      <c r="J589" s="12">
        <f t="shared" si="161"/>
        <v>3</v>
      </c>
      <c r="K589" s="12">
        <f t="shared" si="170"/>
        <v>2.6369346494930741</v>
      </c>
      <c r="L589" s="12">
        <f t="shared" si="162"/>
        <v>20.8</v>
      </c>
      <c r="M589" s="81">
        <f t="shared" si="163"/>
        <v>0</v>
      </c>
      <c r="N589" s="81">
        <f t="shared" si="164"/>
        <v>1.8000000000000007</v>
      </c>
      <c r="O589" s="81">
        <f t="shared" si="165"/>
        <v>11.8</v>
      </c>
      <c r="P589" s="81">
        <f t="shared" si="166"/>
        <v>1</v>
      </c>
      <c r="Q589" s="81">
        <f t="shared" si="167"/>
        <v>11</v>
      </c>
      <c r="R589" s="81">
        <f t="shared" si="168"/>
        <v>21</v>
      </c>
      <c r="S589">
        <f t="shared" si="169"/>
        <v>3</v>
      </c>
      <c r="V589" s="54" t="s">
        <v>1346</v>
      </c>
      <c r="W589" s="55" t="s">
        <v>1347</v>
      </c>
      <c r="X589" s="56">
        <v>5</v>
      </c>
      <c r="Y589" s="57">
        <v>50.6</v>
      </c>
      <c r="Z589" s="57">
        <v>3</v>
      </c>
      <c r="AA589" s="57">
        <v>3</v>
      </c>
      <c r="AB589" s="57">
        <v>0</v>
      </c>
      <c r="AC589" s="57">
        <v>15.2</v>
      </c>
      <c r="AD589" s="57">
        <v>36</v>
      </c>
      <c r="AE589" s="57">
        <v>0</v>
      </c>
      <c r="AF589" s="57">
        <v>0</v>
      </c>
      <c r="AG589" s="58">
        <v>1</v>
      </c>
      <c r="AH589" s="58">
        <v>3</v>
      </c>
      <c r="AI589" s="58">
        <v>0</v>
      </c>
      <c r="AJ589" s="58">
        <v>0</v>
      </c>
    </row>
    <row r="590" spans="1:36">
      <c r="A590" s="68" t="str">
        <f t="shared" si="152"/>
        <v>5DL5</v>
      </c>
      <c r="B590" s="12">
        <f t="shared" si="153"/>
        <v>2.5150000000000001</v>
      </c>
      <c r="C590" s="12">
        <f t="shared" si="154"/>
        <v>2.5150000000000001</v>
      </c>
      <c r="D590" s="12">
        <f t="shared" si="155"/>
        <v>2.4032875844594077</v>
      </c>
      <c r="E590" s="12">
        <f t="shared" si="156"/>
        <v>2.0749449920160079</v>
      </c>
      <c r="F590" s="12">
        <f t="shared" si="157"/>
        <v>1.5508671991855958</v>
      </c>
      <c r="G590" s="12">
        <f t="shared" si="158"/>
        <v>1.0267894063551837</v>
      </c>
      <c r="H590" s="12">
        <f t="shared" si="159"/>
        <v>23.6</v>
      </c>
      <c r="I590" s="12">
        <f t="shared" si="160"/>
        <v>35.6</v>
      </c>
      <c r="J590" s="12">
        <f t="shared" si="161"/>
        <v>2.5150000000000001</v>
      </c>
      <c r="K590" s="12">
        <f t="shared" si="170"/>
        <v>2.3055392208613892</v>
      </c>
      <c r="L590" s="12">
        <f t="shared" si="162"/>
        <v>12</v>
      </c>
      <c r="M590" s="81">
        <f t="shared" si="163"/>
        <v>0</v>
      </c>
      <c r="N590" s="81">
        <f t="shared" si="164"/>
        <v>0</v>
      </c>
      <c r="O590" s="81">
        <f t="shared" si="165"/>
        <v>6.3999999999999986</v>
      </c>
      <c r="P590" s="81">
        <f t="shared" si="166"/>
        <v>4.3999999999999986</v>
      </c>
      <c r="Q590" s="81">
        <f t="shared" si="167"/>
        <v>14.399999999999999</v>
      </c>
      <c r="R590" s="81">
        <f t="shared" si="168"/>
        <v>24.4</v>
      </c>
      <c r="S590">
        <f t="shared" si="169"/>
        <v>3</v>
      </c>
      <c r="V590" s="54" t="s">
        <v>1348</v>
      </c>
      <c r="W590" s="55" t="s">
        <v>1349</v>
      </c>
      <c r="X590" s="56">
        <v>5</v>
      </c>
      <c r="Y590" s="57">
        <v>50</v>
      </c>
      <c r="Z590" s="57">
        <v>2.6</v>
      </c>
      <c r="AA590" s="57">
        <v>2.5150000000000001</v>
      </c>
      <c r="AB590" s="57">
        <v>0</v>
      </c>
      <c r="AC590" s="57">
        <v>21</v>
      </c>
      <c r="AD590" s="57">
        <v>33</v>
      </c>
      <c r="AE590" s="57">
        <v>0</v>
      </c>
      <c r="AF590" s="57">
        <v>0</v>
      </c>
      <c r="AG590" s="58">
        <v>1</v>
      </c>
      <c r="AH590" s="58">
        <v>3</v>
      </c>
      <c r="AI590" s="58">
        <v>0</v>
      </c>
      <c r="AJ590" s="58">
        <v>0</v>
      </c>
    </row>
    <row r="591" spans="1:36">
      <c r="A591" s="68" t="str">
        <f t="shared" si="152"/>
        <v>5DL6</v>
      </c>
      <c r="B591" s="12">
        <f t="shared" si="153"/>
        <v>2.5150000000000001</v>
      </c>
      <c r="C591" s="12">
        <f t="shared" si="154"/>
        <v>2.5150000000000001</v>
      </c>
      <c r="D591" s="12">
        <f t="shared" si="155"/>
        <v>2.3701187026459554</v>
      </c>
      <c r="E591" s="12">
        <f t="shared" si="156"/>
        <v>1.8460409098155433</v>
      </c>
      <c r="F591" s="12">
        <f t="shared" si="157"/>
        <v>1.3219631169851314</v>
      </c>
      <c r="G591" s="12">
        <f t="shared" si="158"/>
        <v>0.79788532415471924</v>
      </c>
      <c r="H591" s="12">
        <f t="shared" si="159"/>
        <v>21.900000000000002</v>
      </c>
      <c r="I591" s="12">
        <f t="shared" si="160"/>
        <v>29.900000000000002</v>
      </c>
      <c r="J591" s="12">
        <f t="shared" si="161"/>
        <v>2.5150000000000001</v>
      </c>
      <c r="K591" s="12">
        <f t="shared" si="170"/>
        <v>2.3753594805742595</v>
      </c>
      <c r="L591" s="12">
        <f t="shared" si="162"/>
        <v>8</v>
      </c>
      <c r="M591" s="81">
        <f t="shared" si="163"/>
        <v>0</v>
      </c>
      <c r="N591" s="81">
        <f t="shared" si="164"/>
        <v>0</v>
      </c>
      <c r="O591" s="81">
        <f t="shared" si="165"/>
        <v>9.9999999999997868E-2</v>
      </c>
      <c r="P591" s="81">
        <f t="shared" si="166"/>
        <v>10.099999999999998</v>
      </c>
      <c r="Q591" s="81">
        <f t="shared" si="167"/>
        <v>20.099999999999998</v>
      </c>
      <c r="R591" s="81">
        <f t="shared" si="168"/>
        <v>30.099999999999998</v>
      </c>
      <c r="S591">
        <f t="shared" si="169"/>
        <v>3</v>
      </c>
      <c r="V591" s="54" t="s">
        <v>1350</v>
      </c>
      <c r="W591" s="55" t="s">
        <v>1351</v>
      </c>
      <c r="X591" s="56">
        <v>5</v>
      </c>
      <c r="Y591" s="57">
        <v>52.6</v>
      </c>
      <c r="Z591" s="57">
        <v>2.6</v>
      </c>
      <c r="AA591" s="57">
        <v>2.5150000000000001</v>
      </c>
      <c r="AB591" s="57">
        <v>0</v>
      </c>
      <c r="AC591" s="57">
        <v>19.3</v>
      </c>
      <c r="AD591" s="57">
        <v>27.3</v>
      </c>
      <c r="AE591" s="57">
        <v>0</v>
      </c>
      <c r="AF591" s="57">
        <v>0</v>
      </c>
      <c r="AG591" s="58">
        <v>1</v>
      </c>
      <c r="AH591" s="58">
        <v>3</v>
      </c>
      <c r="AI591" s="58">
        <v>0</v>
      </c>
      <c r="AJ591" s="58">
        <v>0</v>
      </c>
    </row>
    <row r="592" spans="1:36">
      <c r="A592" s="68" t="str">
        <f t="shared" si="152"/>
        <v>5DL7</v>
      </c>
      <c r="B592" s="12">
        <f t="shared" si="153"/>
        <v>2.5150000000000001</v>
      </c>
      <c r="C592" s="12">
        <f t="shared" si="154"/>
        <v>2.5150000000000001</v>
      </c>
      <c r="D592" s="12">
        <f t="shared" si="155"/>
        <v>2.3509223896747549</v>
      </c>
      <c r="E592" s="12">
        <f t="shared" si="156"/>
        <v>1.8303398682798249</v>
      </c>
      <c r="F592" s="12">
        <f t="shared" si="157"/>
        <v>1.3062620754494128</v>
      </c>
      <c r="G592" s="12">
        <f t="shared" si="158"/>
        <v>0.78218428261900064</v>
      </c>
      <c r="H592" s="12">
        <f t="shared" si="159"/>
        <v>20.6</v>
      </c>
      <c r="I592" s="12">
        <f t="shared" si="160"/>
        <v>30.1</v>
      </c>
      <c r="J592" s="12">
        <f t="shared" si="161"/>
        <v>2.5150000000000001</v>
      </c>
      <c r="K592" s="12">
        <f t="shared" si="170"/>
        <v>2.3491768831819329</v>
      </c>
      <c r="L592" s="12">
        <f t="shared" si="162"/>
        <v>9.5</v>
      </c>
      <c r="M592" s="81">
        <f t="shared" si="163"/>
        <v>0</v>
      </c>
      <c r="N592" s="81">
        <f t="shared" si="164"/>
        <v>0</v>
      </c>
      <c r="O592" s="81">
        <f t="shared" si="165"/>
        <v>9.3999999999999986</v>
      </c>
      <c r="P592" s="81">
        <f t="shared" si="166"/>
        <v>9.8999999999999986</v>
      </c>
      <c r="Q592" s="81">
        <f t="shared" si="167"/>
        <v>19.899999999999999</v>
      </c>
      <c r="R592" s="81">
        <f t="shared" si="168"/>
        <v>29.9</v>
      </c>
      <c r="S592">
        <f t="shared" si="169"/>
        <v>3</v>
      </c>
      <c r="V592" s="54" t="s">
        <v>1352</v>
      </c>
      <c r="W592" s="55" t="s">
        <v>1353</v>
      </c>
      <c r="X592" s="56">
        <v>5</v>
      </c>
      <c r="Y592" s="57">
        <v>51.3</v>
      </c>
      <c r="Z592" s="57">
        <v>2.6</v>
      </c>
      <c r="AA592" s="57">
        <v>2.5150000000000001</v>
      </c>
      <c r="AB592" s="57">
        <v>0</v>
      </c>
      <c r="AC592" s="57">
        <v>18</v>
      </c>
      <c r="AD592" s="57">
        <v>27.5</v>
      </c>
      <c r="AE592" s="57">
        <v>0</v>
      </c>
      <c r="AF592" s="57">
        <v>0</v>
      </c>
      <c r="AG592" s="58">
        <v>1</v>
      </c>
      <c r="AH592" s="58">
        <v>3</v>
      </c>
      <c r="AI592" s="58">
        <v>0</v>
      </c>
      <c r="AJ592" s="58">
        <v>0</v>
      </c>
    </row>
    <row r="593" spans="1:36">
      <c r="A593" s="68" t="str">
        <f t="shared" si="152"/>
        <v>5DL8</v>
      </c>
      <c r="B593" s="12">
        <f t="shared" si="153"/>
        <v>3</v>
      </c>
      <c r="C593" s="12">
        <f t="shared" si="154"/>
        <v>2.9389072727512384</v>
      </c>
      <c r="D593" s="12">
        <f t="shared" si="155"/>
        <v>2.7643566234690624</v>
      </c>
      <c r="E593" s="12">
        <f t="shared" si="156"/>
        <v>2.5898059741868868</v>
      </c>
      <c r="F593" s="12">
        <f t="shared" si="157"/>
        <v>2.2160248530822164</v>
      </c>
      <c r="G593" s="12">
        <f t="shared" si="158"/>
        <v>1.6919470602518043</v>
      </c>
      <c r="H593" s="12">
        <f t="shared" si="159"/>
        <v>16.5</v>
      </c>
      <c r="I593" s="12">
        <f t="shared" si="160"/>
        <v>44.3</v>
      </c>
      <c r="J593" s="12">
        <f t="shared" si="161"/>
        <v>3</v>
      </c>
      <c r="K593" s="12">
        <f t="shared" si="170"/>
        <v>2.5147491949955514</v>
      </c>
      <c r="L593" s="12">
        <f t="shared" si="162"/>
        <v>27.799999999999997</v>
      </c>
      <c r="M593" s="81">
        <f t="shared" si="163"/>
        <v>0</v>
      </c>
      <c r="N593" s="81">
        <f t="shared" si="164"/>
        <v>3.5</v>
      </c>
      <c r="O593" s="81">
        <f t="shared" si="165"/>
        <v>13.5</v>
      </c>
      <c r="P593" s="81">
        <f t="shared" si="166"/>
        <v>23.5</v>
      </c>
      <c r="Q593" s="81">
        <f t="shared" si="167"/>
        <v>5.7000000000000028</v>
      </c>
      <c r="R593" s="81">
        <f t="shared" si="168"/>
        <v>15.700000000000003</v>
      </c>
      <c r="S593">
        <f t="shared" si="169"/>
        <v>3</v>
      </c>
      <c r="V593" s="54" t="s">
        <v>1354</v>
      </c>
      <c r="W593" s="55" t="s">
        <v>1355</v>
      </c>
      <c r="X593" s="56">
        <v>5</v>
      </c>
      <c r="Y593" s="57">
        <v>55</v>
      </c>
      <c r="Z593" s="57">
        <v>3</v>
      </c>
      <c r="AA593" s="57">
        <v>3</v>
      </c>
      <c r="AB593" s="57">
        <v>0</v>
      </c>
      <c r="AC593" s="57">
        <v>13.5</v>
      </c>
      <c r="AD593" s="57">
        <v>41.3</v>
      </c>
      <c r="AE593" s="57">
        <v>0</v>
      </c>
      <c r="AF593" s="57">
        <v>0</v>
      </c>
      <c r="AG593" s="58">
        <v>1</v>
      </c>
      <c r="AH593" s="58">
        <v>3</v>
      </c>
      <c r="AI593" s="58">
        <v>0</v>
      </c>
      <c r="AJ593" s="58">
        <v>0</v>
      </c>
    </row>
    <row r="594" spans="1:36">
      <c r="A594" s="68" t="str">
        <f t="shared" si="152"/>
        <v>5DL10</v>
      </c>
      <c r="B594" s="12">
        <f t="shared" si="153"/>
        <v>2.5150000000000001</v>
      </c>
      <c r="C594" s="12">
        <f t="shared" si="154"/>
        <v>2.5150000000000001</v>
      </c>
      <c r="D594" s="12">
        <f t="shared" si="155"/>
        <v>2.3439148130044347</v>
      </c>
      <c r="E594" s="12">
        <f t="shared" si="156"/>
        <v>1.8198370201740228</v>
      </c>
      <c r="F594" s="12">
        <f t="shared" si="157"/>
        <v>1.2957592273436107</v>
      </c>
      <c r="G594" s="12">
        <f t="shared" si="158"/>
        <v>0.77168143451319859</v>
      </c>
      <c r="H594" s="12">
        <f t="shared" si="159"/>
        <v>21.400000000000002</v>
      </c>
      <c r="I594" s="12">
        <f t="shared" si="160"/>
        <v>29.400000000000002</v>
      </c>
      <c r="J594" s="12">
        <f t="shared" si="161"/>
        <v>2.5150000000000001</v>
      </c>
      <c r="K594" s="12">
        <f t="shared" si="170"/>
        <v>2.3753594805742595</v>
      </c>
      <c r="L594" s="12">
        <f t="shared" si="162"/>
        <v>8</v>
      </c>
      <c r="M594" s="81">
        <f t="shared" si="163"/>
        <v>0</v>
      </c>
      <c r="N594" s="81">
        <f t="shared" si="164"/>
        <v>0</v>
      </c>
      <c r="O594" s="81">
        <f t="shared" si="165"/>
        <v>0.59999999999999787</v>
      </c>
      <c r="P594" s="81">
        <f t="shared" si="166"/>
        <v>10.599999999999998</v>
      </c>
      <c r="Q594" s="81">
        <f t="shared" si="167"/>
        <v>20.599999999999998</v>
      </c>
      <c r="R594" s="81">
        <f t="shared" si="168"/>
        <v>30.599999999999998</v>
      </c>
      <c r="S594">
        <f t="shared" si="169"/>
        <v>3</v>
      </c>
      <c r="V594" s="54" t="s">
        <v>1356</v>
      </c>
      <c r="W594" s="55" t="s">
        <v>1357</v>
      </c>
      <c r="X594" s="56">
        <v>5</v>
      </c>
      <c r="Y594" s="57">
        <v>52.6</v>
      </c>
      <c r="Z594" s="57">
        <v>2.6</v>
      </c>
      <c r="AA594" s="57">
        <v>2.5150000000000001</v>
      </c>
      <c r="AB594" s="57">
        <v>0</v>
      </c>
      <c r="AC594" s="57">
        <v>18.8</v>
      </c>
      <c r="AD594" s="57">
        <v>26.8</v>
      </c>
      <c r="AE594" s="57">
        <v>0</v>
      </c>
      <c r="AF594" s="57">
        <v>0</v>
      </c>
      <c r="AG594" s="58">
        <v>1</v>
      </c>
      <c r="AH594" s="58">
        <v>3</v>
      </c>
      <c r="AI594" s="58">
        <v>0</v>
      </c>
      <c r="AJ594" s="58">
        <v>0</v>
      </c>
    </row>
    <row r="595" spans="1:36">
      <c r="A595" s="68" t="str">
        <f t="shared" si="152"/>
        <v>5DL11</v>
      </c>
      <c r="B595" s="12">
        <f t="shared" si="153"/>
        <v>2.5150000000000001</v>
      </c>
      <c r="C595" s="12">
        <f t="shared" si="154"/>
        <v>2.5150000000000001</v>
      </c>
      <c r="D595" s="12">
        <f t="shared" si="155"/>
        <v>2.3439148130044347</v>
      </c>
      <c r="E595" s="12">
        <f t="shared" si="156"/>
        <v>1.8198370201740228</v>
      </c>
      <c r="F595" s="12">
        <f t="shared" si="157"/>
        <v>1.2957592273436107</v>
      </c>
      <c r="G595" s="12">
        <f t="shared" si="158"/>
        <v>0.77168143451319859</v>
      </c>
      <c r="H595" s="12">
        <f t="shared" si="159"/>
        <v>21.400000000000002</v>
      </c>
      <c r="I595" s="12">
        <f t="shared" si="160"/>
        <v>29.400000000000002</v>
      </c>
      <c r="J595" s="12">
        <f t="shared" si="161"/>
        <v>2.5150000000000001</v>
      </c>
      <c r="K595" s="12">
        <f t="shared" si="170"/>
        <v>2.3753594805742595</v>
      </c>
      <c r="L595" s="12">
        <f t="shared" si="162"/>
        <v>8</v>
      </c>
      <c r="M595" s="81">
        <f t="shared" si="163"/>
        <v>0</v>
      </c>
      <c r="N595" s="81">
        <f t="shared" si="164"/>
        <v>0</v>
      </c>
      <c r="O595" s="81">
        <f t="shared" si="165"/>
        <v>0.59999999999999787</v>
      </c>
      <c r="P595" s="81">
        <f t="shared" si="166"/>
        <v>10.599999999999998</v>
      </c>
      <c r="Q595" s="81">
        <f t="shared" si="167"/>
        <v>20.599999999999998</v>
      </c>
      <c r="R595" s="81">
        <f t="shared" si="168"/>
        <v>30.599999999999998</v>
      </c>
      <c r="S595">
        <f t="shared" si="169"/>
        <v>3</v>
      </c>
      <c r="V595" s="54" t="s">
        <v>1358</v>
      </c>
      <c r="W595" s="55" t="s">
        <v>1359</v>
      </c>
      <c r="X595" s="56">
        <v>1</v>
      </c>
      <c r="Y595" s="57">
        <v>52.6</v>
      </c>
      <c r="Z595" s="57">
        <v>2.6</v>
      </c>
      <c r="AA595" s="57">
        <v>2.5150000000000001</v>
      </c>
      <c r="AB595" s="57">
        <v>0</v>
      </c>
      <c r="AC595" s="57">
        <v>18.8</v>
      </c>
      <c r="AD595" s="57">
        <v>26.8</v>
      </c>
      <c r="AE595" s="57">
        <v>0</v>
      </c>
      <c r="AF595" s="57">
        <v>0</v>
      </c>
      <c r="AG595" s="58">
        <v>1</v>
      </c>
      <c r="AH595" s="58">
        <v>3</v>
      </c>
      <c r="AI595" s="58">
        <v>0</v>
      </c>
      <c r="AJ595" s="58">
        <v>0</v>
      </c>
    </row>
    <row r="596" spans="1:36">
      <c r="A596" s="68" t="str">
        <f t="shared" ref="A596:A659" si="171">+W596</f>
        <v>5DL13</v>
      </c>
      <c r="B596" s="12">
        <f t="shared" ref="B596:B659" si="172">IF($I596&lt;10,$K596-2*(M596*TAN(RADIANS(S596))/2),$J596-2*(M596*TAN(RADIANS($AG596))/2))</f>
        <v>2.5150000000000001</v>
      </c>
      <c r="C596" s="12">
        <f t="shared" ref="C596:C659" si="173">IF($I596&lt;20,$K596-2*(N596*TAN(RADIANS(S596))/2),$J596-2*(N596*TAN(RADIANS($AG596))/2))</f>
        <v>2.5150000000000001</v>
      </c>
      <c r="D596" s="12">
        <f t="shared" ref="D596:D659" si="174">IF($I596&lt;30,$K596-2*(O596*TAN(RADIANS(S596))/2),$J596-2*(O596*TAN(RADIANS($AG596))/2))</f>
        <v>2.5150000000000001</v>
      </c>
      <c r="E596" s="12">
        <f t="shared" ref="E596:E659" si="175">IF($I596&lt;40,$K596-2*(P596*TAN(RADIANS(S596))/2),$J596-2*(P596*TAN(RADIANS($AG596))/2))</f>
        <v>2.35615890915322</v>
      </c>
      <c r="F596" s="12">
        <f t="shared" ref="F596:F659" si="176">IF($I596&lt;50,$K596-2*(Q596*TAN(RADIANS(S596))/2),$J596-2*(Q596*TAN(RADIANS($AG596))/2))</f>
        <v>1.9025457884621324</v>
      </c>
      <c r="G596" s="12">
        <f t="shared" ref="G596:G659" si="177">IF($I596&lt;60,$K596-2*(R596*TAN(RADIANS(S596))/2),$J596-2*(R596*TAN(RADIANS($AG596))/2))</f>
        <v>1.3784679956317203</v>
      </c>
      <c r="H596" s="12">
        <f t="shared" ref="H596:H659" si="178">+Z596+AC596</f>
        <v>30.900000000000002</v>
      </c>
      <c r="I596" s="12">
        <f t="shared" ref="I596:I659" si="179">IF(AD596=0,H596,Z596+AD596)</f>
        <v>42.015999999999998</v>
      </c>
      <c r="J596" s="12">
        <f t="shared" ref="J596:J659" si="180">+AA596</f>
        <v>2.5150000000000001</v>
      </c>
      <c r="K596" s="12">
        <f t="shared" si="170"/>
        <v>2.3209694982579334</v>
      </c>
      <c r="L596" s="12">
        <f t="shared" ref="L596:L659" si="181">+I596-H596</f>
        <v>11.115999999999996</v>
      </c>
      <c r="M596" s="81">
        <f t="shared" ref="M596:M659" si="182">IF(I596&lt;10,10-I596,IF(H596&gt;10,0,10-H596))</f>
        <v>0</v>
      </c>
      <c r="N596" s="81">
        <f t="shared" ref="N596:N659" si="183">IF(I596&lt;20,20-I596,IF(H596&gt;20,0,20-H596))</f>
        <v>0</v>
      </c>
      <c r="O596" s="81">
        <f t="shared" ref="O596:O659" si="184">IF(I596&lt;30,30-I596,IF(H596&gt;30,0,30-H596))</f>
        <v>0</v>
      </c>
      <c r="P596" s="81">
        <f t="shared" ref="P596:P659" si="185">IF(I596&lt;40,40-I596,IF(H596&gt;40,0,40-H596))</f>
        <v>9.0999999999999979</v>
      </c>
      <c r="Q596" s="81">
        <f t="shared" ref="Q596:Q659" si="186">IF(I596&lt;50,50-I596,IF(H596&gt;50,0,50-H596))</f>
        <v>7.9840000000000018</v>
      </c>
      <c r="R596" s="81">
        <f t="shared" ref="R596:R659" si="187">IF(I596&lt;60,60-I596,IF(H596&gt;60,0,60-H596))</f>
        <v>17.984000000000002</v>
      </c>
      <c r="S596">
        <f t="shared" ref="S596:S659" si="188">IF(AH596=0,AG596,AH596)</f>
        <v>3</v>
      </c>
      <c r="V596" s="54" t="s">
        <v>1360</v>
      </c>
      <c r="W596" s="55" t="s">
        <v>38</v>
      </c>
      <c r="X596" s="56">
        <v>5</v>
      </c>
      <c r="Y596" s="57">
        <v>59.7</v>
      </c>
      <c r="Z596" s="57">
        <v>2.6</v>
      </c>
      <c r="AA596" s="57">
        <v>2.5150000000000001</v>
      </c>
      <c r="AB596" s="57">
        <v>0</v>
      </c>
      <c r="AC596" s="57">
        <v>28.3</v>
      </c>
      <c r="AD596" s="57">
        <v>39.415999999999997</v>
      </c>
      <c r="AE596" s="57">
        <v>0</v>
      </c>
      <c r="AF596" s="57">
        <v>0</v>
      </c>
      <c r="AG596" s="58">
        <v>1</v>
      </c>
      <c r="AH596" s="58">
        <v>3</v>
      </c>
      <c r="AI596" s="58">
        <v>0</v>
      </c>
      <c r="AJ596" s="58">
        <v>0</v>
      </c>
    </row>
    <row r="597" spans="1:36">
      <c r="A597" s="68" t="str">
        <f t="shared" si="171"/>
        <v>5DL15</v>
      </c>
      <c r="B597" s="12">
        <f t="shared" si="172"/>
        <v>2.5150000000000001</v>
      </c>
      <c r="C597" s="12">
        <f t="shared" si="173"/>
        <v>2.5150000000000001</v>
      </c>
      <c r="D597" s="12">
        <f t="shared" si="174"/>
        <v>2.3788504935599031</v>
      </c>
      <c r="E597" s="12">
        <f t="shared" si="175"/>
        <v>1.8617632436004556</v>
      </c>
      <c r="F597" s="12">
        <f t="shared" si="176"/>
        <v>1.3376854507700437</v>
      </c>
      <c r="G597" s="12">
        <f t="shared" si="177"/>
        <v>0.81360765793963163</v>
      </c>
      <c r="H597" s="12">
        <f t="shared" si="178"/>
        <v>22.200000000000003</v>
      </c>
      <c r="I597" s="12">
        <f t="shared" si="179"/>
        <v>30.200000000000003</v>
      </c>
      <c r="J597" s="12">
        <f t="shared" si="180"/>
        <v>2.5150000000000001</v>
      </c>
      <c r="K597" s="12">
        <f t="shared" ref="K597:K660" si="189">J597-2*(L597*TAN(RADIANS(AG597))/2)</f>
        <v>2.3753594805742595</v>
      </c>
      <c r="L597" s="12">
        <f t="shared" si="181"/>
        <v>8</v>
      </c>
      <c r="M597" s="81">
        <f t="shared" si="182"/>
        <v>0</v>
      </c>
      <c r="N597" s="81">
        <f t="shared" si="183"/>
        <v>0</v>
      </c>
      <c r="O597" s="81">
        <f t="shared" si="184"/>
        <v>7.7999999999999972</v>
      </c>
      <c r="P597" s="81">
        <f t="shared" si="185"/>
        <v>9.7999999999999972</v>
      </c>
      <c r="Q597" s="81">
        <f t="shared" si="186"/>
        <v>19.799999999999997</v>
      </c>
      <c r="R597" s="81">
        <f t="shared" si="187"/>
        <v>29.799999999999997</v>
      </c>
      <c r="S597">
        <f t="shared" si="188"/>
        <v>3</v>
      </c>
      <c r="V597" s="54" t="s">
        <v>1361</v>
      </c>
      <c r="W597" s="55" t="s">
        <v>1362</v>
      </c>
      <c r="X597" s="56">
        <v>5</v>
      </c>
      <c r="Y597" s="57">
        <v>50.5</v>
      </c>
      <c r="Z597" s="57">
        <v>2.6</v>
      </c>
      <c r="AA597" s="57">
        <v>2.5150000000000001</v>
      </c>
      <c r="AB597" s="57">
        <v>0</v>
      </c>
      <c r="AC597" s="57">
        <v>19.600000000000001</v>
      </c>
      <c r="AD597" s="57">
        <v>27.6</v>
      </c>
      <c r="AE597" s="57">
        <v>0</v>
      </c>
      <c r="AF597" s="57">
        <v>0</v>
      </c>
      <c r="AG597" s="58">
        <v>1</v>
      </c>
      <c r="AH597" s="58">
        <v>3</v>
      </c>
      <c r="AI597" s="58">
        <v>0</v>
      </c>
      <c r="AJ597" s="58">
        <v>0</v>
      </c>
    </row>
    <row r="598" spans="1:36">
      <c r="A598" s="68" t="str">
        <f t="shared" si="171"/>
        <v>5DL16</v>
      </c>
      <c r="B598" s="12">
        <f t="shared" si="172"/>
        <v>2.5150000000000001</v>
      </c>
      <c r="C598" s="12">
        <f t="shared" si="173"/>
        <v>2.5150000000000001</v>
      </c>
      <c r="D598" s="12">
        <f t="shared" si="174"/>
        <v>2.3596499221388636</v>
      </c>
      <c r="E598" s="12">
        <f t="shared" si="175"/>
        <v>1.8565437579213455</v>
      </c>
      <c r="F598" s="12">
        <f t="shared" si="176"/>
        <v>1.3324659650909334</v>
      </c>
      <c r="G598" s="12">
        <f t="shared" si="177"/>
        <v>0.80838817226052129</v>
      </c>
      <c r="H598" s="12">
        <f t="shared" si="178"/>
        <v>21.1</v>
      </c>
      <c r="I598" s="12">
        <f t="shared" si="179"/>
        <v>30.6</v>
      </c>
      <c r="J598" s="12">
        <f t="shared" si="180"/>
        <v>2.5150000000000001</v>
      </c>
      <c r="K598" s="12">
        <f t="shared" si="189"/>
        <v>2.3491768831819329</v>
      </c>
      <c r="L598" s="12">
        <f t="shared" si="181"/>
        <v>9.5</v>
      </c>
      <c r="M598" s="81">
        <f t="shared" si="182"/>
        <v>0</v>
      </c>
      <c r="N598" s="81">
        <f t="shared" si="183"/>
        <v>0</v>
      </c>
      <c r="O598" s="81">
        <f t="shared" si="184"/>
        <v>8.8999999999999986</v>
      </c>
      <c r="P598" s="81">
        <f t="shared" si="185"/>
        <v>9.3999999999999986</v>
      </c>
      <c r="Q598" s="81">
        <f t="shared" si="186"/>
        <v>19.399999999999999</v>
      </c>
      <c r="R598" s="81">
        <f t="shared" si="187"/>
        <v>29.4</v>
      </c>
      <c r="S598">
        <f t="shared" si="188"/>
        <v>3</v>
      </c>
      <c r="V598" s="54" t="s">
        <v>1363</v>
      </c>
      <c r="W598" s="55" t="s">
        <v>1364</v>
      </c>
      <c r="X598" s="56">
        <v>1</v>
      </c>
      <c r="Y598" s="57">
        <v>51.8</v>
      </c>
      <c r="Z598" s="57">
        <v>2.6</v>
      </c>
      <c r="AA598" s="57">
        <v>2.5150000000000001</v>
      </c>
      <c r="AB598" s="57">
        <v>0</v>
      </c>
      <c r="AC598" s="57">
        <v>18.5</v>
      </c>
      <c r="AD598" s="57">
        <v>28</v>
      </c>
      <c r="AE598" s="57">
        <v>0</v>
      </c>
      <c r="AF598" s="57">
        <v>0</v>
      </c>
      <c r="AG598" s="58">
        <v>1</v>
      </c>
      <c r="AH598" s="58">
        <v>3</v>
      </c>
      <c r="AI598" s="58">
        <v>0</v>
      </c>
      <c r="AJ598" s="58">
        <v>0</v>
      </c>
    </row>
    <row r="599" spans="1:36">
      <c r="A599" s="68" t="str">
        <f t="shared" si="171"/>
        <v>5DL17</v>
      </c>
      <c r="B599" s="12">
        <f t="shared" si="172"/>
        <v>3.3</v>
      </c>
      <c r="C599" s="12">
        <f t="shared" si="173"/>
        <v>3.2336707532727731</v>
      </c>
      <c r="D599" s="12">
        <f t="shared" si="174"/>
        <v>3.0591201039905971</v>
      </c>
      <c r="E599" s="12">
        <f t="shared" si="175"/>
        <v>2.8845694547084211</v>
      </c>
      <c r="F599" s="12">
        <f t="shared" si="176"/>
        <v>2.5003025192973034</v>
      </c>
      <c r="G599" s="12">
        <f t="shared" si="177"/>
        <v>1.9762247264668913</v>
      </c>
      <c r="H599" s="12">
        <f t="shared" si="178"/>
        <v>16.2</v>
      </c>
      <c r="I599" s="12">
        <f t="shared" si="179"/>
        <v>44</v>
      </c>
      <c r="J599" s="12">
        <f t="shared" si="180"/>
        <v>3.3</v>
      </c>
      <c r="K599" s="12">
        <f t="shared" si="189"/>
        <v>2.8147491949955508</v>
      </c>
      <c r="L599" s="12">
        <f t="shared" si="181"/>
        <v>27.8</v>
      </c>
      <c r="M599" s="81">
        <f t="shared" si="182"/>
        <v>0</v>
      </c>
      <c r="N599" s="81">
        <f t="shared" si="183"/>
        <v>3.8000000000000007</v>
      </c>
      <c r="O599" s="81">
        <f t="shared" si="184"/>
        <v>13.8</v>
      </c>
      <c r="P599" s="81">
        <f t="shared" si="185"/>
        <v>23.8</v>
      </c>
      <c r="Q599" s="81">
        <f t="shared" si="186"/>
        <v>6</v>
      </c>
      <c r="R599" s="81">
        <f t="shared" si="187"/>
        <v>16</v>
      </c>
      <c r="S599">
        <f t="shared" si="188"/>
        <v>3</v>
      </c>
      <c r="V599" s="54" t="s">
        <v>1365</v>
      </c>
      <c r="W599" s="55" t="s">
        <v>1366</v>
      </c>
      <c r="X599" s="56">
        <v>1</v>
      </c>
      <c r="Y599" s="57">
        <v>55</v>
      </c>
      <c r="Z599" s="57">
        <v>3</v>
      </c>
      <c r="AA599" s="57">
        <v>3.3</v>
      </c>
      <c r="AB599" s="57">
        <v>0</v>
      </c>
      <c r="AC599" s="57">
        <v>13.2</v>
      </c>
      <c r="AD599" s="57">
        <v>41</v>
      </c>
      <c r="AE599" s="57">
        <v>0</v>
      </c>
      <c r="AF599" s="57">
        <v>0</v>
      </c>
      <c r="AG599" s="58">
        <v>1</v>
      </c>
      <c r="AH599" s="58">
        <v>3</v>
      </c>
      <c r="AI599" s="58">
        <v>0</v>
      </c>
      <c r="AJ599" s="58">
        <v>0</v>
      </c>
    </row>
    <row r="600" spans="1:36">
      <c r="A600" s="68" t="str">
        <f t="shared" si="171"/>
        <v>5DL18</v>
      </c>
      <c r="B600" s="12">
        <f t="shared" si="172"/>
        <v>3</v>
      </c>
      <c r="C600" s="12">
        <f t="shared" si="173"/>
        <v>2.9441437922297036</v>
      </c>
      <c r="D600" s="12">
        <f t="shared" si="174"/>
        <v>2.769593142947528</v>
      </c>
      <c r="E600" s="12">
        <f t="shared" si="175"/>
        <v>2.595042493665352</v>
      </c>
      <c r="F600" s="12">
        <f t="shared" si="176"/>
        <v>2.2317471868671284</v>
      </c>
      <c r="G600" s="12">
        <f t="shared" si="177"/>
        <v>1.7076693940367162</v>
      </c>
      <c r="H600" s="12">
        <f t="shared" si="178"/>
        <v>16.8</v>
      </c>
      <c r="I600" s="12">
        <f t="shared" si="179"/>
        <v>44.6</v>
      </c>
      <c r="J600" s="12">
        <f t="shared" si="180"/>
        <v>3</v>
      </c>
      <c r="K600" s="12">
        <f t="shared" si="189"/>
        <v>2.5147491949955509</v>
      </c>
      <c r="L600" s="12">
        <f t="shared" si="181"/>
        <v>27.8</v>
      </c>
      <c r="M600" s="81">
        <f t="shared" si="182"/>
        <v>0</v>
      </c>
      <c r="N600" s="81">
        <f t="shared" si="183"/>
        <v>3.1999999999999993</v>
      </c>
      <c r="O600" s="81">
        <f t="shared" si="184"/>
        <v>13.2</v>
      </c>
      <c r="P600" s="81">
        <f t="shared" si="185"/>
        <v>23.2</v>
      </c>
      <c r="Q600" s="81">
        <f t="shared" si="186"/>
        <v>5.3999999999999986</v>
      </c>
      <c r="R600" s="81">
        <f t="shared" si="187"/>
        <v>15.399999999999999</v>
      </c>
      <c r="S600">
        <f t="shared" si="188"/>
        <v>3</v>
      </c>
      <c r="V600" s="54" t="s">
        <v>1367</v>
      </c>
      <c r="W600" s="55" t="s">
        <v>1368</v>
      </c>
      <c r="X600" s="56">
        <v>5</v>
      </c>
      <c r="Y600" s="57">
        <v>55</v>
      </c>
      <c r="Z600" s="57">
        <v>3</v>
      </c>
      <c r="AA600" s="57">
        <v>3</v>
      </c>
      <c r="AB600" s="57">
        <v>0</v>
      </c>
      <c r="AC600" s="57">
        <v>13.8</v>
      </c>
      <c r="AD600" s="57">
        <v>41.6</v>
      </c>
      <c r="AE600" s="57">
        <v>0</v>
      </c>
      <c r="AF600" s="57">
        <v>0</v>
      </c>
      <c r="AG600" s="58">
        <v>1</v>
      </c>
      <c r="AH600" s="58">
        <v>3</v>
      </c>
      <c r="AI600" s="58">
        <v>0</v>
      </c>
      <c r="AJ600" s="58">
        <v>0</v>
      </c>
    </row>
    <row r="601" spans="1:36">
      <c r="A601" s="68" t="str">
        <f t="shared" si="171"/>
        <v>5DL20</v>
      </c>
      <c r="B601" s="12">
        <f t="shared" si="172"/>
        <v>3</v>
      </c>
      <c r="C601" s="12">
        <f t="shared" si="173"/>
        <v>2.9685808831292082</v>
      </c>
      <c r="D601" s="12">
        <f t="shared" si="174"/>
        <v>2.7940302338470326</v>
      </c>
      <c r="E601" s="12">
        <f t="shared" si="175"/>
        <v>2.5705457844681034</v>
      </c>
      <c r="F601" s="12">
        <f t="shared" si="176"/>
        <v>2.0464679916376918</v>
      </c>
      <c r="G601" s="12">
        <f t="shared" si="177"/>
        <v>1.5223901988072794</v>
      </c>
      <c r="H601" s="12">
        <f t="shared" si="178"/>
        <v>18.2</v>
      </c>
      <c r="I601" s="12">
        <f t="shared" si="179"/>
        <v>38.6</v>
      </c>
      <c r="J601" s="12">
        <f t="shared" si="180"/>
        <v>3</v>
      </c>
      <c r="K601" s="12">
        <f t="shared" si="189"/>
        <v>2.6439166754643613</v>
      </c>
      <c r="L601" s="12">
        <f t="shared" si="181"/>
        <v>20.400000000000002</v>
      </c>
      <c r="M601" s="81">
        <f t="shared" si="182"/>
        <v>0</v>
      </c>
      <c r="N601" s="81">
        <f t="shared" si="183"/>
        <v>1.8000000000000007</v>
      </c>
      <c r="O601" s="81">
        <f t="shared" si="184"/>
        <v>11.8</v>
      </c>
      <c r="P601" s="81">
        <f t="shared" si="185"/>
        <v>1.3999999999999986</v>
      </c>
      <c r="Q601" s="81">
        <f t="shared" si="186"/>
        <v>11.399999999999999</v>
      </c>
      <c r="R601" s="81">
        <f t="shared" si="187"/>
        <v>21.4</v>
      </c>
      <c r="S601">
        <f t="shared" si="188"/>
        <v>3</v>
      </c>
      <c r="V601" s="54" t="s">
        <v>1369</v>
      </c>
      <c r="W601" s="55" t="s">
        <v>1370</v>
      </c>
      <c r="X601" s="56">
        <v>5</v>
      </c>
      <c r="Y601" s="57">
        <v>50.6</v>
      </c>
      <c r="Z601" s="57">
        <v>3</v>
      </c>
      <c r="AA601" s="57">
        <v>3</v>
      </c>
      <c r="AB601" s="57">
        <v>0</v>
      </c>
      <c r="AC601" s="57">
        <v>15.2</v>
      </c>
      <c r="AD601" s="57">
        <v>35.6</v>
      </c>
      <c r="AE601" s="57">
        <v>0</v>
      </c>
      <c r="AF601" s="57">
        <v>0</v>
      </c>
      <c r="AG601" s="58">
        <v>1</v>
      </c>
      <c r="AH601" s="58">
        <v>3</v>
      </c>
      <c r="AI601" s="58">
        <v>0</v>
      </c>
      <c r="AJ601" s="58">
        <v>0</v>
      </c>
    </row>
    <row r="602" spans="1:36">
      <c r="A602" s="68" t="str">
        <f t="shared" si="171"/>
        <v>5DL21</v>
      </c>
      <c r="B602" s="12">
        <f t="shared" si="172"/>
        <v>3</v>
      </c>
      <c r="C602" s="12">
        <f t="shared" si="173"/>
        <v>2.9685808831292082</v>
      </c>
      <c r="D602" s="12">
        <f t="shared" si="174"/>
        <v>2.7940302338470326</v>
      </c>
      <c r="E602" s="12">
        <f t="shared" si="175"/>
        <v>2.6194795845648566</v>
      </c>
      <c r="F602" s="12">
        <f t="shared" si="176"/>
        <v>2.1163734203473386</v>
      </c>
      <c r="G602" s="12">
        <f t="shared" si="177"/>
        <v>1.5922956275169264</v>
      </c>
      <c r="H602" s="12">
        <f t="shared" si="178"/>
        <v>18.2</v>
      </c>
      <c r="I602" s="12">
        <f t="shared" si="179"/>
        <v>40.6</v>
      </c>
      <c r="J602" s="12">
        <f t="shared" si="180"/>
        <v>3</v>
      </c>
      <c r="K602" s="12">
        <f t="shared" si="189"/>
        <v>2.6090065456079259</v>
      </c>
      <c r="L602" s="12">
        <f t="shared" si="181"/>
        <v>22.400000000000002</v>
      </c>
      <c r="M602" s="81">
        <f t="shared" si="182"/>
        <v>0</v>
      </c>
      <c r="N602" s="81">
        <f t="shared" si="183"/>
        <v>1.8000000000000007</v>
      </c>
      <c r="O602" s="81">
        <f t="shared" si="184"/>
        <v>11.8</v>
      </c>
      <c r="P602" s="81">
        <f t="shared" si="185"/>
        <v>21.8</v>
      </c>
      <c r="Q602" s="81">
        <f t="shared" si="186"/>
        <v>9.3999999999999986</v>
      </c>
      <c r="R602" s="81">
        <f t="shared" si="187"/>
        <v>19.399999999999999</v>
      </c>
      <c r="S602">
        <f t="shared" si="188"/>
        <v>3</v>
      </c>
      <c r="V602" s="54" t="s">
        <v>1371</v>
      </c>
      <c r="W602" s="55" t="s">
        <v>1372</v>
      </c>
      <c r="X602" s="56">
        <v>5</v>
      </c>
      <c r="Y602" s="57">
        <v>50.6</v>
      </c>
      <c r="Z602" s="57">
        <v>3</v>
      </c>
      <c r="AA602" s="57">
        <v>3</v>
      </c>
      <c r="AB602" s="57">
        <v>0</v>
      </c>
      <c r="AC602" s="57">
        <v>15.2</v>
      </c>
      <c r="AD602" s="57">
        <v>37.6</v>
      </c>
      <c r="AE602" s="57">
        <v>0</v>
      </c>
      <c r="AF602" s="57">
        <v>0</v>
      </c>
      <c r="AG602" s="58">
        <v>1</v>
      </c>
      <c r="AH602" s="58">
        <v>3</v>
      </c>
      <c r="AI602" s="58">
        <v>0</v>
      </c>
      <c r="AJ602" s="58">
        <v>0</v>
      </c>
    </row>
    <row r="603" spans="1:36">
      <c r="A603" s="68" t="str">
        <f t="shared" si="171"/>
        <v>5DL22</v>
      </c>
      <c r="B603" s="12">
        <f t="shared" si="172"/>
        <v>3</v>
      </c>
      <c r="C603" s="12">
        <f t="shared" si="173"/>
        <v>2.9319252467799513</v>
      </c>
      <c r="D603" s="12">
        <f t="shared" si="174"/>
        <v>2.7573745974977757</v>
      </c>
      <c r="E603" s="12">
        <f t="shared" si="175"/>
        <v>2.5828239482155997</v>
      </c>
      <c r="F603" s="12">
        <f t="shared" si="176"/>
        <v>2.1950617413689999</v>
      </c>
      <c r="G603" s="12">
        <f t="shared" si="177"/>
        <v>1.6709839485385878</v>
      </c>
      <c r="H603" s="12">
        <f t="shared" si="178"/>
        <v>16.100000000000001</v>
      </c>
      <c r="I603" s="12">
        <f t="shared" si="179"/>
        <v>43.9</v>
      </c>
      <c r="J603" s="12">
        <f t="shared" si="180"/>
        <v>3</v>
      </c>
      <c r="K603" s="12">
        <f t="shared" si="189"/>
        <v>2.5147491949955514</v>
      </c>
      <c r="L603" s="12">
        <f t="shared" si="181"/>
        <v>27.799999999999997</v>
      </c>
      <c r="M603" s="81">
        <f t="shared" si="182"/>
        <v>0</v>
      </c>
      <c r="N603" s="81">
        <f t="shared" si="183"/>
        <v>3.8999999999999986</v>
      </c>
      <c r="O603" s="81">
        <f t="shared" si="184"/>
        <v>13.899999999999999</v>
      </c>
      <c r="P603" s="81">
        <f t="shared" si="185"/>
        <v>23.9</v>
      </c>
      <c r="Q603" s="81">
        <f t="shared" si="186"/>
        <v>6.1000000000000014</v>
      </c>
      <c r="R603" s="81">
        <f t="shared" si="187"/>
        <v>16.100000000000001</v>
      </c>
      <c r="S603">
        <f t="shared" si="188"/>
        <v>3</v>
      </c>
      <c r="V603" s="54" t="s">
        <v>1373</v>
      </c>
      <c r="W603" s="55" t="s">
        <v>1374</v>
      </c>
      <c r="X603" s="56">
        <v>5</v>
      </c>
      <c r="Y603" s="57">
        <v>55</v>
      </c>
      <c r="Z603" s="57">
        <v>3</v>
      </c>
      <c r="AA603" s="57">
        <v>3</v>
      </c>
      <c r="AB603" s="57">
        <v>0</v>
      </c>
      <c r="AC603" s="57">
        <v>13.1</v>
      </c>
      <c r="AD603" s="57">
        <v>40.9</v>
      </c>
      <c r="AE603" s="57">
        <v>0</v>
      </c>
      <c r="AF603" s="57">
        <v>0</v>
      </c>
      <c r="AG603" s="58">
        <v>1</v>
      </c>
      <c r="AH603" s="58">
        <v>3</v>
      </c>
      <c r="AI603" s="58">
        <v>0</v>
      </c>
      <c r="AJ603" s="58">
        <v>0</v>
      </c>
    </row>
    <row r="604" spans="1:36">
      <c r="A604" s="68" t="str">
        <f t="shared" si="171"/>
        <v>5DL23</v>
      </c>
      <c r="B604" s="12">
        <f t="shared" si="172"/>
        <v>2.5150000000000001</v>
      </c>
      <c r="C604" s="12">
        <f t="shared" si="173"/>
        <v>2.5150000000000001</v>
      </c>
      <c r="D604" s="12">
        <f t="shared" si="174"/>
        <v>2.3544134026603984</v>
      </c>
      <c r="E604" s="12">
        <f t="shared" si="175"/>
        <v>1.9212126671525278</v>
      </c>
      <c r="F604" s="12">
        <f t="shared" si="176"/>
        <v>1.3971348743221159</v>
      </c>
      <c r="G604" s="12">
        <f t="shared" si="177"/>
        <v>0.87305708149170358</v>
      </c>
      <c r="H604" s="12">
        <f t="shared" si="178"/>
        <v>20.8</v>
      </c>
      <c r="I604" s="12">
        <f t="shared" si="179"/>
        <v>32.6</v>
      </c>
      <c r="J604" s="12">
        <f t="shared" si="180"/>
        <v>2.5150000000000001</v>
      </c>
      <c r="K604" s="12">
        <f t="shared" si="189"/>
        <v>2.3090302338470328</v>
      </c>
      <c r="L604" s="12">
        <f t="shared" si="181"/>
        <v>11.8</v>
      </c>
      <c r="M604" s="81">
        <f t="shared" si="182"/>
        <v>0</v>
      </c>
      <c r="N604" s="81">
        <f t="shared" si="183"/>
        <v>0</v>
      </c>
      <c r="O604" s="81">
        <f t="shared" si="184"/>
        <v>9.1999999999999993</v>
      </c>
      <c r="P604" s="81">
        <f t="shared" si="185"/>
        <v>7.3999999999999986</v>
      </c>
      <c r="Q604" s="81">
        <f t="shared" si="186"/>
        <v>17.399999999999999</v>
      </c>
      <c r="R604" s="81">
        <f t="shared" si="187"/>
        <v>27.4</v>
      </c>
      <c r="S604">
        <f t="shared" si="188"/>
        <v>3</v>
      </c>
      <c r="V604" s="54" t="s">
        <v>1375</v>
      </c>
      <c r="W604" s="55" t="s">
        <v>1376</v>
      </c>
      <c r="X604" s="56">
        <v>5</v>
      </c>
      <c r="Y604" s="57">
        <v>54.5</v>
      </c>
      <c r="Z604" s="57">
        <v>2.6</v>
      </c>
      <c r="AA604" s="57">
        <v>2.5150000000000001</v>
      </c>
      <c r="AB604" s="57">
        <v>0</v>
      </c>
      <c r="AC604" s="57">
        <v>18.2</v>
      </c>
      <c r="AD604" s="57">
        <v>30</v>
      </c>
      <c r="AE604" s="57">
        <v>0</v>
      </c>
      <c r="AF604" s="57">
        <v>0</v>
      </c>
      <c r="AG604" s="58">
        <v>1</v>
      </c>
      <c r="AH604" s="58">
        <v>3</v>
      </c>
      <c r="AI604" s="58">
        <v>0</v>
      </c>
      <c r="AJ604" s="58">
        <v>0</v>
      </c>
    </row>
    <row r="605" spans="1:36">
      <c r="A605" s="68" t="str">
        <f t="shared" si="171"/>
        <v>5DL24</v>
      </c>
      <c r="B605" s="12">
        <f t="shared" si="172"/>
        <v>2.5150000000000001</v>
      </c>
      <c r="C605" s="12">
        <f t="shared" si="173"/>
        <v>2.5150000000000001</v>
      </c>
      <c r="D605" s="12">
        <f t="shared" si="174"/>
        <v>2.3788504935599031</v>
      </c>
      <c r="E605" s="12">
        <f t="shared" si="175"/>
        <v>1.8617632436004556</v>
      </c>
      <c r="F605" s="12">
        <f t="shared" si="176"/>
        <v>1.3376854507700437</v>
      </c>
      <c r="G605" s="12">
        <f t="shared" si="177"/>
        <v>0.81360765793963163</v>
      </c>
      <c r="H605" s="12">
        <f t="shared" si="178"/>
        <v>22.200000000000003</v>
      </c>
      <c r="I605" s="12">
        <f t="shared" si="179"/>
        <v>30.200000000000003</v>
      </c>
      <c r="J605" s="12">
        <f t="shared" si="180"/>
        <v>2.5150000000000001</v>
      </c>
      <c r="K605" s="12">
        <f t="shared" si="189"/>
        <v>2.3753594805742595</v>
      </c>
      <c r="L605" s="12">
        <f t="shared" si="181"/>
        <v>8</v>
      </c>
      <c r="M605" s="81">
        <f t="shared" si="182"/>
        <v>0</v>
      </c>
      <c r="N605" s="81">
        <f t="shared" si="183"/>
        <v>0</v>
      </c>
      <c r="O605" s="81">
        <f t="shared" si="184"/>
        <v>7.7999999999999972</v>
      </c>
      <c r="P605" s="81">
        <f t="shared" si="185"/>
        <v>9.7999999999999972</v>
      </c>
      <c r="Q605" s="81">
        <f t="shared" si="186"/>
        <v>19.799999999999997</v>
      </c>
      <c r="R605" s="81">
        <f t="shared" si="187"/>
        <v>29.799999999999997</v>
      </c>
      <c r="S605">
        <f t="shared" si="188"/>
        <v>3</v>
      </c>
      <c r="V605" s="54" t="s">
        <v>1377</v>
      </c>
      <c r="W605" s="55" t="s">
        <v>1378</v>
      </c>
      <c r="X605" s="56">
        <v>5</v>
      </c>
      <c r="Y605" s="57">
        <v>50.5</v>
      </c>
      <c r="Z605" s="57">
        <v>2.6</v>
      </c>
      <c r="AA605" s="57">
        <v>2.5150000000000001</v>
      </c>
      <c r="AB605" s="57">
        <v>0</v>
      </c>
      <c r="AC605" s="57">
        <v>19.600000000000001</v>
      </c>
      <c r="AD605" s="57">
        <v>27.6</v>
      </c>
      <c r="AE605" s="57">
        <v>0</v>
      </c>
      <c r="AF605" s="57">
        <v>0</v>
      </c>
      <c r="AG605" s="58">
        <v>1</v>
      </c>
      <c r="AH605" s="58">
        <v>3</v>
      </c>
      <c r="AI605" s="58">
        <v>0</v>
      </c>
      <c r="AJ605" s="58">
        <v>0</v>
      </c>
    </row>
    <row r="606" spans="1:36">
      <c r="A606" s="68" t="str">
        <f t="shared" si="171"/>
        <v>5DL27</v>
      </c>
      <c r="B606" s="12">
        <f t="shared" si="172"/>
        <v>2.5150000000000001</v>
      </c>
      <c r="C606" s="12">
        <f t="shared" si="173"/>
        <v>2.4957994285789606</v>
      </c>
      <c r="D606" s="12">
        <f t="shared" si="174"/>
        <v>2.2828007935064787</v>
      </c>
      <c r="E606" s="12">
        <f t="shared" si="175"/>
        <v>1.7587230006760668</v>
      </c>
      <c r="F606" s="12">
        <f t="shared" si="176"/>
        <v>1.2346452078456547</v>
      </c>
      <c r="G606" s="12">
        <f t="shared" si="177"/>
        <v>0.71056741501524256</v>
      </c>
      <c r="H606" s="12">
        <f t="shared" si="178"/>
        <v>18.900000000000002</v>
      </c>
      <c r="I606" s="12">
        <f t="shared" si="179"/>
        <v>28.900000000000002</v>
      </c>
      <c r="J606" s="12">
        <f t="shared" si="180"/>
        <v>2.5150000000000001</v>
      </c>
      <c r="K606" s="12">
        <f t="shared" si="189"/>
        <v>2.3404493507178241</v>
      </c>
      <c r="L606" s="12">
        <f t="shared" si="181"/>
        <v>10</v>
      </c>
      <c r="M606" s="81">
        <f t="shared" si="182"/>
        <v>0</v>
      </c>
      <c r="N606" s="81">
        <f t="shared" si="183"/>
        <v>1.0999999999999979</v>
      </c>
      <c r="O606" s="81">
        <f t="shared" si="184"/>
        <v>1.0999999999999979</v>
      </c>
      <c r="P606" s="81">
        <f t="shared" si="185"/>
        <v>11.099999999999998</v>
      </c>
      <c r="Q606" s="81">
        <f t="shared" si="186"/>
        <v>21.099999999999998</v>
      </c>
      <c r="R606" s="81">
        <f t="shared" si="187"/>
        <v>31.099999999999998</v>
      </c>
      <c r="S606">
        <f t="shared" si="188"/>
        <v>3</v>
      </c>
      <c r="V606" s="54" t="s">
        <v>1379</v>
      </c>
      <c r="W606" s="55" t="s">
        <v>1380</v>
      </c>
      <c r="X606" s="56">
        <v>5</v>
      </c>
      <c r="Y606" s="57">
        <v>51</v>
      </c>
      <c r="Z606" s="57">
        <v>2.6</v>
      </c>
      <c r="AA606" s="57">
        <v>2.5150000000000001</v>
      </c>
      <c r="AB606" s="57">
        <v>0</v>
      </c>
      <c r="AC606" s="57">
        <v>16.3</v>
      </c>
      <c r="AD606" s="57">
        <v>26.3</v>
      </c>
      <c r="AE606" s="57">
        <v>0</v>
      </c>
      <c r="AF606" s="57">
        <v>0</v>
      </c>
      <c r="AG606" s="58">
        <v>1</v>
      </c>
      <c r="AH606" s="58">
        <v>3</v>
      </c>
      <c r="AI606" s="58">
        <v>0</v>
      </c>
      <c r="AJ606" s="58">
        <v>0</v>
      </c>
    </row>
    <row r="607" spans="1:36">
      <c r="A607" s="68" t="str">
        <f t="shared" si="171"/>
        <v>5DL28</v>
      </c>
      <c r="B607" s="12">
        <f t="shared" si="172"/>
        <v>2.5150000000000001</v>
      </c>
      <c r="C607" s="12">
        <f t="shared" si="173"/>
        <v>2.508017974028713</v>
      </c>
      <c r="D607" s="12">
        <f t="shared" si="174"/>
        <v>2.3020098818271957</v>
      </c>
      <c r="E607" s="12">
        <f t="shared" si="175"/>
        <v>1.7779320889967838</v>
      </c>
      <c r="F607" s="12">
        <f t="shared" si="176"/>
        <v>1.2538542961663717</v>
      </c>
      <c r="G607" s="12">
        <f t="shared" si="177"/>
        <v>0.72977650333595956</v>
      </c>
      <c r="H607" s="12">
        <f t="shared" si="178"/>
        <v>19.600000000000001</v>
      </c>
      <c r="I607" s="12">
        <f t="shared" si="179"/>
        <v>29.1</v>
      </c>
      <c r="J607" s="12">
        <f t="shared" si="180"/>
        <v>2.5150000000000001</v>
      </c>
      <c r="K607" s="12">
        <f t="shared" si="189"/>
        <v>2.3491768831819329</v>
      </c>
      <c r="L607" s="12">
        <f t="shared" si="181"/>
        <v>9.5</v>
      </c>
      <c r="M607" s="81">
        <f t="shared" si="182"/>
        <v>0</v>
      </c>
      <c r="N607" s="81">
        <f t="shared" si="183"/>
        <v>0.39999999999999858</v>
      </c>
      <c r="O607" s="81">
        <f t="shared" si="184"/>
        <v>0.89999999999999858</v>
      </c>
      <c r="P607" s="81">
        <f t="shared" si="185"/>
        <v>10.899999999999999</v>
      </c>
      <c r="Q607" s="81">
        <f t="shared" si="186"/>
        <v>20.9</v>
      </c>
      <c r="R607" s="81">
        <f t="shared" si="187"/>
        <v>30.9</v>
      </c>
      <c r="S607">
        <f t="shared" si="188"/>
        <v>3</v>
      </c>
      <c r="V607" s="54" t="s">
        <v>1381</v>
      </c>
      <c r="W607" s="55" t="s">
        <v>1382</v>
      </c>
      <c r="X607" s="56">
        <v>5</v>
      </c>
      <c r="Y607" s="57">
        <v>50.2</v>
      </c>
      <c r="Z607" s="57">
        <v>2.6</v>
      </c>
      <c r="AA607" s="57">
        <v>2.5150000000000001</v>
      </c>
      <c r="AB607" s="57">
        <v>0</v>
      </c>
      <c r="AC607" s="57">
        <v>17</v>
      </c>
      <c r="AD607" s="57">
        <v>26.5</v>
      </c>
      <c r="AE607" s="57">
        <v>0</v>
      </c>
      <c r="AF607" s="57">
        <v>0</v>
      </c>
      <c r="AG607" s="58">
        <v>1</v>
      </c>
      <c r="AH607" s="58">
        <v>3</v>
      </c>
      <c r="AI607" s="58">
        <v>0</v>
      </c>
      <c r="AJ607" s="58">
        <v>0</v>
      </c>
    </row>
    <row r="608" spans="1:36">
      <c r="A608" s="68" t="str">
        <f t="shared" si="171"/>
        <v>5DL29</v>
      </c>
      <c r="B608" s="12">
        <f t="shared" si="172"/>
        <v>2.5219999999999998</v>
      </c>
      <c r="C608" s="12">
        <f t="shared" si="173"/>
        <v>2.5150179740287126</v>
      </c>
      <c r="D608" s="12">
        <f t="shared" si="174"/>
        <v>2.3404673247465371</v>
      </c>
      <c r="E608" s="12">
        <f t="shared" si="175"/>
        <v>2.1659166754643611</v>
      </c>
      <c r="F608" s="12">
        <f t="shared" si="176"/>
        <v>1.9913660261821853</v>
      </c>
      <c r="G608" s="12">
        <f t="shared" si="177"/>
        <v>1.8168153769000095</v>
      </c>
      <c r="H608" s="12">
        <f t="shared" si="178"/>
        <v>10.6</v>
      </c>
      <c r="I608" s="12">
        <f t="shared" si="179"/>
        <v>19.600000000000001</v>
      </c>
      <c r="J608" s="12">
        <f t="shared" si="180"/>
        <v>2.5219999999999998</v>
      </c>
      <c r="K608" s="12">
        <f t="shared" si="189"/>
        <v>2.5219999999999998</v>
      </c>
      <c r="L608" s="12">
        <f t="shared" si="181"/>
        <v>9.0000000000000018</v>
      </c>
      <c r="M608" s="81">
        <f t="shared" si="182"/>
        <v>0</v>
      </c>
      <c r="N608" s="81">
        <f t="shared" si="183"/>
        <v>0.39999999999999858</v>
      </c>
      <c r="O608" s="81">
        <f t="shared" si="184"/>
        <v>10.399999999999999</v>
      </c>
      <c r="P608" s="81">
        <f t="shared" si="185"/>
        <v>20.399999999999999</v>
      </c>
      <c r="Q608" s="81">
        <f t="shared" si="186"/>
        <v>30.4</v>
      </c>
      <c r="R608" s="81">
        <f t="shared" si="187"/>
        <v>40.4</v>
      </c>
      <c r="S608">
        <f t="shared" si="188"/>
        <v>1</v>
      </c>
      <c r="V608" s="54" t="s">
        <v>1383</v>
      </c>
      <c r="W608" s="55" t="s">
        <v>1384</v>
      </c>
      <c r="X608" s="56">
        <v>5</v>
      </c>
      <c r="Y608" s="57">
        <v>50.2</v>
      </c>
      <c r="Z608" s="57">
        <v>2.6</v>
      </c>
      <c r="AA608" s="57">
        <v>2.5219999999999998</v>
      </c>
      <c r="AB608" s="57">
        <v>2.5150000000000001</v>
      </c>
      <c r="AC608" s="57">
        <v>8</v>
      </c>
      <c r="AD608" s="57">
        <v>17</v>
      </c>
      <c r="AE608" s="57">
        <v>26.5</v>
      </c>
      <c r="AF608" s="57">
        <v>0</v>
      </c>
      <c r="AG608" s="58">
        <v>0</v>
      </c>
      <c r="AH608" s="58">
        <v>1</v>
      </c>
      <c r="AI608" s="58">
        <v>3</v>
      </c>
      <c r="AJ608" s="58">
        <v>0</v>
      </c>
    </row>
    <row r="609" spans="1:36">
      <c r="A609" s="68" t="str">
        <f t="shared" si="171"/>
        <v>5DL31</v>
      </c>
      <c r="B609" s="12">
        <f t="shared" si="172"/>
        <v>2.5219999999999998</v>
      </c>
      <c r="C609" s="12">
        <f t="shared" si="173"/>
        <v>2.5219999999999998</v>
      </c>
      <c r="D609" s="12">
        <f t="shared" si="174"/>
        <v>2.4172525766313386</v>
      </c>
      <c r="E609" s="12">
        <f t="shared" si="175"/>
        <v>1.8931747838009265</v>
      </c>
      <c r="F609" s="12">
        <f t="shared" si="176"/>
        <v>1.3690969909705146</v>
      </c>
      <c r="G609" s="12">
        <f t="shared" si="177"/>
        <v>0.84501919814010251</v>
      </c>
      <c r="H609" s="12">
        <f t="shared" si="178"/>
        <v>24.8</v>
      </c>
      <c r="I609" s="12">
        <f t="shared" si="179"/>
        <v>29.6</v>
      </c>
      <c r="J609" s="12">
        <f t="shared" si="180"/>
        <v>2.5219999999999998</v>
      </c>
      <c r="K609" s="12">
        <f t="shared" si="189"/>
        <v>2.4382156883445552</v>
      </c>
      <c r="L609" s="12">
        <f t="shared" si="181"/>
        <v>4.8000000000000007</v>
      </c>
      <c r="M609" s="81">
        <f t="shared" si="182"/>
        <v>0</v>
      </c>
      <c r="N609" s="81">
        <f t="shared" si="183"/>
        <v>0</v>
      </c>
      <c r="O609" s="81">
        <f t="shared" si="184"/>
        <v>0.39999999999999858</v>
      </c>
      <c r="P609" s="81">
        <f t="shared" si="185"/>
        <v>10.399999999999999</v>
      </c>
      <c r="Q609" s="81">
        <f t="shared" si="186"/>
        <v>20.399999999999999</v>
      </c>
      <c r="R609" s="81">
        <f t="shared" si="187"/>
        <v>30.4</v>
      </c>
      <c r="S609">
        <f t="shared" si="188"/>
        <v>3</v>
      </c>
      <c r="V609" s="54" t="s">
        <v>1385</v>
      </c>
      <c r="W609" s="55" t="s">
        <v>148</v>
      </c>
      <c r="X609" s="56">
        <v>5</v>
      </c>
      <c r="Y609" s="57">
        <v>57.4</v>
      </c>
      <c r="Z609" s="57">
        <v>2.6</v>
      </c>
      <c r="AA609" s="57">
        <v>2.5219999999999998</v>
      </c>
      <c r="AB609" s="57">
        <v>0</v>
      </c>
      <c r="AC609" s="57">
        <v>22.2</v>
      </c>
      <c r="AD609" s="57">
        <v>27</v>
      </c>
      <c r="AE609" s="57">
        <v>0</v>
      </c>
      <c r="AF609" s="57">
        <v>0</v>
      </c>
      <c r="AG609" s="58">
        <v>1</v>
      </c>
      <c r="AH609" s="58">
        <v>3</v>
      </c>
      <c r="AI609" s="58">
        <v>0</v>
      </c>
      <c r="AJ609" s="58">
        <v>0</v>
      </c>
    </row>
    <row r="610" spans="1:36">
      <c r="A610" s="68" t="str">
        <f t="shared" si="171"/>
        <v>5DL35</v>
      </c>
      <c r="B610" s="12">
        <f t="shared" si="172"/>
        <v>2.5219999999999998</v>
      </c>
      <c r="C610" s="12">
        <f t="shared" si="173"/>
        <v>2.5219999999999998</v>
      </c>
      <c r="D610" s="12">
        <f t="shared" si="174"/>
        <v>2.3124370180652565</v>
      </c>
      <c r="E610" s="12">
        <f t="shared" si="175"/>
        <v>1.7883592252348444</v>
      </c>
      <c r="F610" s="12">
        <f t="shared" si="176"/>
        <v>1.264281432404432</v>
      </c>
      <c r="G610" s="12">
        <f t="shared" si="177"/>
        <v>0.74020363957401991</v>
      </c>
      <c r="H610" s="12">
        <f t="shared" si="178"/>
        <v>22.8</v>
      </c>
      <c r="I610" s="12">
        <f t="shared" si="179"/>
        <v>27.6</v>
      </c>
      <c r="J610" s="12">
        <f t="shared" si="180"/>
        <v>2.5219999999999998</v>
      </c>
      <c r="K610" s="12">
        <f t="shared" si="189"/>
        <v>2.4382156883445552</v>
      </c>
      <c r="L610" s="12">
        <f t="shared" si="181"/>
        <v>4.8000000000000007</v>
      </c>
      <c r="M610" s="81">
        <f t="shared" si="182"/>
        <v>0</v>
      </c>
      <c r="N610" s="81">
        <f t="shared" si="183"/>
        <v>0</v>
      </c>
      <c r="O610" s="81">
        <f t="shared" si="184"/>
        <v>2.3999999999999986</v>
      </c>
      <c r="P610" s="81">
        <f t="shared" si="185"/>
        <v>12.399999999999999</v>
      </c>
      <c r="Q610" s="81">
        <f t="shared" si="186"/>
        <v>22.4</v>
      </c>
      <c r="R610" s="81">
        <f t="shared" si="187"/>
        <v>32.4</v>
      </c>
      <c r="S610">
        <f t="shared" si="188"/>
        <v>3</v>
      </c>
      <c r="V610" s="54" t="s">
        <v>1386</v>
      </c>
      <c r="W610" s="55" t="s">
        <v>1387</v>
      </c>
      <c r="X610" s="56">
        <v>5</v>
      </c>
      <c r="Y610" s="57">
        <v>57.4</v>
      </c>
      <c r="Z610" s="57">
        <v>2.6</v>
      </c>
      <c r="AA610" s="57">
        <v>2.5219999999999998</v>
      </c>
      <c r="AB610" s="57">
        <v>0</v>
      </c>
      <c r="AC610" s="57">
        <v>20.2</v>
      </c>
      <c r="AD610" s="57">
        <v>25</v>
      </c>
      <c r="AE610" s="57">
        <v>0</v>
      </c>
      <c r="AF610" s="57">
        <v>0</v>
      </c>
      <c r="AG610" s="58">
        <v>1</v>
      </c>
      <c r="AH610" s="58">
        <v>3</v>
      </c>
      <c r="AI610" s="58">
        <v>0</v>
      </c>
      <c r="AJ610" s="58">
        <v>0</v>
      </c>
    </row>
    <row r="611" spans="1:36">
      <c r="A611" s="68" t="str">
        <f t="shared" si="171"/>
        <v>5DL36</v>
      </c>
      <c r="B611" s="12">
        <f t="shared" si="172"/>
        <v>2.5219999999999998</v>
      </c>
      <c r="C611" s="12">
        <f t="shared" si="173"/>
        <v>2.5219999999999998</v>
      </c>
      <c r="D611" s="12">
        <f t="shared" si="174"/>
        <v>2.3124370180652565</v>
      </c>
      <c r="E611" s="12">
        <f t="shared" si="175"/>
        <v>1.7883592252348444</v>
      </c>
      <c r="F611" s="12">
        <f t="shared" si="176"/>
        <v>1.264281432404432</v>
      </c>
      <c r="G611" s="12">
        <f t="shared" si="177"/>
        <v>0.74020363957401991</v>
      </c>
      <c r="H611" s="12">
        <f t="shared" si="178"/>
        <v>22.8</v>
      </c>
      <c r="I611" s="12">
        <f t="shared" si="179"/>
        <v>27.6</v>
      </c>
      <c r="J611" s="12">
        <f t="shared" si="180"/>
        <v>2.5219999999999998</v>
      </c>
      <c r="K611" s="12">
        <f t="shared" si="189"/>
        <v>2.4382156883445552</v>
      </c>
      <c r="L611" s="12">
        <f t="shared" si="181"/>
        <v>4.8000000000000007</v>
      </c>
      <c r="M611" s="81">
        <f t="shared" si="182"/>
        <v>0</v>
      </c>
      <c r="N611" s="81">
        <f t="shared" si="183"/>
        <v>0</v>
      </c>
      <c r="O611" s="81">
        <f t="shared" si="184"/>
        <v>2.3999999999999986</v>
      </c>
      <c r="P611" s="81">
        <f t="shared" si="185"/>
        <v>12.399999999999999</v>
      </c>
      <c r="Q611" s="81">
        <f t="shared" si="186"/>
        <v>22.4</v>
      </c>
      <c r="R611" s="81">
        <f t="shared" si="187"/>
        <v>32.4</v>
      </c>
      <c r="S611">
        <f t="shared" si="188"/>
        <v>3</v>
      </c>
      <c r="V611" s="54" t="s">
        <v>1388</v>
      </c>
      <c r="W611" s="55" t="s">
        <v>1389</v>
      </c>
      <c r="X611" s="56">
        <v>5</v>
      </c>
      <c r="Y611" s="57">
        <v>57.4</v>
      </c>
      <c r="Z611" s="57">
        <v>2.6</v>
      </c>
      <c r="AA611" s="57">
        <v>2.5219999999999998</v>
      </c>
      <c r="AB611" s="57">
        <v>0</v>
      </c>
      <c r="AC611" s="57">
        <v>20.2</v>
      </c>
      <c r="AD611" s="57">
        <v>25</v>
      </c>
      <c r="AE611" s="57">
        <v>0</v>
      </c>
      <c r="AF611" s="57">
        <v>0</v>
      </c>
      <c r="AG611" s="58">
        <v>1</v>
      </c>
      <c r="AH611" s="58">
        <v>3</v>
      </c>
      <c r="AI611" s="58">
        <v>0</v>
      </c>
      <c r="AJ611" s="58">
        <v>0</v>
      </c>
    </row>
    <row r="612" spans="1:36">
      <c r="A612" s="68" t="str">
        <f t="shared" si="171"/>
        <v>5DL37</v>
      </c>
      <c r="B612" s="12">
        <f t="shared" si="172"/>
        <v>2.5219999999999998</v>
      </c>
      <c r="C612" s="12">
        <f t="shared" si="173"/>
        <v>2.5219999999999998</v>
      </c>
      <c r="D612" s="12">
        <f t="shared" si="174"/>
        <v>2.3264053284576698</v>
      </c>
      <c r="E612" s="12">
        <f t="shared" si="175"/>
        <v>1.8023275356272577</v>
      </c>
      <c r="F612" s="12">
        <f t="shared" si="176"/>
        <v>1.2782497427968456</v>
      </c>
      <c r="G612" s="12">
        <f t="shared" si="177"/>
        <v>0.75417194996643344</v>
      </c>
      <c r="H612" s="12">
        <f t="shared" si="178"/>
        <v>23.400000000000002</v>
      </c>
      <c r="I612" s="12">
        <f t="shared" si="179"/>
        <v>27.700000000000003</v>
      </c>
      <c r="J612" s="12">
        <f t="shared" si="180"/>
        <v>2.5219999999999998</v>
      </c>
      <c r="K612" s="12">
        <f t="shared" si="189"/>
        <v>2.4469432208086643</v>
      </c>
      <c r="L612" s="12">
        <f t="shared" si="181"/>
        <v>4.3000000000000007</v>
      </c>
      <c r="M612" s="81">
        <f t="shared" si="182"/>
        <v>0</v>
      </c>
      <c r="N612" s="81">
        <f t="shared" si="183"/>
        <v>0</v>
      </c>
      <c r="O612" s="81">
        <f t="shared" si="184"/>
        <v>2.2999999999999972</v>
      </c>
      <c r="P612" s="81">
        <f t="shared" si="185"/>
        <v>12.299999999999997</v>
      </c>
      <c r="Q612" s="81">
        <f t="shared" si="186"/>
        <v>22.299999999999997</v>
      </c>
      <c r="R612" s="81">
        <f t="shared" si="187"/>
        <v>32.299999999999997</v>
      </c>
      <c r="S612">
        <f t="shared" si="188"/>
        <v>3</v>
      </c>
      <c r="V612" s="54" t="s">
        <v>1390</v>
      </c>
      <c r="W612" s="55" t="s">
        <v>1391</v>
      </c>
      <c r="X612" s="56">
        <v>5</v>
      </c>
      <c r="Y612" s="57">
        <v>57.7</v>
      </c>
      <c r="Z612" s="57">
        <v>2.6</v>
      </c>
      <c r="AA612" s="57">
        <v>2.5219999999999998</v>
      </c>
      <c r="AB612" s="57">
        <v>0</v>
      </c>
      <c r="AC612" s="57">
        <v>20.8</v>
      </c>
      <c r="AD612" s="57">
        <v>25.1</v>
      </c>
      <c r="AE612" s="57">
        <v>0</v>
      </c>
      <c r="AF612" s="57">
        <v>0</v>
      </c>
      <c r="AG612" s="58">
        <v>1</v>
      </c>
      <c r="AH612" s="58">
        <v>3</v>
      </c>
      <c r="AI612" s="58">
        <v>0</v>
      </c>
      <c r="AJ612" s="58">
        <v>0</v>
      </c>
    </row>
    <row r="613" spans="1:36">
      <c r="A613" s="68" t="str">
        <f t="shared" si="171"/>
        <v>5DL75</v>
      </c>
      <c r="B613" s="12">
        <f t="shared" si="172"/>
        <v>2.5150000000000001</v>
      </c>
      <c r="C613" s="12">
        <f t="shared" si="173"/>
        <v>2.4835808831292083</v>
      </c>
      <c r="D613" s="12">
        <f t="shared" si="174"/>
        <v>2.3090302338470328</v>
      </c>
      <c r="E613" s="12">
        <f t="shared" si="175"/>
        <v>1.7849524410166207</v>
      </c>
      <c r="F613" s="12">
        <f t="shared" si="176"/>
        <v>1.2608746481862085</v>
      </c>
      <c r="G613" s="12">
        <f t="shared" si="177"/>
        <v>0.73679685535579642</v>
      </c>
      <c r="H613" s="12">
        <f t="shared" si="178"/>
        <v>18.2</v>
      </c>
      <c r="I613" s="12">
        <f t="shared" si="179"/>
        <v>30</v>
      </c>
      <c r="J613" s="12">
        <f t="shared" si="180"/>
        <v>2.5150000000000001</v>
      </c>
      <c r="K613" s="12">
        <f t="shared" si="189"/>
        <v>2.3090302338470328</v>
      </c>
      <c r="L613" s="12">
        <f t="shared" si="181"/>
        <v>11.8</v>
      </c>
      <c r="M613" s="81">
        <f t="shared" si="182"/>
        <v>0</v>
      </c>
      <c r="N613" s="81">
        <f t="shared" si="183"/>
        <v>1.8000000000000007</v>
      </c>
      <c r="O613" s="81">
        <f t="shared" si="184"/>
        <v>11.8</v>
      </c>
      <c r="P613" s="81">
        <f t="shared" si="185"/>
        <v>10</v>
      </c>
      <c r="Q613" s="81">
        <f t="shared" si="186"/>
        <v>20</v>
      </c>
      <c r="R613" s="81">
        <f t="shared" si="187"/>
        <v>30</v>
      </c>
      <c r="S613">
        <f t="shared" si="188"/>
        <v>3</v>
      </c>
      <c r="V613" s="54" t="s">
        <v>1392</v>
      </c>
      <c r="W613" s="55" t="s">
        <v>1393</v>
      </c>
      <c r="X613" s="56">
        <v>5</v>
      </c>
      <c r="Y613" s="57">
        <v>51.4</v>
      </c>
      <c r="Z613" s="57">
        <v>2.6</v>
      </c>
      <c r="AA613" s="57">
        <v>2.5150000000000001</v>
      </c>
      <c r="AB613" s="57">
        <v>0</v>
      </c>
      <c r="AC613" s="57">
        <v>15.6</v>
      </c>
      <c r="AD613" s="57">
        <v>27.4</v>
      </c>
      <c r="AE613" s="57">
        <v>0</v>
      </c>
      <c r="AF613" s="57">
        <v>0</v>
      </c>
      <c r="AG613" s="58">
        <v>1</v>
      </c>
      <c r="AH613" s="58">
        <v>3</v>
      </c>
      <c r="AI613" s="58">
        <v>0</v>
      </c>
      <c r="AJ613" s="58">
        <v>0</v>
      </c>
    </row>
    <row r="614" spans="1:36">
      <c r="A614" s="68" t="str">
        <f t="shared" si="171"/>
        <v>5DL82</v>
      </c>
      <c r="B614" s="12">
        <f t="shared" si="172"/>
        <v>2.5219999999999998</v>
      </c>
      <c r="C614" s="12">
        <f t="shared" si="173"/>
        <v>2.5219999999999998</v>
      </c>
      <c r="D614" s="12">
        <f t="shared" si="174"/>
        <v>2.3648447973482973</v>
      </c>
      <c r="E614" s="12">
        <f t="shared" si="175"/>
        <v>1.8407670045178854</v>
      </c>
      <c r="F614" s="12">
        <f t="shared" si="176"/>
        <v>1.3166892116874733</v>
      </c>
      <c r="G614" s="12">
        <f t="shared" si="177"/>
        <v>0.79261141885706121</v>
      </c>
      <c r="H614" s="12">
        <f t="shared" si="178"/>
        <v>23.8</v>
      </c>
      <c r="I614" s="12">
        <f t="shared" si="179"/>
        <v>28.6</v>
      </c>
      <c r="J614" s="12">
        <f t="shared" si="180"/>
        <v>2.5219999999999998</v>
      </c>
      <c r="K614" s="12">
        <f t="shared" si="189"/>
        <v>2.4382156883445552</v>
      </c>
      <c r="L614" s="12">
        <f t="shared" si="181"/>
        <v>4.8000000000000007</v>
      </c>
      <c r="M614" s="81">
        <f t="shared" si="182"/>
        <v>0</v>
      </c>
      <c r="N614" s="81">
        <f t="shared" si="183"/>
        <v>0</v>
      </c>
      <c r="O614" s="81">
        <f t="shared" si="184"/>
        <v>1.3999999999999986</v>
      </c>
      <c r="P614" s="81">
        <f t="shared" si="185"/>
        <v>11.399999999999999</v>
      </c>
      <c r="Q614" s="81">
        <f t="shared" si="186"/>
        <v>21.4</v>
      </c>
      <c r="R614" s="81">
        <f t="shared" si="187"/>
        <v>31.4</v>
      </c>
      <c r="S614">
        <f t="shared" si="188"/>
        <v>3</v>
      </c>
      <c r="V614" s="54" t="s">
        <v>1394</v>
      </c>
      <c r="W614" s="55" t="s">
        <v>1395</v>
      </c>
      <c r="X614" s="56">
        <v>5</v>
      </c>
      <c r="Y614" s="57">
        <v>60.6</v>
      </c>
      <c r="Z614" s="57">
        <v>2.6</v>
      </c>
      <c r="AA614" s="57">
        <v>2.5219999999999998</v>
      </c>
      <c r="AB614" s="57">
        <v>0</v>
      </c>
      <c r="AC614" s="57">
        <v>21.2</v>
      </c>
      <c r="AD614" s="57">
        <v>26</v>
      </c>
      <c r="AE614" s="57">
        <v>0</v>
      </c>
      <c r="AF614" s="57">
        <v>0</v>
      </c>
      <c r="AG614" s="58">
        <v>1</v>
      </c>
      <c r="AH614" s="58">
        <v>3</v>
      </c>
      <c r="AI614" s="58">
        <v>0</v>
      </c>
      <c r="AJ614" s="58">
        <v>0</v>
      </c>
    </row>
    <row r="615" spans="1:36">
      <c r="A615" s="68" t="str">
        <f t="shared" si="171"/>
        <v>5DL83</v>
      </c>
      <c r="B615" s="12">
        <f t="shared" si="172"/>
        <v>2.5219999999999998</v>
      </c>
      <c r="C615" s="12">
        <f t="shared" si="173"/>
        <v>2.5150179740287126</v>
      </c>
      <c r="D615" s="12">
        <f t="shared" si="174"/>
        <v>2.3404673247465371</v>
      </c>
      <c r="E615" s="12">
        <f t="shared" si="175"/>
        <v>2.1659166754643611</v>
      </c>
      <c r="F615" s="12">
        <f t="shared" si="176"/>
        <v>1.9913660261821853</v>
      </c>
      <c r="G615" s="12">
        <f t="shared" si="177"/>
        <v>1.8168153769000095</v>
      </c>
      <c r="H615" s="12">
        <f t="shared" si="178"/>
        <v>10.6</v>
      </c>
      <c r="I615" s="12">
        <f t="shared" si="179"/>
        <v>19.600000000000001</v>
      </c>
      <c r="J615" s="12">
        <f t="shared" si="180"/>
        <v>2.5219999999999998</v>
      </c>
      <c r="K615" s="12">
        <f t="shared" si="189"/>
        <v>2.5219999999999998</v>
      </c>
      <c r="L615" s="12">
        <f t="shared" si="181"/>
        <v>9.0000000000000018</v>
      </c>
      <c r="M615" s="81">
        <f t="shared" si="182"/>
        <v>0</v>
      </c>
      <c r="N615" s="81">
        <f t="shared" si="183"/>
        <v>0.39999999999999858</v>
      </c>
      <c r="O615" s="81">
        <f t="shared" si="184"/>
        <v>10.399999999999999</v>
      </c>
      <c r="P615" s="81">
        <f t="shared" si="185"/>
        <v>20.399999999999999</v>
      </c>
      <c r="Q615" s="81">
        <f t="shared" si="186"/>
        <v>30.4</v>
      </c>
      <c r="R615" s="81">
        <f t="shared" si="187"/>
        <v>40.4</v>
      </c>
      <c r="S615">
        <f t="shared" si="188"/>
        <v>1</v>
      </c>
      <c r="V615" s="54" t="s">
        <v>1396</v>
      </c>
      <c r="W615" s="55" t="s">
        <v>1397</v>
      </c>
      <c r="X615" s="56">
        <v>5</v>
      </c>
      <c r="Y615" s="57">
        <v>50.2</v>
      </c>
      <c r="Z615" s="57">
        <v>2.6</v>
      </c>
      <c r="AA615" s="57">
        <v>2.5219999999999998</v>
      </c>
      <c r="AB615" s="57">
        <v>2.5150000000000001</v>
      </c>
      <c r="AC615" s="57">
        <v>8</v>
      </c>
      <c r="AD615" s="57">
        <v>17</v>
      </c>
      <c r="AE615" s="57">
        <v>26.5</v>
      </c>
      <c r="AF615" s="57">
        <v>0</v>
      </c>
      <c r="AG615" s="58">
        <v>0</v>
      </c>
      <c r="AH615" s="58">
        <v>1</v>
      </c>
      <c r="AI615" s="58">
        <v>3</v>
      </c>
      <c r="AJ615" s="58">
        <v>0</v>
      </c>
    </row>
    <row r="616" spans="1:36">
      <c r="A616" s="68" t="str">
        <f t="shared" si="171"/>
        <v>5DLZ30</v>
      </c>
      <c r="B616" s="12">
        <f t="shared" si="172"/>
        <v>3</v>
      </c>
      <c r="C616" s="12">
        <f t="shared" si="173"/>
        <v>3</v>
      </c>
      <c r="D616" s="12">
        <f t="shared" si="174"/>
        <v>3</v>
      </c>
      <c r="E616" s="12">
        <f t="shared" si="175"/>
        <v>2.8458717766838388</v>
      </c>
      <c r="F616" s="12">
        <f t="shared" si="176"/>
        <v>2.6713211274016628</v>
      </c>
      <c r="G616" s="12">
        <f t="shared" si="177"/>
        <v>2.4967704781194868</v>
      </c>
      <c r="H616" s="12">
        <f t="shared" si="178"/>
        <v>26.6</v>
      </c>
      <c r="I616" s="12">
        <f t="shared" si="179"/>
        <v>31.17</v>
      </c>
      <c r="J616" s="12">
        <f t="shared" si="180"/>
        <v>3</v>
      </c>
      <c r="K616" s="12">
        <f t="shared" si="189"/>
        <v>3</v>
      </c>
      <c r="L616" s="12">
        <f t="shared" si="181"/>
        <v>4.57</v>
      </c>
      <c r="M616" s="81">
        <f t="shared" si="182"/>
        <v>0</v>
      </c>
      <c r="N616" s="81">
        <f t="shared" si="183"/>
        <v>0</v>
      </c>
      <c r="O616" s="81">
        <f t="shared" si="184"/>
        <v>3.3999999999999986</v>
      </c>
      <c r="P616" s="81">
        <f t="shared" si="185"/>
        <v>8.8299999999999983</v>
      </c>
      <c r="Q616" s="81">
        <f t="shared" si="186"/>
        <v>18.829999999999998</v>
      </c>
      <c r="R616" s="81">
        <f t="shared" si="187"/>
        <v>28.83</v>
      </c>
      <c r="S616">
        <f t="shared" si="188"/>
        <v>1</v>
      </c>
      <c r="V616" s="54" t="s">
        <v>1398</v>
      </c>
      <c r="W616" s="55" t="s">
        <v>1399</v>
      </c>
      <c r="X616" s="56">
        <v>5</v>
      </c>
      <c r="Y616" s="57">
        <v>56.5</v>
      </c>
      <c r="Z616" s="57">
        <v>3</v>
      </c>
      <c r="AA616" s="57">
        <v>3</v>
      </c>
      <c r="AB616" s="57">
        <v>2.94</v>
      </c>
      <c r="AC616" s="57">
        <v>23.6</v>
      </c>
      <c r="AD616" s="57">
        <v>28.17</v>
      </c>
      <c r="AE616" s="57">
        <v>32.46</v>
      </c>
      <c r="AF616" s="57">
        <v>43</v>
      </c>
      <c r="AG616" s="58">
        <v>0</v>
      </c>
      <c r="AH616" s="58">
        <v>1</v>
      </c>
      <c r="AI616" s="58">
        <v>3</v>
      </c>
      <c r="AJ616" s="58">
        <v>24.5</v>
      </c>
    </row>
    <row r="617" spans="1:36">
      <c r="A617" s="68" t="str">
        <f t="shared" si="171"/>
        <v>5DM1</v>
      </c>
      <c r="B617" s="12">
        <f t="shared" si="172"/>
        <v>2.5219999999999998</v>
      </c>
      <c r="C617" s="12">
        <f t="shared" si="173"/>
        <v>2.4958174026076736</v>
      </c>
      <c r="D617" s="12">
        <f t="shared" si="174"/>
        <v>1.9909027316505834</v>
      </c>
      <c r="E617" s="12">
        <f t="shared" si="175"/>
        <v>1.423061580374462</v>
      </c>
      <c r="F617" s="12">
        <f t="shared" si="176"/>
        <v>0.85522042909834051</v>
      </c>
      <c r="G617" s="12">
        <f t="shared" si="177"/>
        <v>0.28737927782221906</v>
      </c>
      <c r="H617" s="12">
        <f t="shared" si="178"/>
        <v>18.5</v>
      </c>
      <c r="I617" s="12">
        <f t="shared" si="179"/>
        <v>21.6</v>
      </c>
      <c r="J617" s="12">
        <f t="shared" si="180"/>
        <v>2.5219999999999998</v>
      </c>
      <c r="K617" s="12">
        <f t="shared" si="189"/>
        <v>2.4678892987225254</v>
      </c>
      <c r="L617" s="12">
        <f t="shared" si="181"/>
        <v>3.1000000000000014</v>
      </c>
      <c r="M617" s="81">
        <f t="shared" si="182"/>
        <v>0</v>
      </c>
      <c r="N617" s="81">
        <f t="shared" si="183"/>
        <v>1.5</v>
      </c>
      <c r="O617" s="81">
        <f t="shared" si="184"/>
        <v>8.3999999999999986</v>
      </c>
      <c r="P617" s="81">
        <f t="shared" si="185"/>
        <v>18.399999999999999</v>
      </c>
      <c r="Q617" s="81">
        <f t="shared" si="186"/>
        <v>28.4</v>
      </c>
      <c r="R617" s="81">
        <f t="shared" si="187"/>
        <v>38.4</v>
      </c>
      <c r="S617">
        <f t="shared" si="188"/>
        <v>3.25</v>
      </c>
      <c r="V617" s="54" t="s">
        <v>1400</v>
      </c>
      <c r="W617" s="55" t="s">
        <v>1401</v>
      </c>
      <c r="X617" s="56">
        <v>5</v>
      </c>
      <c r="Y617" s="57">
        <v>53</v>
      </c>
      <c r="Z617" s="57">
        <v>2.6</v>
      </c>
      <c r="AA617" s="57">
        <v>2.5219999999999998</v>
      </c>
      <c r="AB617" s="57">
        <v>0</v>
      </c>
      <c r="AC617" s="57">
        <v>15.9</v>
      </c>
      <c r="AD617" s="57">
        <v>19</v>
      </c>
      <c r="AE617" s="57">
        <v>0</v>
      </c>
      <c r="AF617" s="57">
        <v>0</v>
      </c>
      <c r="AG617" s="58">
        <v>1</v>
      </c>
      <c r="AH617" s="58">
        <v>3.25</v>
      </c>
      <c r="AI617" s="58">
        <v>0</v>
      </c>
      <c r="AJ617" s="58">
        <v>0</v>
      </c>
    </row>
    <row r="618" spans="1:36">
      <c r="A618" s="68" t="str">
        <f t="shared" si="171"/>
        <v>5DM2</v>
      </c>
      <c r="B618" s="12">
        <f t="shared" si="172"/>
        <v>2.5219999999999998</v>
      </c>
      <c r="C618" s="12">
        <f t="shared" si="173"/>
        <v>2.5219999999999998</v>
      </c>
      <c r="D618" s="12">
        <f t="shared" si="174"/>
        <v>2.1782903115717036</v>
      </c>
      <c r="E618" s="12">
        <f t="shared" si="175"/>
        <v>1.6104491602955822</v>
      </c>
      <c r="F618" s="12">
        <f t="shared" si="176"/>
        <v>1.0426080090194607</v>
      </c>
      <c r="G618" s="12">
        <f t="shared" si="177"/>
        <v>0.47476685774333927</v>
      </c>
      <c r="H618" s="12">
        <f t="shared" si="178"/>
        <v>21.8</v>
      </c>
      <c r="I618" s="12">
        <f t="shared" si="179"/>
        <v>24.900000000000002</v>
      </c>
      <c r="J618" s="12">
        <f t="shared" si="180"/>
        <v>2.5219999999999998</v>
      </c>
      <c r="K618" s="12">
        <f t="shared" si="189"/>
        <v>2.4678892987225254</v>
      </c>
      <c r="L618" s="12">
        <f t="shared" si="181"/>
        <v>3.1000000000000014</v>
      </c>
      <c r="M618" s="81">
        <f t="shared" si="182"/>
        <v>0</v>
      </c>
      <c r="N618" s="81">
        <f t="shared" si="183"/>
        <v>0</v>
      </c>
      <c r="O618" s="81">
        <f t="shared" si="184"/>
        <v>5.0999999999999979</v>
      </c>
      <c r="P618" s="81">
        <f t="shared" si="185"/>
        <v>15.099999999999998</v>
      </c>
      <c r="Q618" s="81">
        <f t="shared" si="186"/>
        <v>25.099999999999998</v>
      </c>
      <c r="R618" s="81">
        <f t="shared" si="187"/>
        <v>35.099999999999994</v>
      </c>
      <c r="S618">
        <f t="shared" si="188"/>
        <v>3.25</v>
      </c>
      <c r="V618" s="54" t="s">
        <v>1402</v>
      </c>
      <c r="W618" s="55" t="s">
        <v>1403</v>
      </c>
      <c r="X618" s="56">
        <v>5</v>
      </c>
      <c r="Y618" s="57">
        <v>56.3</v>
      </c>
      <c r="Z618" s="57">
        <v>2.6</v>
      </c>
      <c r="AA618" s="57">
        <v>2.5219999999999998</v>
      </c>
      <c r="AB618" s="57">
        <v>0</v>
      </c>
      <c r="AC618" s="57">
        <v>19.2</v>
      </c>
      <c r="AD618" s="57">
        <v>22.3</v>
      </c>
      <c r="AE618" s="57">
        <v>0</v>
      </c>
      <c r="AF618" s="57">
        <v>0</v>
      </c>
      <c r="AG618" s="58">
        <v>1</v>
      </c>
      <c r="AH618" s="58">
        <v>3.25</v>
      </c>
      <c r="AI618" s="58">
        <v>0</v>
      </c>
      <c r="AJ618" s="58">
        <v>0</v>
      </c>
    </row>
    <row r="619" spans="1:36">
      <c r="A619" s="68" t="str">
        <f t="shared" si="171"/>
        <v>5DM65</v>
      </c>
      <c r="B619" s="12">
        <f t="shared" si="172"/>
        <v>2.5150000000000001</v>
      </c>
      <c r="C619" s="12">
        <f t="shared" si="173"/>
        <v>2.5150000000000001</v>
      </c>
      <c r="D619" s="12">
        <f t="shared" si="174"/>
        <v>2.2958617193956026</v>
      </c>
      <c r="E619" s="12">
        <f t="shared" si="175"/>
        <v>1.7280205681194811</v>
      </c>
      <c r="F619" s="12">
        <f t="shared" si="176"/>
        <v>1.1601794168433597</v>
      </c>
      <c r="G619" s="12">
        <f t="shared" si="177"/>
        <v>0.59233826556723823</v>
      </c>
      <c r="H619" s="12">
        <f t="shared" si="178"/>
        <v>20.6</v>
      </c>
      <c r="I619" s="12">
        <f t="shared" si="179"/>
        <v>28.6</v>
      </c>
      <c r="J619" s="12">
        <f t="shared" si="180"/>
        <v>2.5150000000000001</v>
      </c>
      <c r="K619" s="12">
        <f t="shared" si="189"/>
        <v>2.3753594805742595</v>
      </c>
      <c r="L619" s="12">
        <f t="shared" si="181"/>
        <v>8</v>
      </c>
      <c r="M619" s="81">
        <f t="shared" si="182"/>
        <v>0</v>
      </c>
      <c r="N619" s="81">
        <f t="shared" si="183"/>
        <v>0</v>
      </c>
      <c r="O619" s="81">
        <f t="shared" si="184"/>
        <v>1.3999999999999986</v>
      </c>
      <c r="P619" s="81">
        <f t="shared" si="185"/>
        <v>11.399999999999999</v>
      </c>
      <c r="Q619" s="81">
        <f t="shared" si="186"/>
        <v>21.4</v>
      </c>
      <c r="R619" s="81">
        <f t="shared" si="187"/>
        <v>31.4</v>
      </c>
      <c r="S619">
        <f t="shared" si="188"/>
        <v>3.25</v>
      </c>
      <c r="V619" s="54" t="s">
        <v>1404</v>
      </c>
      <c r="W619" s="55" t="s">
        <v>1405</v>
      </c>
      <c r="X619" s="56">
        <v>1</v>
      </c>
      <c r="Y619" s="57">
        <v>52</v>
      </c>
      <c r="Z619" s="57">
        <v>2.6</v>
      </c>
      <c r="AA619" s="57">
        <v>2.5150000000000001</v>
      </c>
      <c r="AB619" s="57">
        <v>0</v>
      </c>
      <c r="AC619" s="57">
        <v>18</v>
      </c>
      <c r="AD619" s="57">
        <v>26</v>
      </c>
      <c r="AE619" s="57">
        <v>0</v>
      </c>
      <c r="AF619" s="57">
        <v>0</v>
      </c>
      <c r="AG619" s="58">
        <v>1</v>
      </c>
      <c r="AH619" s="58">
        <v>3.25</v>
      </c>
      <c r="AI619" s="58">
        <v>0</v>
      </c>
      <c r="AJ619" s="58">
        <v>0</v>
      </c>
    </row>
    <row r="620" spans="1:36">
      <c r="A620" s="68" t="str">
        <f t="shared" si="171"/>
        <v>5DM67</v>
      </c>
      <c r="B620" s="12">
        <f t="shared" si="172"/>
        <v>2.5150000000000001</v>
      </c>
      <c r="C620" s="12">
        <f t="shared" si="173"/>
        <v>2.5150000000000001</v>
      </c>
      <c r="D620" s="12">
        <f t="shared" si="174"/>
        <v>2.2958617193956026</v>
      </c>
      <c r="E620" s="12">
        <f t="shared" si="175"/>
        <v>1.7280205681194811</v>
      </c>
      <c r="F620" s="12">
        <f t="shared" si="176"/>
        <v>1.1601794168433597</v>
      </c>
      <c r="G620" s="12">
        <f t="shared" si="177"/>
        <v>0.59233826556723823</v>
      </c>
      <c r="H620" s="12">
        <f t="shared" si="178"/>
        <v>20.6</v>
      </c>
      <c r="I620" s="12">
        <f t="shared" si="179"/>
        <v>28.6</v>
      </c>
      <c r="J620" s="12">
        <f t="shared" si="180"/>
        <v>2.5150000000000001</v>
      </c>
      <c r="K620" s="12">
        <f t="shared" si="189"/>
        <v>2.3753594805742595</v>
      </c>
      <c r="L620" s="12">
        <f t="shared" si="181"/>
        <v>8</v>
      </c>
      <c r="M620" s="81">
        <f t="shared" si="182"/>
        <v>0</v>
      </c>
      <c r="N620" s="81">
        <f t="shared" si="183"/>
        <v>0</v>
      </c>
      <c r="O620" s="81">
        <f t="shared" si="184"/>
        <v>1.3999999999999986</v>
      </c>
      <c r="P620" s="81">
        <f t="shared" si="185"/>
        <v>11.399999999999999</v>
      </c>
      <c r="Q620" s="81">
        <f t="shared" si="186"/>
        <v>21.4</v>
      </c>
      <c r="R620" s="81">
        <f t="shared" si="187"/>
        <v>31.4</v>
      </c>
      <c r="S620">
        <f t="shared" si="188"/>
        <v>3.25</v>
      </c>
      <c r="V620" s="54" t="s">
        <v>1406</v>
      </c>
      <c r="W620" s="55" t="s">
        <v>1407</v>
      </c>
      <c r="X620" s="56">
        <v>5</v>
      </c>
      <c r="Y620" s="57">
        <v>52</v>
      </c>
      <c r="Z620" s="57">
        <v>2.6</v>
      </c>
      <c r="AA620" s="57">
        <v>2.5150000000000001</v>
      </c>
      <c r="AB620" s="57">
        <v>0</v>
      </c>
      <c r="AC620" s="57">
        <v>18</v>
      </c>
      <c r="AD620" s="57">
        <v>26</v>
      </c>
      <c r="AE620" s="57">
        <v>0</v>
      </c>
      <c r="AF620" s="57">
        <v>0</v>
      </c>
      <c r="AG620" s="58">
        <v>1</v>
      </c>
      <c r="AH620" s="58">
        <v>3.25</v>
      </c>
      <c r="AI620" s="58">
        <v>0</v>
      </c>
      <c r="AJ620" s="58">
        <v>0</v>
      </c>
    </row>
    <row r="621" spans="1:36">
      <c r="A621" s="68" t="str">
        <f t="shared" si="171"/>
        <v>5DN1</v>
      </c>
      <c r="B621" s="12">
        <f t="shared" si="172"/>
        <v>2.5150000000000001</v>
      </c>
      <c r="C621" s="12">
        <f t="shared" si="173"/>
        <v>2.5150000000000001</v>
      </c>
      <c r="D621" s="12">
        <f t="shared" si="174"/>
        <v>2.3947869678393658</v>
      </c>
      <c r="E621" s="12">
        <f t="shared" si="175"/>
        <v>2.2202363185571898</v>
      </c>
      <c r="F621" s="12">
        <f t="shared" si="176"/>
        <v>1.6129808725745733</v>
      </c>
      <c r="G621" s="12">
        <f t="shared" si="177"/>
        <v>1.0013546710697303</v>
      </c>
      <c r="H621" s="12">
        <f t="shared" si="178"/>
        <v>23.113000000000003</v>
      </c>
      <c r="I621" s="12">
        <f t="shared" si="179"/>
        <v>40.1</v>
      </c>
      <c r="J621" s="12">
        <f t="shared" si="180"/>
        <v>2.5150000000000001</v>
      </c>
      <c r="K621" s="12">
        <f t="shared" si="189"/>
        <v>2.2184908120643678</v>
      </c>
      <c r="L621" s="12">
        <f t="shared" si="181"/>
        <v>16.986999999999998</v>
      </c>
      <c r="M621" s="81">
        <f t="shared" si="182"/>
        <v>0</v>
      </c>
      <c r="N621" s="81">
        <f t="shared" si="183"/>
        <v>0</v>
      </c>
      <c r="O621" s="81">
        <f t="shared" si="184"/>
        <v>6.8869999999999969</v>
      </c>
      <c r="P621" s="81">
        <f t="shared" si="185"/>
        <v>16.886999999999997</v>
      </c>
      <c r="Q621" s="81">
        <f t="shared" si="186"/>
        <v>9.8999999999999986</v>
      </c>
      <c r="R621" s="81">
        <f t="shared" si="187"/>
        <v>19.899999999999999</v>
      </c>
      <c r="S621">
        <f t="shared" si="188"/>
        <v>3.5</v>
      </c>
      <c r="V621" s="54" t="s">
        <v>1408</v>
      </c>
      <c r="W621" s="55" t="s">
        <v>1409</v>
      </c>
      <c r="X621" s="56">
        <v>5</v>
      </c>
      <c r="Y621" s="57">
        <v>52.6</v>
      </c>
      <c r="Z621" s="57">
        <v>2.6</v>
      </c>
      <c r="AA621" s="57">
        <v>2.5150000000000001</v>
      </c>
      <c r="AB621" s="57">
        <v>0</v>
      </c>
      <c r="AC621" s="57">
        <v>20.513000000000002</v>
      </c>
      <c r="AD621" s="57">
        <v>37.5</v>
      </c>
      <c r="AE621" s="57">
        <v>42.7</v>
      </c>
      <c r="AF621" s="57">
        <v>0</v>
      </c>
      <c r="AG621" s="58">
        <v>1</v>
      </c>
      <c r="AH621" s="58">
        <v>3.5</v>
      </c>
      <c r="AI621" s="58">
        <v>0</v>
      </c>
      <c r="AJ621" s="58">
        <v>0</v>
      </c>
    </row>
    <row r="622" spans="1:36">
      <c r="A622" s="68" t="str">
        <f t="shared" si="171"/>
        <v>5DP1</v>
      </c>
      <c r="B622" s="12">
        <f t="shared" si="172"/>
        <v>2.5219999999999998</v>
      </c>
      <c r="C622" s="12">
        <f t="shared" si="173"/>
        <v>2.5219999999999998</v>
      </c>
      <c r="D622" s="12">
        <f t="shared" si="174"/>
        <v>2.3526858701962894</v>
      </c>
      <c r="E622" s="12">
        <f t="shared" si="175"/>
        <v>1.742619720687183</v>
      </c>
      <c r="F622" s="12">
        <f t="shared" si="176"/>
        <v>1.0433516012520787</v>
      </c>
      <c r="G622" s="12">
        <f t="shared" si="177"/>
        <v>0.34408348181697468</v>
      </c>
      <c r="H622" s="12">
        <f t="shared" si="178"/>
        <v>20.3</v>
      </c>
      <c r="I622" s="12">
        <f t="shared" si="179"/>
        <v>31.700000000000003</v>
      </c>
      <c r="J622" s="12">
        <f t="shared" si="180"/>
        <v>2.5219999999999998</v>
      </c>
      <c r="K622" s="12">
        <f t="shared" si="189"/>
        <v>2.3230122598183192</v>
      </c>
      <c r="L622" s="12">
        <f t="shared" si="181"/>
        <v>11.400000000000002</v>
      </c>
      <c r="M622" s="81">
        <f t="shared" si="182"/>
        <v>0</v>
      </c>
      <c r="N622" s="81">
        <f t="shared" si="183"/>
        <v>0</v>
      </c>
      <c r="O622" s="81">
        <f t="shared" si="184"/>
        <v>9.6999999999999993</v>
      </c>
      <c r="P622" s="81">
        <f t="shared" si="185"/>
        <v>8.2999999999999972</v>
      </c>
      <c r="Q622" s="81">
        <f t="shared" si="186"/>
        <v>18.299999999999997</v>
      </c>
      <c r="R622" s="81">
        <f t="shared" si="187"/>
        <v>28.299999999999997</v>
      </c>
      <c r="S622">
        <f t="shared" si="188"/>
        <v>4</v>
      </c>
      <c r="V622" s="54" t="s">
        <v>1410</v>
      </c>
      <c r="W622" s="55" t="s">
        <v>1411</v>
      </c>
      <c r="X622" s="56">
        <v>5</v>
      </c>
      <c r="Y622" s="57">
        <v>49</v>
      </c>
      <c r="Z622" s="57">
        <v>2.6</v>
      </c>
      <c r="AA622" s="57">
        <v>2.5219999999999998</v>
      </c>
      <c r="AB622" s="57">
        <v>0</v>
      </c>
      <c r="AC622" s="57">
        <v>17.7</v>
      </c>
      <c r="AD622" s="57">
        <v>29.1</v>
      </c>
      <c r="AE622" s="57">
        <v>0</v>
      </c>
      <c r="AF622" s="57">
        <v>0</v>
      </c>
      <c r="AG622" s="58">
        <v>1</v>
      </c>
      <c r="AH622" s="58">
        <v>4</v>
      </c>
      <c r="AI622" s="58">
        <v>0</v>
      </c>
      <c r="AJ622" s="58">
        <v>0</v>
      </c>
    </row>
    <row r="623" spans="1:36">
      <c r="A623" s="68" t="str">
        <f t="shared" si="171"/>
        <v>5DP3</v>
      </c>
      <c r="B623" s="12">
        <f t="shared" si="172"/>
        <v>2.5150000000000001</v>
      </c>
      <c r="C623" s="12">
        <f t="shared" si="173"/>
        <v>2.5150000000000001</v>
      </c>
      <c r="D623" s="12">
        <f t="shared" si="174"/>
        <v>2.357904415646042</v>
      </c>
      <c r="E623" s="12">
        <f t="shared" si="175"/>
        <v>1.9000063324812848</v>
      </c>
      <c r="F623" s="12">
        <f t="shared" si="176"/>
        <v>1.2007382130461808</v>
      </c>
      <c r="G623" s="12">
        <f t="shared" si="177"/>
        <v>0.50147009361107653</v>
      </c>
      <c r="H623" s="12">
        <f t="shared" si="178"/>
        <v>21</v>
      </c>
      <c r="I623" s="12">
        <f t="shared" si="179"/>
        <v>34.6</v>
      </c>
      <c r="J623" s="12">
        <f t="shared" si="180"/>
        <v>2.5150000000000001</v>
      </c>
      <c r="K623" s="12">
        <f t="shared" si="189"/>
        <v>2.277611116976241</v>
      </c>
      <c r="L623" s="12">
        <f t="shared" si="181"/>
        <v>13.600000000000001</v>
      </c>
      <c r="M623" s="81">
        <f t="shared" si="182"/>
        <v>0</v>
      </c>
      <c r="N623" s="81">
        <f t="shared" si="183"/>
        <v>0</v>
      </c>
      <c r="O623" s="81">
        <f t="shared" si="184"/>
        <v>9</v>
      </c>
      <c r="P623" s="81">
        <f t="shared" si="185"/>
        <v>5.3999999999999986</v>
      </c>
      <c r="Q623" s="81">
        <f t="shared" si="186"/>
        <v>15.399999999999999</v>
      </c>
      <c r="R623" s="81">
        <f t="shared" si="187"/>
        <v>25.4</v>
      </c>
      <c r="S623">
        <f t="shared" si="188"/>
        <v>4</v>
      </c>
      <c r="V623" s="54" t="s">
        <v>1412</v>
      </c>
      <c r="W623" s="55" t="s">
        <v>1413</v>
      </c>
      <c r="X623" s="56">
        <v>5</v>
      </c>
      <c r="Y623" s="57">
        <v>54</v>
      </c>
      <c r="Z623" s="57">
        <v>2.6</v>
      </c>
      <c r="AA623" s="57">
        <v>2.5150000000000001</v>
      </c>
      <c r="AB623" s="57">
        <v>0</v>
      </c>
      <c r="AC623" s="57">
        <v>18.399999999999999</v>
      </c>
      <c r="AD623" s="57">
        <v>32</v>
      </c>
      <c r="AE623" s="57">
        <v>0</v>
      </c>
      <c r="AF623" s="57">
        <v>0</v>
      </c>
      <c r="AG623" s="58">
        <v>1</v>
      </c>
      <c r="AH623" s="58">
        <v>4</v>
      </c>
      <c r="AI623" s="58">
        <v>0</v>
      </c>
      <c r="AJ623" s="58">
        <v>0</v>
      </c>
    </row>
    <row r="624" spans="1:36">
      <c r="A624" s="68" t="str">
        <f t="shared" si="171"/>
        <v>5DP5</v>
      </c>
      <c r="B624" s="12">
        <f t="shared" si="172"/>
        <v>2.5219999999999998</v>
      </c>
      <c r="C624" s="12">
        <f t="shared" si="173"/>
        <v>2.5219999999999998</v>
      </c>
      <c r="D624" s="12">
        <f t="shared" si="174"/>
        <v>2.4050510649809418</v>
      </c>
      <c r="E624" s="12">
        <f t="shared" si="175"/>
        <v>2.1098153975635929</v>
      </c>
      <c r="F624" s="12">
        <f t="shared" si="176"/>
        <v>1.4105472781284889</v>
      </c>
      <c r="G624" s="12">
        <f t="shared" si="177"/>
        <v>0.71127915869338465</v>
      </c>
      <c r="H624" s="12">
        <f t="shared" si="178"/>
        <v>23.3</v>
      </c>
      <c r="I624" s="12">
        <f t="shared" si="179"/>
        <v>37.700000000000003</v>
      </c>
      <c r="J624" s="12">
        <f t="shared" si="180"/>
        <v>2.5219999999999998</v>
      </c>
      <c r="K624" s="12">
        <f t="shared" si="189"/>
        <v>2.2706470650336668</v>
      </c>
      <c r="L624" s="12">
        <f t="shared" si="181"/>
        <v>14.400000000000002</v>
      </c>
      <c r="M624" s="81">
        <f t="shared" si="182"/>
        <v>0</v>
      </c>
      <c r="N624" s="81">
        <f t="shared" si="183"/>
        <v>0</v>
      </c>
      <c r="O624" s="81">
        <f t="shared" si="184"/>
        <v>6.6999999999999993</v>
      </c>
      <c r="P624" s="81">
        <f t="shared" si="185"/>
        <v>2.2999999999999972</v>
      </c>
      <c r="Q624" s="81">
        <f t="shared" si="186"/>
        <v>12.299999999999997</v>
      </c>
      <c r="R624" s="81">
        <f t="shared" si="187"/>
        <v>22.299999999999997</v>
      </c>
      <c r="S624">
        <f t="shared" si="188"/>
        <v>4</v>
      </c>
      <c r="V624" s="54" t="s">
        <v>1414</v>
      </c>
      <c r="W624" s="55" t="s">
        <v>1415</v>
      </c>
      <c r="X624" s="56">
        <v>5</v>
      </c>
      <c r="Y624" s="57">
        <v>57</v>
      </c>
      <c r="Z624" s="57">
        <v>2.6</v>
      </c>
      <c r="AA624" s="57">
        <v>2.5219999999999998</v>
      </c>
      <c r="AB624" s="57">
        <v>0</v>
      </c>
      <c r="AC624" s="57">
        <v>20.7</v>
      </c>
      <c r="AD624" s="57">
        <v>35.1</v>
      </c>
      <c r="AE624" s="57">
        <v>0</v>
      </c>
      <c r="AF624" s="57">
        <v>0</v>
      </c>
      <c r="AG624" s="58">
        <v>1</v>
      </c>
      <c r="AH624" s="58">
        <v>4</v>
      </c>
      <c r="AI624" s="58">
        <v>0</v>
      </c>
      <c r="AJ624" s="58">
        <v>0</v>
      </c>
    </row>
    <row r="625" spans="1:36">
      <c r="A625" s="68" t="str">
        <f t="shared" si="171"/>
        <v>5DP6</v>
      </c>
      <c r="B625" s="12">
        <f t="shared" si="172"/>
        <v>2.5150000000000001</v>
      </c>
      <c r="C625" s="12">
        <f t="shared" si="173"/>
        <v>2.5150000000000001</v>
      </c>
      <c r="D625" s="12">
        <f t="shared" si="174"/>
        <v>2.3908421231655885</v>
      </c>
      <c r="E625" s="12">
        <f t="shared" si="175"/>
        <v>2.2162914738834125</v>
      </c>
      <c r="F625" s="12">
        <f t="shared" si="176"/>
        <v>2.041740824601237</v>
      </c>
      <c r="G625" s="12">
        <f t="shared" si="177"/>
        <v>1.867190175319061</v>
      </c>
      <c r="H625" s="12">
        <f t="shared" si="178"/>
        <v>19.600000000000001</v>
      </c>
      <c r="I625" s="12">
        <f t="shared" si="179"/>
        <v>22.887</v>
      </c>
      <c r="J625" s="12">
        <f t="shared" si="180"/>
        <v>2.5150000000000001</v>
      </c>
      <c r="K625" s="12">
        <f t="shared" si="189"/>
        <v>2.5150000000000001</v>
      </c>
      <c r="L625" s="12">
        <f t="shared" si="181"/>
        <v>3.286999999999999</v>
      </c>
      <c r="M625" s="81">
        <f t="shared" si="182"/>
        <v>0</v>
      </c>
      <c r="N625" s="81">
        <f t="shared" si="183"/>
        <v>0.39999999999999858</v>
      </c>
      <c r="O625" s="81">
        <f t="shared" si="184"/>
        <v>7.1129999999999995</v>
      </c>
      <c r="P625" s="81">
        <f t="shared" si="185"/>
        <v>17.113</v>
      </c>
      <c r="Q625" s="81">
        <f t="shared" si="186"/>
        <v>27.113</v>
      </c>
      <c r="R625" s="81">
        <f t="shared" si="187"/>
        <v>37.113</v>
      </c>
      <c r="S625">
        <f t="shared" si="188"/>
        <v>1</v>
      </c>
      <c r="V625" s="54" t="s">
        <v>1416</v>
      </c>
      <c r="W625" s="55" t="s">
        <v>1417</v>
      </c>
      <c r="X625" s="56">
        <v>5</v>
      </c>
      <c r="Y625" s="57">
        <v>52.6</v>
      </c>
      <c r="Z625" s="57">
        <v>2.6</v>
      </c>
      <c r="AA625" s="57">
        <v>2.5150000000000001</v>
      </c>
      <c r="AB625" s="57">
        <v>2.5</v>
      </c>
      <c r="AC625" s="57">
        <v>17</v>
      </c>
      <c r="AD625" s="57">
        <v>20.286999999999999</v>
      </c>
      <c r="AE625" s="57">
        <v>30.791</v>
      </c>
      <c r="AF625" s="57">
        <v>39.634</v>
      </c>
      <c r="AG625" s="58">
        <v>0</v>
      </c>
      <c r="AH625" s="58">
        <v>1</v>
      </c>
      <c r="AI625" s="58">
        <v>4</v>
      </c>
      <c r="AJ625" s="58">
        <v>0</v>
      </c>
    </row>
    <row r="626" spans="1:36">
      <c r="A626" s="68" t="str">
        <f t="shared" si="171"/>
        <v>5DP7</v>
      </c>
      <c r="B626" s="12">
        <f t="shared" si="172"/>
        <v>2.5150000000000001</v>
      </c>
      <c r="C626" s="12">
        <f t="shared" si="173"/>
        <v>2.5150000000000001</v>
      </c>
      <c r="D626" s="12">
        <f t="shared" si="174"/>
        <v>2.4416887273014862</v>
      </c>
      <c r="E626" s="12">
        <f t="shared" si="175"/>
        <v>2.2671380780193102</v>
      </c>
      <c r="F626" s="12">
        <f t="shared" si="176"/>
        <v>1.5678699585842062</v>
      </c>
      <c r="G626" s="12">
        <f t="shared" si="177"/>
        <v>0.86860183914910194</v>
      </c>
      <c r="H626" s="12">
        <f t="shared" si="178"/>
        <v>25.8</v>
      </c>
      <c r="I626" s="12">
        <f t="shared" si="179"/>
        <v>40</v>
      </c>
      <c r="J626" s="12">
        <f t="shared" si="180"/>
        <v>2.5150000000000001</v>
      </c>
      <c r="K626" s="12">
        <f t="shared" si="189"/>
        <v>2.2671380780193102</v>
      </c>
      <c r="L626" s="12">
        <f t="shared" si="181"/>
        <v>14.2</v>
      </c>
      <c r="M626" s="81">
        <f t="shared" si="182"/>
        <v>0</v>
      </c>
      <c r="N626" s="81">
        <f t="shared" si="183"/>
        <v>0</v>
      </c>
      <c r="O626" s="81">
        <f t="shared" si="184"/>
        <v>4.1999999999999993</v>
      </c>
      <c r="P626" s="81">
        <f t="shared" si="185"/>
        <v>14.2</v>
      </c>
      <c r="Q626" s="81">
        <f t="shared" si="186"/>
        <v>10</v>
      </c>
      <c r="R626" s="81">
        <f t="shared" si="187"/>
        <v>20</v>
      </c>
      <c r="S626">
        <f t="shared" si="188"/>
        <v>4</v>
      </c>
      <c r="V626" s="54" t="s">
        <v>1418</v>
      </c>
      <c r="W626" s="55" t="s">
        <v>40</v>
      </c>
      <c r="X626" s="56">
        <v>5</v>
      </c>
      <c r="Y626" s="57">
        <v>57</v>
      </c>
      <c r="Z626" s="57">
        <v>2.6</v>
      </c>
      <c r="AA626" s="57">
        <v>2.5150000000000001</v>
      </c>
      <c r="AB626" s="57">
        <v>0</v>
      </c>
      <c r="AC626" s="57">
        <v>23.2</v>
      </c>
      <c r="AD626" s="57">
        <v>37.4</v>
      </c>
      <c r="AE626" s="57">
        <v>0</v>
      </c>
      <c r="AF626" s="57">
        <v>0</v>
      </c>
      <c r="AG626" s="58">
        <v>1</v>
      </c>
      <c r="AH626" s="58">
        <v>4</v>
      </c>
      <c r="AI626" s="58">
        <v>0</v>
      </c>
      <c r="AJ626" s="58">
        <v>0</v>
      </c>
    </row>
    <row r="627" spans="1:36">
      <c r="A627" s="68" t="str">
        <f t="shared" si="171"/>
        <v>5DP10</v>
      </c>
      <c r="B627" s="12">
        <f t="shared" si="172"/>
        <v>2.5150000000000001</v>
      </c>
      <c r="C627" s="12">
        <f t="shared" si="173"/>
        <v>2.5150000000000001</v>
      </c>
      <c r="D627" s="12">
        <f t="shared" si="174"/>
        <v>2.4992904415646042</v>
      </c>
      <c r="E627" s="12">
        <f t="shared" si="175"/>
        <v>2.3247397922824287</v>
      </c>
      <c r="F627" s="12">
        <f t="shared" si="176"/>
        <v>1.6375926464078572</v>
      </c>
      <c r="G627" s="12">
        <f t="shared" si="177"/>
        <v>0.93832452697275315</v>
      </c>
      <c r="H627" s="12">
        <f t="shared" si="178"/>
        <v>29.1</v>
      </c>
      <c r="I627" s="12">
        <f t="shared" si="179"/>
        <v>40.231000000000002</v>
      </c>
      <c r="J627" s="12">
        <f t="shared" si="180"/>
        <v>2.5150000000000001</v>
      </c>
      <c r="K627" s="12">
        <f t="shared" si="189"/>
        <v>2.3207076722840103</v>
      </c>
      <c r="L627" s="12">
        <f t="shared" si="181"/>
        <v>11.131</v>
      </c>
      <c r="M627" s="81">
        <f t="shared" si="182"/>
        <v>0</v>
      </c>
      <c r="N627" s="81">
        <f t="shared" si="183"/>
        <v>0</v>
      </c>
      <c r="O627" s="81">
        <f t="shared" si="184"/>
        <v>0.89999999999999858</v>
      </c>
      <c r="P627" s="81">
        <f t="shared" si="185"/>
        <v>10.899999999999999</v>
      </c>
      <c r="Q627" s="81">
        <f t="shared" si="186"/>
        <v>9.7689999999999984</v>
      </c>
      <c r="R627" s="81">
        <f t="shared" si="187"/>
        <v>19.768999999999998</v>
      </c>
      <c r="S627">
        <f t="shared" si="188"/>
        <v>4</v>
      </c>
      <c r="V627" s="54" t="s">
        <v>1419</v>
      </c>
      <c r="W627" s="55" t="s">
        <v>149</v>
      </c>
      <c r="X627" s="56">
        <v>5</v>
      </c>
      <c r="Y627" s="57">
        <v>56.7</v>
      </c>
      <c r="Z627" s="57">
        <v>2.6</v>
      </c>
      <c r="AA627" s="57">
        <v>2.5150000000000001</v>
      </c>
      <c r="AB627" s="57">
        <v>0</v>
      </c>
      <c r="AC627" s="57">
        <v>26.5</v>
      </c>
      <c r="AD627" s="57">
        <v>37.631</v>
      </c>
      <c r="AE627" s="57">
        <v>0</v>
      </c>
      <c r="AF627" s="57">
        <v>0</v>
      </c>
      <c r="AG627" s="58">
        <v>1</v>
      </c>
      <c r="AH627" s="58">
        <v>4</v>
      </c>
      <c r="AI627" s="58">
        <v>0</v>
      </c>
      <c r="AJ627" s="58">
        <v>0</v>
      </c>
    </row>
    <row r="628" spans="1:36">
      <c r="A628" s="68" t="str">
        <f t="shared" si="171"/>
        <v>5DP11</v>
      </c>
      <c r="B628" s="12">
        <f t="shared" si="172"/>
        <v>2.5219999999999998</v>
      </c>
      <c r="C628" s="12">
        <f t="shared" si="173"/>
        <v>2.5219999999999998</v>
      </c>
      <c r="D628" s="12">
        <f t="shared" si="174"/>
        <v>2.5219999999999998</v>
      </c>
      <c r="E628" s="12">
        <f t="shared" si="175"/>
        <v>2.3701409351245069</v>
      </c>
      <c r="F628" s="12">
        <f t="shared" si="176"/>
        <v>1.8335352314368107</v>
      </c>
      <c r="G628" s="12">
        <f t="shared" si="177"/>
        <v>1.1342671120017065</v>
      </c>
      <c r="H628" s="12">
        <f t="shared" si="178"/>
        <v>31.3</v>
      </c>
      <c r="I628" s="12">
        <f t="shared" si="179"/>
        <v>43.1</v>
      </c>
      <c r="J628" s="12">
        <f t="shared" si="180"/>
        <v>2.5219999999999998</v>
      </c>
      <c r="K628" s="12">
        <f t="shared" si="189"/>
        <v>2.3160302338470324</v>
      </c>
      <c r="L628" s="12">
        <f t="shared" si="181"/>
        <v>11.8</v>
      </c>
      <c r="M628" s="81">
        <f t="shared" si="182"/>
        <v>0</v>
      </c>
      <c r="N628" s="81">
        <f t="shared" si="183"/>
        <v>0</v>
      </c>
      <c r="O628" s="81">
        <f t="shared" si="184"/>
        <v>0</v>
      </c>
      <c r="P628" s="81">
        <f t="shared" si="185"/>
        <v>8.6999999999999993</v>
      </c>
      <c r="Q628" s="81">
        <f t="shared" si="186"/>
        <v>6.8999999999999986</v>
      </c>
      <c r="R628" s="81">
        <f t="shared" si="187"/>
        <v>16.899999999999999</v>
      </c>
      <c r="S628">
        <f t="shared" si="188"/>
        <v>4</v>
      </c>
      <c r="V628" s="54" t="s">
        <v>1420</v>
      </c>
      <c r="W628" s="55" t="s">
        <v>1421</v>
      </c>
      <c r="X628" s="56">
        <v>5</v>
      </c>
      <c r="Y628" s="57">
        <v>58.6</v>
      </c>
      <c r="Z628" s="57">
        <v>2.6</v>
      </c>
      <c r="AA628" s="57">
        <v>2.5219999999999998</v>
      </c>
      <c r="AB628" s="57">
        <v>0</v>
      </c>
      <c r="AC628" s="57">
        <v>28.7</v>
      </c>
      <c r="AD628" s="57">
        <v>40.5</v>
      </c>
      <c r="AE628" s="57">
        <v>0</v>
      </c>
      <c r="AF628" s="57">
        <v>0</v>
      </c>
      <c r="AG628" s="58">
        <v>1</v>
      </c>
      <c r="AH628" s="58">
        <v>4</v>
      </c>
      <c r="AI628" s="58">
        <v>0</v>
      </c>
      <c r="AJ628" s="58">
        <v>0</v>
      </c>
    </row>
    <row r="629" spans="1:36">
      <c r="A629" s="68" t="str">
        <f t="shared" si="171"/>
        <v>5DP28</v>
      </c>
      <c r="B629" s="12">
        <f t="shared" si="172"/>
        <v>2.5150000000000001</v>
      </c>
      <c r="C629" s="12">
        <f t="shared" si="173"/>
        <v>2.5150000000000001</v>
      </c>
      <c r="D629" s="12">
        <f t="shared" si="174"/>
        <v>2.4312156883445559</v>
      </c>
      <c r="E629" s="12">
        <f t="shared" si="175"/>
        <v>2.0572724004042673</v>
      </c>
      <c r="F629" s="12">
        <f t="shared" si="176"/>
        <v>1.3580042809691633</v>
      </c>
      <c r="G629" s="12">
        <f t="shared" si="177"/>
        <v>0.65873616153405901</v>
      </c>
      <c r="H629" s="12">
        <f t="shared" si="178"/>
        <v>25.200000000000003</v>
      </c>
      <c r="I629" s="12">
        <f t="shared" si="179"/>
        <v>36.200000000000003</v>
      </c>
      <c r="J629" s="12">
        <f t="shared" si="180"/>
        <v>2.5150000000000001</v>
      </c>
      <c r="K629" s="12">
        <f t="shared" si="189"/>
        <v>2.3229942857896066</v>
      </c>
      <c r="L629" s="12">
        <f t="shared" si="181"/>
        <v>11</v>
      </c>
      <c r="M629" s="81">
        <f t="shared" si="182"/>
        <v>0</v>
      </c>
      <c r="N629" s="81">
        <f t="shared" si="183"/>
        <v>0</v>
      </c>
      <c r="O629" s="81">
        <f t="shared" si="184"/>
        <v>4.7999999999999972</v>
      </c>
      <c r="P629" s="81">
        <f t="shared" si="185"/>
        <v>3.7999999999999972</v>
      </c>
      <c r="Q629" s="81">
        <f t="shared" si="186"/>
        <v>13.799999999999997</v>
      </c>
      <c r="R629" s="81">
        <f t="shared" si="187"/>
        <v>23.799999999999997</v>
      </c>
      <c r="S629">
        <f t="shared" si="188"/>
        <v>4</v>
      </c>
      <c r="V629" s="54" t="s">
        <v>1422</v>
      </c>
      <c r="W629" s="55" t="s">
        <v>1423</v>
      </c>
      <c r="X629" s="56">
        <v>5</v>
      </c>
      <c r="Y629" s="57">
        <v>51.6</v>
      </c>
      <c r="Z629" s="57">
        <v>2.6</v>
      </c>
      <c r="AA629" s="57">
        <v>2.5150000000000001</v>
      </c>
      <c r="AB629" s="57">
        <v>0</v>
      </c>
      <c r="AC629" s="57">
        <v>22.6</v>
      </c>
      <c r="AD629" s="57">
        <v>33.6</v>
      </c>
      <c r="AE629" s="57">
        <v>0</v>
      </c>
      <c r="AF629" s="57">
        <v>0</v>
      </c>
      <c r="AG629" s="58">
        <v>1</v>
      </c>
      <c r="AH629" s="58">
        <v>4</v>
      </c>
      <c r="AI629" s="58">
        <v>0</v>
      </c>
      <c r="AJ629" s="58">
        <v>0</v>
      </c>
    </row>
    <row r="630" spans="1:36">
      <c r="A630" s="68" t="str">
        <f t="shared" si="171"/>
        <v>5DP30</v>
      </c>
      <c r="B630" s="12">
        <f t="shared" si="172"/>
        <v>2.5150000000000001</v>
      </c>
      <c r="C630" s="12">
        <f t="shared" si="173"/>
        <v>2.5150000000000001</v>
      </c>
      <c r="D630" s="12">
        <f t="shared" si="174"/>
        <v>2.4067785974450513</v>
      </c>
      <c r="E630" s="12">
        <f t="shared" si="175"/>
        <v>2.1272844541322895</v>
      </c>
      <c r="F630" s="12">
        <f t="shared" si="176"/>
        <v>1.4280163346971853</v>
      </c>
      <c r="G630" s="12">
        <f t="shared" si="177"/>
        <v>0.728748215262081</v>
      </c>
      <c r="H630" s="12">
        <f t="shared" si="178"/>
        <v>23.8</v>
      </c>
      <c r="I630" s="12">
        <f t="shared" si="179"/>
        <v>38</v>
      </c>
      <c r="J630" s="12">
        <f t="shared" si="180"/>
        <v>2.5150000000000001</v>
      </c>
      <c r="K630" s="12">
        <f t="shared" si="189"/>
        <v>2.2671380780193102</v>
      </c>
      <c r="L630" s="12">
        <f t="shared" si="181"/>
        <v>14.2</v>
      </c>
      <c r="M630" s="81">
        <f t="shared" si="182"/>
        <v>0</v>
      </c>
      <c r="N630" s="81">
        <f t="shared" si="183"/>
        <v>0</v>
      </c>
      <c r="O630" s="81">
        <f t="shared" si="184"/>
        <v>6.1999999999999993</v>
      </c>
      <c r="P630" s="81">
        <f t="shared" si="185"/>
        <v>2</v>
      </c>
      <c r="Q630" s="81">
        <f t="shared" si="186"/>
        <v>12</v>
      </c>
      <c r="R630" s="81">
        <f t="shared" si="187"/>
        <v>22</v>
      </c>
      <c r="S630">
        <f t="shared" si="188"/>
        <v>4</v>
      </c>
      <c r="V630" s="54" t="s">
        <v>1424</v>
      </c>
      <c r="W630" s="55" t="s">
        <v>1425</v>
      </c>
      <c r="X630" s="56">
        <v>5</v>
      </c>
      <c r="Y630" s="57">
        <v>57</v>
      </c>
      <c r="Z630" s="57">
        <v>2.6</v>
      </c>
      <c r="AA630" s="57">
        <v>2.5150000000000001</v>
      </c>
      <c r="AB630" s="57">
        <v>0</v>
      </c>
      <c r="AC630" s="57">
        <v>21.2</v>
      </c>
      <c r="AD630" s="57">
        <v>35.4</v>
      </c>
      <c r="AE630" s="57">
        <v>0</v>
      </c>
      <c r="AF630" s="57">
        <v>0</v>
      </c>
      <c r="AG630" s="58">
        <v>1</v>
      </c>
      <c r="AH630" s="58">
        <v>4</v>
      </c>
      <c r="AI630" s="58">
        <v>0</v>
      </c>
      <c r="AJ630" s="58">
        <v>0</v>
      </c>
    </row>
    <row r="631" spans="1:36">
      <c r="A631" s="68" t="str">
        <f t="shared" si="171"/>
        <v>5DP33</v>
      </c>
      <c r="B631" s="12">
        <f t="shared" si="172"/>
        <v>2.5150000000000001</v>
      </c>
      <c r="C631" s="12">
        <f t="shared" si="173"/>
        <v>2.5150000000000001</v>
      </c>
      <c r="D631" s="12">
        <f t="shared" si="174"/>
        <v>2.3997965714737641</v>
      </c>
      <c r="E631" s="12">
        <f t="shared" si="175"/>
        <v>2.0401780704686501</v>
      </c>
      <c r="F631" s="12">
        <f t="shared" si="176"/>
        <v>1.340909951033546</v>
      </c>
      <c r="G631" s="12">
        <f t="shared" si="177"/>
        <v>0.64164183159844201</v>
      </c>
      <c r="H631" s="12">
        <f t="shared" si="178"/>
        <v>23.400000000000002</v>
      </c>
      <c r="I631" s="12">
        <f t="shared" si="179"/>
        <v>36.472999999999999</v>
      </c>
      <c r="J631" s="12">
        <f t="shared" si="180"/>
        <v>2.5150000000000001</v>
      </c>
      <c r="K631" s="12">
        <f t="shared" si="189"/>
        <v>2.2868099361934116</v>
      </c>
      <c r="L631" s="12">
        <f t="shared" si="181"/>
        <v>13.072999999999997</v>
      </c>
      <c r="M631" s="81">
        <f t="shared" si="182"/>
        <v>0</v>
      </c>
      <c r="N631" s="81">
        <f t="shared" si="183"/>
        <v>0</v>
      </c>
      <c r="O631" s="81">
        <f t="shared" si="184"/>
        <v>6.5999999999999979</v>
      </c>
      <c r="P631" s="81">
        <f t="shared" si="185"/>
        <v>3.527000000000001</v>
      </c>
      <c r="Q631" s="81">
        <f t="shared" si="186"/>
        <v>13.527000000000001</v>
      </c>
      <c r="R631" s="81">
        <f t="shared" si="187"/>
        <v>23.527000000000001</v>
      </c>
      <c r="S631">
        <f t="shared" si="188"/>
        <v>4</v>
      </c>
      <c r="V631" s="54" t="s">
        <v>1426</v>
      </c>
      <c r="W631" s="55" t="s">
        <v>1427</v>
      </c>
      <c r="X631" s="56">
        <v>5</v>
      </c>
      <c r="Y631" s="57">
        <v>54</v>
      </c>
      <c r="Z631" s="57">
        <v>2.6</v>
      </c>
      <c r="AA631" s="57">
        <v>2.5150000000000001</v>
      </c>
      <c r="AB631" s="57">
        <v>0</v>
      </c>
      <c r="AC631" s="57">
        <v>20.8</v>
      </c>
      <c r="AD631" s="57">
        <v>33.872999999999998</v>
      </c>
      <c r="AE631" s="57">
        <v>0</v>
      </c>
      <c r="AF631" s="57">
        <v>0</v>
      </c>
      <c r="AG631" s="58">
        <v>1</v>
      </c>
      <c r="AH631" s="58">
        <v>4</v>
      </c>
      <c r="AI631" s="58">
        <v>0</v>
      </c>
      <c r="AJ631" s="58">
        <v>0</v>
      </c>
    </row>
    <row r="632" spans="1:36">
      <c r="A632" s="68" t="str">
        <f t="shared" si="171"/>
        <v>5DP39</v>
      </c>
      <c r="B632" s="12">
        <f t="shared" si="172"/>
        <v>2.5219999999999998</v>
      </c>
      <c r="C632" s="12">
        <f t="shared" si="173"/>
        <v>2.5219999999999998</v>
      </c>
      <c r="D632" s="12">
        <f t="shared" si="174"/>
        <v>2.4399611948373772</v>
      </c>
      <c r="E632" s="12">
        <f t="shared" si="175"/>
        <v>2.2496690214506136</v>
      </c>
      <c r="F632" s="12">
        <f t="shared" si="176"/>
        <v>1.5504009020155096</v>
      </c>
      <c r="G632" s="12">
        <f t="shared" si="177"/>
        <v>0.85113278258040559</v>
      </c>
      <c r="H632" s="12">
        <f t="shared" si="178"/>
        <v>25.3</v>
      </c>
      <c r="I632" s="12">
        <f t="shared" si="179"/>
        <v>39.700000000000003</v>
      </c>
      <c r="J632" s="12">
        <f t="shared" si="180"/>
        <v>2.5219999999999998</v>
      </c>
      <c r="K632" s="12">
        <f t="shared" si="189"/>
        <v>2.2706470650336668</v>
      </c>
      <c r="L632" s="12">
        <f t="shared" si="181"/>
        <v>14.400000000000002</v>
      </c>
      <c r="M632" s="81">
        <f t="shared" si="182"/>
        <v>0</v>
      </c>
      <c r="N632" s="81">
        <f t="shared" si="183"/>
        <v>0</v>
      </c>
      <c r="O632" s="81">
        <f t="shared" si="184"/>
        <v>4.6999999999999993</v>
      </c>
      <c r="P632" s="81">
        <f t="shared" si="185"/>
        <v>0.29999999999999716</v>
      </c>
      <c r="Q632" s="81">
        <f t="shared" si="186"/>
        <v>10.299999999999997</v>
      </c>
      <c r="R632" s="81">
        <f t="shared" si="187"/>
        <v>20.299999999999997</v>
      </c>
      <c r="S632">
        <f t="shared" si="188"/>
        <v>4</v>
      </c>
      <c r="V632" s="54" t="s">
        <v>1428</v>
      </c>
      <c r="W632" s="55" t="s">
        <v>150</v>
      </c>
      <c r="X632" s="56">
        <v>5</v>
      </c>
      <c r="Y632" s="57">
        <v>57</v>
      </c>
      <c r="Z632" s="57">
        <v>2.6</v>
      </c>
      <c r="AA632" s="57">
        <v>2.5219999999999998</v>
      </c>
      <c r="AB632" s="57">
        <v>0</v>
      </c>
      <c r="AC632" s="57">
        <v>22.7</v>
      </c>
      <c r="AD632" s="57">
        <v>37.1</v>
      </c>
      <c r="AE632" s="57">
        <v>0</v>
      </c>
      <c r="AF632" s="57">
        <v>0</v>
      </c>
      <c r="AG632" s="58">
        <v>1</v>
      </c>
      <c r="AH632" s="58">
        <v>4</v>
      </c>
      <c r="AI632" s="58">
        <v>0</v>
      </c>
      <c r="AJ632" s="58">
        <v>0</v>
      </c>
    </row>
    <row r="633" spans="1:36">
      <c r="A633" s="68" t="str">
        <f t="shared" si="171"/>
        <v>5DP52</v>
      </c>
      <c r="B633" s="12">
        <f t="shared" si="172"/>
        <v>2.5150000000000001</v>
      </c>
      <c r="C633" s="12">
        <f t="shared" si="173"/>
        <v>2.5150000000000001</v>
      </c>
      <c r="D633" s="12">
        <f t="shared" si="174"/>
        <v>2.392814545502477</v>
      </c>
      <c r="E633" s="12">
        <f t="shared" si="175"/>
        <v>2.0398599563683057</v>
      </c>
      <c r="F633" s="12">
        <f t="shared" si="176"/>
        <v>1.3405918369332015</v>
      </c>
      <c r="G633" s="12">
        <f t="shared" si="177"/>
        <v>0.64132371749809747</v>
      </c>
      <c r="H633" s="12">
        <f t="shared" si="178"/>
        <v>23</v>
      </c>
      <c r="I633" s="12">
        <f t="shared" si="179"/>
        <v>36.6</v>
      </c>
      <c r="J633" s="12">
        <f t="shared" si="180"/>
        <v>2.5150000000000001</v>
      </c>
      <c r="K633" s="12">
        <f t="shared" si="189"/>
        <v>2.277611116976241</v>
      </c>
      <c r="L633" s="12">
        <f t="shared" si="181"/>
        <v>13.600000000000001</v>
      </c>
      <c r="M633" s="81">
        <f t="shared" si="182"/>
        <v>0</v>
      </c>
      <c r="N633" s="81">
        <f t="shared" si="183"/>
        <v>0</v>
      </c>
      <c r="O633" s="81">
        <f t="shared" si="184"/>
        <v>7</v>
      </c>
      <c r="P633" s="81">
        <f t="shared" si="185"/>
        <v>3.3999999999999986</v>
      </c>
      <c r="Q633" s="81">
        <f t="shared" si="186"/>
        <v>13.399999999999999</v>
      </c>
      <c r="R633" s="81">
        <f t="shared" si="187"/>
        <v>23.4</v>
      </c>
      <c r="S633">
        <f t="shared" si="188"/>
        <v>4</v>
      </c>
      <c r="V633" s="54" t="s">
        <v>1429</v>
      </c>
      <c r="W633" s="55" t="s">
        <v>1430</v>
      </c>
      <c r="X633" s="56">
        <v>5</v>
      </c>
      <c r="Y633" s="57">
        <v>54</v>
      </c>
      <c r="Z633" s="57">
        <v>2.6</v>
      </c>
      <c r="AA633" s="57">
        <v>2.5150000000000001</v>
      </c>
      <c r="AB633" s="57">
        <v>0</v>
      </c>
      <c r="AC633" s="57">
        <v>20.399999999999999</v>
      </c>
      <c r="AD633" s="57">
        <v>34</v>
      </c>
      <c r="AE633" s="57">
        <v>0</v>
      </c>
      <c r="AF633" s="57">
        <v>0</v>
      </c>
      <c r="AG633" s="58">
        <v>1</v>
      </c>
      <c r="AH633" s="58">
        <v>4</v>
      </c>
      <c r="AI633" s="58">
        <v>0</v>
      </c>
      <c r="AJ633" s="58">
        <v>0</v>
      </c>
    </row>
    <row r="634" spans="1:36">
      <c r="A634" s="68" t="str">
        <f t="shared" si="171"/>
        <v>5DP74</v>
      </c>
      <c r="B634" s="12">
        <f t="shared" si="172"/>
        <v>2.5219999999999998</v>
      </c>
      <c r="C634" s="12">
        <f t="shared" si="173"/>
        <v>2.5219999999999998</v>
      </c>
      <c r="D634" s="12">
        <f t="shared" si="174"/>
        <v>2.5219999999999998</v>
      </c>
      <c r="E634" s="12">
        <f t="shared" si="175"/>
        <v>2.3701409351245069</v>
      </c>
      <c r="F634" s="12">
        <f t="shared" si="176"/>
        <v>1.8335352314368107</v>
      </c>
      <c r="G634" s="12">
        <f t="shared" si="177"/>
        <v>1.1342671120017065</v>
      </c>
      <c r="H634" s="12">
        <f t="shared" si="178"/>
        <v>31.3</v>
      </c>
      <c r="I634" s="12">
        <f t="shared" si="179"/>
        <v>43.1</v>
      </c>
      <c r="J634" s="12">
        <f t="shared" si="180"/>
        <v>2.5219999999999998</v>
      </c>
      <c r="K634" s="12">
        <f t="shared" si="189"/>
        <v>2.3160302338470324</v>
      </c>
      <c r="L634" s="12">
        <f t="shared" si="181"/>
        <v>11.8</v>
      </c>
      <c r="M634" s="81">
        <f t="shared" si="182"/>
        <v>0</v>
      </c>
      <c r="N634" s="81">
        <f t="shared" si="183"/>
        <v>0</v>
      </c>
      <c r="O634" s="81">
        <f t="shared" si="184"/>
        <v>0</v>
      </c>
      <c r="P634" s="81">
        <f t="shared" si="185"/>
        <v>8.6999999999999993</v>
      </c>
      <c r="Q634" s="81">
        <f t="shared" si="186"/>
        <v>6.8999999999999986</v>
      </c>
      <c r="R634" s="81">
        <f t="shared" si="187"/>
        <v>16.899999999999999</v>
      </c>
      <c r="S634">
        <f t="shared" si="188"/>
        <v>4</v>
      </c>
      <c r="V634" s="54" t="s">
        <v>1431</v>
      </c>
      <c r="W634" s="55" t="s">
        <v>1432</v>
      </c>
      <c r="X634" s="56">
        <v>5</v>
      </c>
      <c r="Y634" s="57">
        <v>58.6</v>
      </c>
      <c r="Z634" s="57">
        <v>2.6</v>
      </c>
      <c r="AA634" s="57">
        <v>2.5219999999999998</v>
      </c>
      <c r="AB634" s="57">
        <v>0</v>
      </c>
      <c r="AC634" s="57">
        <v>28.7</v>
      </c>
      <c r="AD634" s="57">
        <v>40.5</v>
      </c>
      <c r="AE634" s="57">
        <v>0</v>
      </c>
      <c r="AF634" s="57">
        <v>0</v>
      </c>
      <c r="AG634" s="58">
        <v>1</v>
      </c>
      <c r="AH634" s="58">
        <v>4</v>
      </c>
      <c r="AI634" s="58">
        <v>0</v>
      </c>
      <c r="AJ634" s="58">
        <v>0</v>
      </c>
    </row>
    <row r="635" spans="1:36">
      <c r="A635" s="68" t="str">
        <f t="shared" si="171"/>
        <v>5DT2</v>
      </c>
      <c r="B635" s="12">
        <f t="shared" si="172"/>
        <v>2.5150000000000001</v>
      </c>
      <c r="C635" s="12">
        <f t="shared" si="173"/>
        <v>2.5150000000000001</v>
      </c>
      <c r="D635" s="12">
        <f t="shared" si="174"/>
        <v>2.5045269610430698</v>
      </c>
      <c r="E635" s="12">
        <f t="shared" si="175"/>
        <v>2.0568452772298387</v>
      </c>
      <c r="F635" s="12">
        <f t="shared" si="176"/>
        <v>1.1819586419705985</v>
      </c>
      <c r="G635" s="12">
        <f t="shared" si="177"/>
        <v>0.30707200671135837</v>
      </c>
      <c r="H635" s="12">
        <f t="shared" si="178"/>
        <v>29.400000000000002</v>
      </c>
      <c r="I635" s="12">
        <f t="shared" si="179"/>
        <v>36.1</v>
      </c>
      <c r="J635" s="12">
        <f t="shared" si="180"/>
        <v>2.5150000000000001</v>
      </c>
      <c r="K635" s="12">
        <f t="shared" si="189"/>
        <v>2.3980510649809421</v>
      </c>
      <c r="L635" s="12">
        <f t="shared" si="181"/>
        <v>6.6999999999999993</v>
      </c>
      <c r="M635" s="81">
        <f t="shared" si="182"/>
        <v>0</v>
      </c>
      <c r="N635" s="81">
        <f t="shared" si="183"/>
        <v>0</v>
      </c>
      <c r="O635" s="81">
        <f t="shared" si="184"/>
        <v>0.59999999999999787</v>
      </c>
      <c r="P635" s="81">
        <f t="shared" si="185"/>
        <v>3.8999999999999986</v>
      </c>
      <c r="Q635" s="81">
        <f t="shared" si="186"/>
        <v>13.899999999999999</v>
      </c>
      <c r="R635" s="81">
        <f t="shared" si="187"/>
        <v>23.9</v>
      </c>
      <c r="S635">
        <f t="shared" si="188"/>
        <v>5</v>
      </c>
      <c r="V635" s="54" t="s">
        <v>1433</v>
      </c>
      <c r="W635" s="55" t="s">
        <v>1434</v>
      </c>
      <c r="X635" s="56">
        <v>5</v>
      </c>
      <c r="Y635" s="57">
        <v>56</v>
      </c>
      <c r="Z635" s="57">
        <v>2.6</v>
      </c>
      <c r="AA635" s="57">
        <v>2.5150000000000001</v>
      </c>
      <c r="AB635" s="57">
        <v>0</v>
      </c>
      <c r="AC635" s="57">
        <v>26.8</v>
      </c>
      <c r="AD635" s="57">
        <v>33.5</v>
      </c>
      <c r="AE635" s="57">
        <v>0</v>
      </c>
      <c r="AF635" s="57">
        <v>0</v>
      </c>
      <c r="AG635" s="58">
        <v>1</v>
      </c>
      <c r="AH635" s="58">
        <v>5</v>
      </c>
      <c r="AI635" s="58">
        <v>0</v>
      </c>
      <c r="AJ635" s="58">
        <v>0</v>
      </c>
    </row>
    <row r="636" spans="1:36">
      <c r="A636" s="68" t="str">
        <f t="shared" si="171"/>
        <v>5DT3</v>
      </c>
      <c r="B636" s="12">
        <f t="shared" si="172"/>
        <v>2.5150000000000001</v>
      </c>
      <c r="C636" s="12">
        <f t="shared" si="173"/>
        <v>2.5045269610430698</v>
      </c>
      <c r="D636" s="12">
        <f t="shared" si="174"/>
        <v>2.3299763117608938</v>
      </c>
      <c r="E636" s="12">
        <f t="shared" si="175"/>
        <v>1.8822946279476631</v>
      </c>
      <c r="F636" s="12">
        <f t="shared" si="176"/>
        <v>1.007407992688423</v>
      </c>
      <c r="G636" s="12">
        <f t="shared" si="177"/>
        <v>0.13252135742918281</v>
      </c>
      <c r="H636" s="12">
        <f t="shared" si="178"/>
        <v>19.400000000000002</v>
      </c>
      <c r="I636" s="12">
        <f t="shared" si="179"/>
        <v>36.1</v>
      </c>
      <c r="J636" s="12">
        <f t="shared" si="180"/>
        <v>2.5150000000000001</v>
      </c>
      <c r="K636" s="12">
        <f t="shared" si="189"/>
        <v>2.2235004156987666</v>
      </c>
      <c r="L636" s="12">
        <f t="shared" si="181"/>
        <v>16.7</v>
      </c>
      <c r="M636" s="81">
        <f t="shared" si="182"/>
        <v>0</v>
      </c>
      <c r="N636" s="81">
        <f t="shared" si="183"/>
        <v>0.59999999999999787</v>
      </c>
      <c r="O636" s="81">
        <f t="shared" si="184"/>
        <v>10.599999999999998</v>
      </c>
      <c r="P636" s="81">
        <f t="shared" si="185"/>
        <v>3.8999999999999986</v>
      </c>
      <c r="Q636" s="81">
        <f t="shared" si="186"/>
        <v>13.899999999999999</v>
      </c>
      <c r="R636" s="81">
        <f t="shared" si="187"/>
        <v>23.9</v>
      </c>
      <c r="S636">
        <f t="shared" si="188"/>
        <v>5</v>
      </c>
      <c r="V636" s="54" t="s">
        <v>1435</v>
      </c>
      <c r="W636" s="55" t="s">
        <v>1436</v>
      </c>
      <c r="X636" s="56">
        <v>3</v>
      </c>
      <c r="Y636" s="57">
        <v>49.5</v>
      </c>
      <c r="Z636" s="57">
        <v>2.6</v>
      </c>
      <c r="AA636" s="57">
        <v>2.5150000000000001</v>
      </c>
      <c r="AB636" s="57">
        <v>0</v>
      </c>
      <c r="AC636" s="57">
        <v>16.8</v>
      </c>
      <c r="AD636" s="57">
        <v>33.5</v>
      </c>
      <c r="AE636" s="57">
        <v>0</v>
      </c>
      <c r="AF636" s="57">
        <v>0</v>
      </c>
      <c r="AG636" s="58">
        <v>1</v>
      </c>
      <c r="AH636" s="58">
        <v>5</v>
      </c>
      <c r="AI636" s="58">
        <v>0</v>
      </c>
      <c r="AJ636" s="58">
        <v>0</v>
      </c>
    </row>
    <row r="637" spans="1:36">
      <c r="A637" s="68" t="str">
        <f t="shared" si="171"/>
        <v>5DT49</v>
      </c>
      <c r="B637" s="12">
        <f t="shared" si="172"/>
        <v>2.5150000000000001</v>
      </c>
      <c r="C637" s="12">
        <f t="shared" si="173"/>
        <v>2.5150000000000001</v>
      </c>
      <c r="D637" s="12">
        <f t="shared" si="174"/>
        <v>2.5045269610430698</v>
      </c>
      <c r="E637" s="12">
        <f t="shared" si="175"/>
        <v>2.0568452772298387</v>
      </c>
      <c r="F637" s="12">
        <f t="shared" si="176"/>
        <v>1.1819586419705985</v>
      </c>
      <c r="G637" s="12">
        <f t="shared" si="177"/>
        <v>0.30707200671135837</v>
      </c>
      <c r="H637" s="12">
        <f t="shared" si="178"/>
        <v>29.400000000000002</v>
      </c>
      <c r="I637" s="12">
        <f t="shared" si="179"/>
        <v>36.1</v>
      </c>
      <c r="J637" s="12">
        <f t="shared" si="180"/>
        <v>2.5150000000000001</v>
      </c>
      <c r="K637" s="12">
        <f t="shared" si="189"/>
        <v>2.3980510649809421</v>
      </c>
      <c r="L637" s="12">
        <f t="shared" si="181"/>
        <v>6.6999999999999993</v>
      </c>
      <c r="M637" s="81">
        <f t="shared" si="182"/>
        <v>0</v>
      </c>
      <c r="N637" s="81">
        <f t="shared" si="183"/>
        <v>0</v>
      </c>
      <c r="O637" s="81">
        <f t="shared" si="184"/>
        <v>0.59999999999999787</v>
      </c>
      <c r="P637" s="81">
        <f t="shared" si="185"/>
        <v>3.8999999999999986</v>
      </c>
      <c r="Q637" s="81">
        <f t="shared" si="186"/>
        <v>13.899999999999999</v>
      </c>
      <c r="R637" s="81">
        <f t="shared" si="187"/>
        <v>23.9</v>
      </c>
      <c r="S637">
        <f t="shared" si="188"/>
        <v>5</v>
      </c>
      <c r="V637" s="54" t="s">
        <v>1437</v>
      </c>
      <c r="W637" s="55" t="s">
        <v>1438</v>
      </c>
      <c r="X637" s="56">
        <v>5</v>
      </c>
      <c r="Y637" s="57">
        <v>54.9</v>
      </c>
      <c r="Z637" s="57">
        <v>2.6</v>
      </c>
      <c r="AA637" s="57">
        <v>2.5150000000000001</v>
      </c>
      <c r="AB637" s="57">
        <v>0</v>
      </c>
      <c r="AC637" s="57">
        <v>26.8</v>
      </c>
      <c r="AD637" s="57">
        <v>33.5</v>
      </c>
      <c r="AE637" s="57">
        <v>0</v>
      </c>
      <c r="AF637" s="57">
        <v>0</v>
      </c>
      <c r="AG637" s="58">
        <v>1</v>
      </c>
      <c r="AH637" s="58">
        <v>5</v>
      </c>
      <c r="AI637" s="58">
        <v>0</v>
      </c>
      <c r="AJ637" s="58">
        <v>0</v>
      </c>
    </row>
    <row r="638" spans="1:36">
      <c r="A638" s="68" t="str">
        <f t="shared" si="171"/>
        <v>5DT78</v>
      </c>
      <c r="B638" s="12">
        <f t="shared" si="172"/>
        <v>2.5150000000000001</v>
      </c>
      <c r="C638" s="12">
        <f t="shared" si="173"/>
        <v>2.5150000000000001</v>
      </c>
      <c r="D638" s="12">
        <f t="shared" si="174"/>
        <v>2.5150000000000001</v>
      </c>
      <c r="E638" s="12">
        <f t="shared" si="175"/>
        <v>2.1443339407557627</v>
      </c>
      <c r="F638" s="12">
        <f t="shared" si="176"/>
        <v>1.2694473054965225</v>
      </c>
      <c r="G638" s="12">
        <f t="shared" si="177"/>
        <v>0.39456067023728236</v>
      </c>
      <c r="H638" s="12">
        <f t="shared" si="178"/>
        <v>30.400000000000002</v>
      </c>
      <c r="I638" s="12">
        <f t="shared" si="179"/>
        <v>37.1</v>
      </c>
      <c r="J638" s="12">
        <f t="shared" si="180"/>
        <v>2.5150000000000001</v>
      </c>
      <c r="K638" s="12">
        <f t="shared" si="189"/>
        <v>2.3980510649809421</v>
      </c>
      <c r="L638" s="12">
        <f t="shared" si="181"/>
        <v>6.6999999999999993</v>
      </c>
      <c r="M638" s="81">
        <f t="shared" si="182"/>
        <v>0</v>
      </c>
      <c r="N638" s="81">
        <f t="shared" si="183"/>
        <v>0</v>
      </c>
      <c r="O638" s="81">
        <f t="shared" si="184"/>
        <v>0</v>
      </c>
      <c r="P638" s="81">
        <f t="shared" si="185"/>
        <v>2.8999999999999986</v>
      </c>
      <c r="Q638" s="81">
        <f t="shared" si="186"/>
        <v>12.899999999999999</v>
      </c>
      <c r="R638" s="81">
        <f t="shared" si="187"/>
        <v>22.9</v>
      </c>
      <c r="S638">
        <f t="shared" si="188"/>
        <v>5</v>
      </c>
      <c r="V638" s="54" t="s">
        <v>1439</v>
      </c>
      <c r="W638" s="55" t="s">
        <v>1440</v>
      </c>
      <c r="X638" s="56">
        <v>5</v>
      </c>
      <c r="Y638" s="57">
        <v>55.9</v>
      </c>
      <c r="Z638" s="57">
        <v>2.6</v>
      </c>
      <c r="AA638" s="57">
        <v>2.5150000000000001</v>
      </c>
      <c r="AB638" s="57">
        <v>0</v>
      </c>
      <c r="AC638" s="57">
        <v>27.8</v>
      </c>
      <c r="AD638" s="57">
        <v>34.5</v>
      </c>
      <c r="AE638" s="57">
        <v>0</v>
      </c>
      <c r="AF638" s="57">
        <v>0</v>
      </c>
      <c r="AG638" s="58">
        <v>1</v>
      </c>
      <c r="AH638" s="58">
        <v>5</v>
      </c>
      <c r="AI638" s="58">
        <v>0</v>
      </c>
      <c r="AJ638" s="58">
        <v>0</v>
      </c>
    </row>
    <row r="639" spans="1:36">
      <c r="A639" s="68" t="str">
        <f t="shared" si="171"/>
        <v>5DT88</v>
      </c>
      <c r="B639" s="12">
        <f t="shared" si="172"/>
        <v>2.5150000000000001</v>
      </c>
      <c r="C639" s="12">
        <f t="shared" si="173"/>
        <v>2.5062724675358914</v>
      </c>
      <c r="D639" s="12">
        <f t="shared" si="174"/>
        <v>2.3317218182537154</v>
      </c>
      <c r="E639" s="12">
        <f t="shared" si="175"/>
        <v>2.0871375703738333</v>
      </c>
      <c r="F639" s="12">
        <f t="shared" si="176"/>
        <v>1.2122509351145934</v>
      </c>
      <c r="G639" s="12">
        <f t="shared" si="177"/>
        <v>0.33736429985535321</v>
      </c>
      <c r="H639" s="12">
        <f t="shared" si="178"/>
        <v>19.5</v>
      </c>
      <c r="I639" s="12">
        <f t="shared" si="179"/>
        <v>39</v>
      </c>
      <c r="J639" s="12">
        <f t="shared" si="180"/>
        <v>2.5150000000000001</v>
      </c>
      <c r="K639" s="12">
        <f t="shared" si="189"/>
        <v>2.1746262338997573</v>
      </c>
      <c r="L639" s="12">
        <f t="shared" si="181"/>
        <v>19.5</v>
      </c>
      <c r="M639" s="81">
        <f t="shared" si="182"/>
        <v>0</v>
      </c>
      <c r="N639" s="81">
        <f t="shared" si="183"/>
        <v>0.5</v>
      </c>
      <c r="O639" s="81">
        <f t="shared" si="184"/>
        <v>10.5</v>
      </c>
      <c r="P639" s="81">
        <f t="shared" si="185"/>
        <v>1</v>
      </c>
      <c r="Q639" s="81">
        <f t="shared" si="186"/>
        <v>11</v>
      </c>
      <c r="R639" s="81">
        <f t="shared" si="187"/>
        <v>21</v>
      </c>
      <c r="S639">
        <f t="shared" si="188"/>
        <v>5</v>
      </c>
      <c r="V639" s="54" t="s">
        <v>1441</v>
      </c>
      <c r="W639" s="55" t="s">
        <v>1442</v>
      </c>
      <c r="X639" s="56">
        <v>1</v>
      </c>
      <c r="Y639" s="57">
        <v>51.5</v>
      </c>
      <c r="Z639" s="57">
        <v>2.6</v>
      </c>
      <c r="AA639" s="57">
        <v>2.5150000000000001</v>
      </c>
      <c r="AB639" s="57">
        <v>0</v>
      </c>
      <c r="AC639" s="57">
        <v>16.899999999999999</v>
      </c>
      <c r="AD639" s="57">
        <v>36.4</v>
      </c>
      <c r="AE639" s="57">
        <v>0</v>
      </c>
      <c r="AF639" s="57">
        <v>0</v>
      </c>
      <c r="AG639" s="58">
        <v>1</v>
      </c>
      <c r="AH639" s="58">
        <v>5</v>
      </c>
      <c r="AI639" s="58">
        <v>0</v>
      </c>
      <c r="AJ639" s="58">
        <v>0</v>
      </c>
    </row>
    <row r="640" spans="1:36">
      <c r="A640" s="68" t="str">
        <f t="shared" si="171"/>
        <v>5DT89</v>
      </c>
      <c r="B640" s="12">
        <f t="shared" si="172"/>
        <v>2.5150000000000001</v>
      </c>
      <c r="C640" s="12">
        <f t="shared" si="173"/>
        <v>2.5062724675358914</v>
      </c>
      <c r="D640" s="12">
        <f t="shared" si="174"/>
        <v>2.3317218182537154</v>
      </c>
      <c r="E640" s="12">
        <f t="shared" si="175"/>
        <v>2.0871375703738333</v>
      </c>
      <c r="F640" s="12">
        <f t="shared" si="176"/>
        <v>1.2122509351145934</v>
      </c>
      <c r="G640" s="12">
        <f t="shared" si="177"/>
        <v>0.33736429985535321</v>
      </c>
      <c r="H640" s="12">
        <f t="shared" si="178"/>
        <v>19.5</v>
      </c>
      <c r="I640" s="12">
        <f t="shared" si="179"/>
        <v>39</v>
      </c>
      <c r="J640" s="12">
        <f t="shared" si="180"/>
        <v>2.5150000000000001</v>
      </c>
      <c r="K640" s="12">
        <f t="shared" si="189"/>
        <v>2.1746262338997573</v>
      </c>
      <c r="L640" s="12">
        <f t="shared" si="181"/>
        <v>19.5</v>
      </c>
      <c r="M640" s="81">
        <f t="shared" si="182"/>
        <v>0</v>
      </c>
      <c r="N640" s="81">
        <f t="shared" si="183"/>
        <v>0.5</v>
      </c>
      <c r="O640" s="81">
        <f t="shared" si="184"/>
        <v>10.5</v>
      </c>
      <c r="P640" s="81">
        <f t="shared" si="185"/>
        <v>1</v>
      </c>
      <c r="Q640" s="81">
        <f t="shared" si="186"/>
        <v>11</v>
      </c>
      <c r="R640" s="81">
        <f t="shared" si="187"/>
        <v>21</v>
      </c>
      <c r="S640">
        <f t="shared" si="188"/>
        <v>5</v>
      </c>
      <c r="V640" s="54" t="s">
        <v>1443</v>
      </c>
      <c r="W640" s="55" t="s">
        <v>1444</v>
      </c>
      <c r="X640" s="56">
        <v>5</v>
      </c>
      <c r="Y640" s="57">
        <v>51.5</v>
      </c>
      <c r="Z640" s="57">
        <v>2.6</v>
      </c>
      <c r="AA640" s="57">
        <v>2.5150000000000001</v>
      </c>
      <c r="AB640" s="57">
        <v>0</v>
      </c>
      <c r="AC640" s="57">
        <v>16.899999999999999</v>
      </c>
      <c r="AD640" s="57">
        <v>36.4</v>
      </c>
      <c r="AE640" s="57">
        <v>0</v>
      </c>
      <c r="AF640" s="57">
        <v>0</v>
      </c>
      <c r="AG640" s="58">
        <v>1</v>
      </c>
      <c r="AH640" s="58">
        <v>5</v>
      </c>
      <c r="AI640" s="58">
        <v>0</v>
      </c>
      <c r="AJ640" s="58">
        <v>0</v>
      </c>
    </row>
    <row r="641" spans="1:36">
      <c r="A641" s="68" t="str">
        <f t="shared" si="171"/>
        <v>5DV1</v>
      </c>
      <c r="B641" s="12">
        <f t="shared" si="172"/>
        <v>2.5219999999999998</v>
      </c>
      <c r="C641" s="12">
        <f t="shared" si="173"/>
        <v>2.5219999999999998</v>
      </c>
      <c r="D641" s="12">
        <f t="shared" si="174"/>
        <v>2.4539252467799511</v>
      </c>
      <c r="E641" s="12">
        <f t="shared" si="175"/>
        <v>2.2793745974977755</v>
      </c>
      <c r="F641" s="12">
        <f t="shared" si="176"/>
        <v>1.4820354803879636</v>
      </c>
      <c r="G641" s="12">
        <f t="shared" si="177"/>
        <v>0.51914499841257755</v>
      </c>
      <c r="H641" s="12">
        <f t="shared" si="178"/>
        <v>26.1</v>
      </c>
      <c r="I641" s="12">
        <f t="shared" si="179"/>
        <v>42.1</v>
      </c>
      <c r="J641" s="12">
        <f t="shared" si="180"/>
        <v>2.5219999999999998</v>
      </c>
      <c r="K641" s="12">
        <f t="shared" si="189"/>
        <v>2.2427189611485185</v>
      </c>
      <c r="L641" s="12">
        <f t="shared" si="181"/>
        <v>16</v>
      </c>
      <c r="M641" s="81">
        <f t="shared" si="182"/>
        <v>0</v>
      </c>
      <c r="N641" s="81">
        <f t="shared" si="183"/>
        <v>0</v>
      </c>
      <c r="O641" s="81">
        <f t="shared" si="184"/>
        <v>3.8999999999999986</v>
      </c>
      <c r="P641" s="81">
        <f t="shared" si="185"/>
        <v>13.899999999999999</v>
      </c>
      <c r="Q641" s="81">
        <f t="shared" si="186"/>
        <v>7.8999999999999986</v>
      </c>
      <c r="R641" s="81">
        <f t="shared" si="187"/>
        <v>17.899999999999999</v>
      </c>
      <c r="S641">
        <f t="shared" si="188"/>
        <v>5.5</v>
      </c>
      <c r="V641" s="54" t="s">
        <v>1445</v>
      </c>
      <c r="W641" s="55" t="s">
        <v>1446</v>
      </c>
      <c r="X641" s="56">
        <v>5</v>
      </c>
      <c r="Y641" s="57">
        <v>58.1</v>
      </c>
      <c r="Z641" s="57">
        <v>5.5</v>
      </c>
      <c r="AA641" s="57">
        <v>2.5219999999999998</v>
      </c>
      <c r="AB641" s="57">
        <v>0</v>
      </c>
      <c r="AC641" s="57">
        <v>20.6</v>
      </c>
      <c r="AD641" s="57">
        <v>36.6</v>
      </c>
      <c r="AE641" s="57">
        <v>0</v>
      </c>
      <c r="AF641" s="57">
        <v>0</v>
      </c>
      <c r="AG641" s="58">
        <v>1</v>
      </c>
      <c r="AH641" s="58">
        <v>5.5</v>
      </c>
      <c r="AI641" s="58">
        <v>0</v>
      </c>
      <c r="AJ641" s="58">
        <v>0</v>
      </c>
    </row>
    <row r="642" spans="1:36">
      <c r="A642" s="68" t="str">
        <f t="shared" si="171"/>
        <v>5DV2</v>
      </c>
      <c r="B642" s="12">
        <f t="shared" si="172"/>
        <v>2.5219999999999998</v>
      </c>
      <c r="C642" s="12">
        <f t="shared" si="173"/>
        <v>2.5219999999999998</v>
      </c>
      <c r="D642" s="12">
        <f t="shared" si="174"/>
        <v>2.4591617662584166</v>
      </c>
      <c r="E642" s="12">
        <f t="shared" si="175"/>
        <v>2.2846111169762406</v>
      </c>
      <c r="F642" s="12">
        <f t="shared" si="176"/>
        <v>1.5109221948472249</v>
      </c>
      <c r="G642" s="12">
        <f t="shared" si="177"/>
        <v>0.54803171287183883</v>
      </c>
      <c r="H642" s="12">
        <f t="shared" si="178"/>
        <v>26.4</v>
      </c>
      <c r="I642" s="12">
        <f t="shared" si="179"/>
        <v>42.4</v>
      </c>
      <c r="J642" s="12">
        <f t="shared" si="180"/>
        <v>2.5219999999999998</v>
      </c>
      <c r="K642" s="12">
        <f t="shared" si="189"/>
        <v>2.2427189611485185</v>
      </c>
      <c r="L642" s="12">
        <f t="shared" si="181"/>
        <v>16</v>
      </c>
      <c r="M642" s="81">
        <f t="shared" si="182"/>
        <v>0</v>
      </c>
      <c r="N642" s="81">
        <f t="shared" si="183"/>
        <v>0</v>
      </c>
      <c r="O642" s="81">
        <f t="shared" si="184"/>
        <v>3.6000000000000014</v>
      </c>
      <c r="P642" s="81">
        <f t="shared" si="185"/>
        <v>13.600000000000001</v>
      </c>
      <c r="Q642" s="81">
        <f t="shared" si="186"/>
        <v>7.6000000000000014</v>
      </c>
      <c r="R642" s="81">
        <f t="shared" si="187"/>
        <v>17.600000000000001</v>
      </c>
      <c r="S642">
        <f t="shared" si="188"/>
        <v>5.5</v>
      </c>
      <c r="V642" s="54" t="s">
        <v>1447</v>
      </c>
      <c r="W642" s="55" t="s">
        <v>1448</v>
      </c>
      <c r="X642" s="56">
        <v>1</v>
      </c>
      <c r="Y642" s="57">
        <v>58.1</v>
      </c>
      <c r="Z642" s="57">
        <v>5.5</v>
      </c>
      <c r="AA642" s="57">
        <v>2.5219999999999998</v>
      </c>
      <c r="AB642" s="57">
        <v>0</v>
      </c>
      <c r="AC642" s="57">
        <v>20.9</v>
      </c>
      <c r="AD642" s="57">
        <v>36.9</v>
      </c>
      <c r="AE642" s="57">
        <v>0</v>
      </c>
      <c r="AF642" s="57">
        <v>0</v>
      </c>
      <c r="AG642" s="58">
        <v>1</v>
      </c>
      <c r="AH642" s="58">
        <v>5.5</v>
      </c>
      <c r="AI642" s="58">
        <v>0</v>
      </c>
      <c r="AJ642" s="58">
        <v>0</v>
      </c>
    </row>
    <row r="643" spans="1:36">
      <c r="A643" s="68" t="str">
        <f t="shared" si="171"/>
        <v>5DV3</v>
      </c>
      <c r="B643" s="12">
        <f t="shared" si="172"/>
        <v>2.5219999999999998</v>
      </c>
      <c r="C643" s="12">
        <f t="shared" si="173"/>
        <v>2.5219999999999998</v>
      </c>
      <c r="D643" s="12">
        <f t="shared" si="174"/>
        <v>2.4643982857368818</v>
      </c>
      <c r="E643" s="12">
        <f t="shared" si="175"/>
        <v>2.2898476364547058</v>
      </c>
      <c r="F643" s="12">
        <f t="shared" si="176"/>
        <v>1.5398089093064868</v>
      </c>
      <c r="G643" s="12">
        <f t="shared" si="177"/>
        <v>0.57691842733110077</v>
      </c>
      <c r="H643" s="12">
        <f t="shared" si="178"/>
        <v>26.7</v>
      </c>
      <c r="I643" s="12">
        <f t="shared" si="179"/>
        <v>42.7</v>
      </c>
      <c r="J643" s="12">
        <f t="shared" si="180"/>
        <v>2.5219999999999998</v>
      </c>
      <c r="K643" s="12">
        <f t="shared" si="189"/>
        <v>2.2427189611485185</v>
      </c>
      <c r="L643" s="12">
        <f t="shared" si="181"/>
        <v>16.000000000000004</v>
      </c>
      <c r="M643" s="81">
        <f t="shared" si="182"/>
        <v>0</v>
      </c>
      <c r="N643" s="81">
        <f t="shared" si="183"/>
        <v>0</v>
      </c>
      <c r="O643" s="81">
        <f t="shared" si="184"/>
        <v>3.3000000000000007</v>
      </c>
      <c r="P643" s="81">
        <f t="shared" si="185"/>
        <v>13.3</v>
      </c>
      <c r="Q643" s="81">
        <f t="shared" si="186"/>
        <v>7.2999999999999972</v>
      </c>
      <c r="R643" s="81">
        <f t="shared" si="187"/>
        <v>17.299999999999997</v>
      </c>
      <c r="S643">
        <f t="shared" si="188"/>
        <v>5.5</v>
      </c>
      <c r="V643" s="54" t="s">
        <v>1449</v>
      </c>
      <c r="W643" s="55" t="s">
        <v>1450</v>
      </c>
      <c r="X643" s="56">
        <v>1</v>
      </c>
      <c r="Y643" s="57">
        <v>58.1</v>
      </c>
      <c r="Z643" s="57">
        <v>5.5</v>
      </c>
      <c r="AA643" s="57">
        <v>2.5219999999999998</v>
      </c>
      <c r="AB643" s="57">
        <v>0</v>
      </c>
      <c r="AC643" s="57">
        <v>21.2</v>
      </c>
      <c r="AD643" s="57">
        <v>37.200000000000003</v>
      </c>
      <c r="AE643" s="57">
        <v>0</v>
      </c>
      <c r="AF643" s="57">
        <v>0</v>
      </c>
      <c r="AG643" s="58">
        <v>1</v>
      </c>
      <c r="AH643" s="58">
        <v>5.5</v>
      </c>
      <c r="AI643" s="58">
        <v>0</v>
      </c>
      <c r="AJ643" s="58">
        <v>0</v>
      </c>
    </row>
    <row r="644" spans="1:36">
      <c r="A644" s="68" t="str">
        <f t="shared" si="171"/>
        <v>5DV3</v>
      </c>
      <c r="B644" s="12">
        <f t="shared" si="172"/>
        <v>2.5219999999999998</v>
      </c>
      <c r="C644" s="12">
        <f t="shared" si="173"/>
        <v>2.5219999999999998</v>
      </c>
      <c r="D644" s="12">
        <f t="shared" si="174"/>
        <v>2.4643982857368818</v>
      </c>
      <c r="E644" s="12">
        <f t="shared" si="175"/>
        <v>2.2898476364547058</v>
      </c>
      <c r="F644" s="12">
        <f t="shared" si="176"/>
        <v>1.5398089093064868</v>
      </c>
      <c r="G644" s="12">
        <f t="shared" si="177"/>
        <v>0.57691842733110077</v>
      </c>
      <c r="H644" s="12">
        <f t="shared" si="178"/>
        <v>26.7</v>
      </c>
      <c r="I644" s="12">
        <f t="shared" si="179"/>
        <v>42.7</v>
      </c>
      <c r="J644" s="12">
        <f t="shared" si="180"/>
        <v>2.5219999999999998</v>
      </c>
      <c r="K644" s="12">
        <f t="shared" si="189"/>
        <v>2.2427189611485185</v>
      </c>
      <c r="L644" s="12">
        <f t="shared" si="181"/>
        <v>16.000000000000004</v>
      </c>
      <c r="M644" s="81">
        <f t="shared" si="182"/>
        <v>0</v>
      </c>
      <c r="N644" s="81">
        <f t="shared" si="183"/>
        <v>0</v>
      </c>
      <c r="O644" s="81">
        <f t="shared" si="184"/>
        <v>3.3000000000000007</v>
      </c>
      <c r="P644" s="81">
        <f t="shared" si="185"/>
        <v>13.3</v>
      </c>
      <c r="Q644" s="81">
        <f t="shared" si="186"/>
        <v>7.2999999999999972</v>
      </c>
      <c r="R644" s="81">
        <f t="shared" si="187"/>
        <v>17.299999999999997</v>
      </c>
      <c r="S644">
        <f t="shared" si="188"/>
        <v>5.5</v>
      </c>
      <c r="V644" s="54" t="s">
        <v>1451</v>
      </c>
      <c r="W644" s="55" t="s">
        <v>1450</v>
      </c>
      <c r="X644" s="56">
        <v>1</v>
      </c>
      <c r="Y644" s="57">
        <v>58.1</v>
      </c>
      <c r="Z644" s="57">
        <v>5.5</v>
      </c>
      <c r="AA644" s="57">
        <v>2.5219999999999998</v>
      </c>
      <c r="AB644" s="57">
        <v>0</v>
      </c>
      <c r="AC644" s="57">
        <v>21.2</v>
      </c>
      <c r="AD644" s="57">
        <v>37.200000000000003</v>
      </c>
      <c r="AE644" s="57">
        <v>0</v>
      </c>
      <c r="AF644" s="57">
        <v>0</v>
      </c>
      <c r="AG644" s="58">
        <v>1</v>
      </c>
      <c r="AH644" s="58">
        <v>5.5</v>
      </c>
      <c r="AI644" s="58">
        <v>0</v>
      </c>
      <c r="AJ644" s="58">
        <v>0</v>
      </c>
    </row>
    <row r="645" spans="1:36">
      <c r="A645" s="68" t="str">
        <f t="shared" si="171"/>
        <v>5DX83</v>
      </c>
      <c r="B645" s="12">
        <f t="shared" si="172"/>
        <v>2.5150000000000001</v>
      </c>
      <c r="C645" s="12">
        <f t="shared" si="173"/>
        <v>2.5150000000000001</v>
      </c>
      <c r="D645" s="12">
        <f t="shared" si="174"/>
        <v>2.3491768831819329</v>
      </c>
      <c r="E645" s="12">
        <f t="shared" si="175"/>
        <v>2.1746262338997573</v>
      </c>
      <c r="F645" s="12">
        <f t="shared" si="176"/>
        <v>1.4391208944578444</v>
      </c>
      <c r="G645" s="12">
        <f t="shared" si="177"/>
        <v>0.3880785418010797</v>
      </c>
      <c r="H645" s="12">
        <f t="shared" si="178"/>
        <v>20.5</v>
      </c>
      <c r="I645" s="12">
        <f t="shared" si="179"/>
        <v>43.6</v>
      </c>
      <c r="J645" s="12">
        <f t="shared" si="180"/>
        <v>2.5150000000000001</v>
      </c>
      <c r="K645" s="12">
        <f t="shared" si="189"/>
        <v>2.1117880001581737</v>
      </c>
      <c r="L645" s="12">
        <f t="shared" si="181"/>
        <v>23.1</v>
      </c>
      <c r="M645" s="81">
        <f t="shared" si="182"/>
        <v>0</v>
      </c>
      <c r="N645" s="81">
        <f t="shared" si="183"/>
        <v>0</v>
      </c>
      <c r="O645" s="81">
        <f t="shared" si="184"/>
        <v>9.5</v>
      </c>
      <c r="P645" s="81">
        <f t="shared" si="185"/>
        <v>19.5</v>
      </c>
      <c r="Q645" s="81">
        <f t="shared" si="186"/>
        <v>6.3999999999999986</v>
      </c>
      <c r="R645" s="81">
        <f t="shared" si="187"/>
        <v>16.399999999999999</v>
      </c>
      <c r="S645">
        <f t="shared" si="188"/>
        <v>6</v>
      </c>
      <c r="V645" s="54" t="s">
        <v>1452</v>
      </c>
      <c r="W645" s="55" t="s">
        <v>1453</v>
      </c>
      <c r="X645" s="56">
        <v>5</v>
      </c>
      <c r="Y645" s="57">
        <v>52.5</v>
      </c>
      <c r="Z645" s="57">
        <v>2.6</v>
      </c>
      <c r="AA645" s="57">
        <v>2.5150000000000001</v>
      </c>
      <c r="AB645" s="57">
        <v>0</v>
      </c>
      <c r="AC645" s="57">
        <v>17.899999999999999</v>
      </c>
      <c r="AD645" s="57">
        <v>41</v>
      </c>
      <c r="AE645" s="57">
        <v>0</v>
      </c>
      <c r="AF645" s="57">
        <v>0</v>
      </c>
      <c r="AG645" s="58">
        <v>1</v>
      </c>
      <c r="AH645" s="58">
        <v>6</v>
      </c>
      <c r="AI645" s="58">
        <v>0</v>
      </c>
      <c r="AJ645" s="58">
        <v>0</v>
      </c>
    </row>
    <row r="646" spans="1:36">
      <c r="A646" s="68" t="str">
        <f t="shared" si="171"/>
        <v>5DX85</v>
      </c>
      <c r="B646" s="12">
        <f t="shared" si="172"/>
        <v>2.5150000000000001</v>
      </c>
      <c r="C646" s="12">
        <f t="shared" si="173"/>
        <v>2.5132544935071786</v>
      </c>
      <c r="D646" s="12">
        <f t="shared" si="174"/>
        <v>2.3387038442250025</v>
      </c>
      <c r="E646" s="12">
        <f t="shared" si="175"/>
        <v>2.1641531949428265</v>
      </c>
      <c r="F646" s="12">
        <f t="shared" si="176"/>
        <v>1.3760583532984385</v>
      </c>
      <c r="G646" s="12">
        <f t="shared" si="177"/>
        <v>0.32501600064167357</v>
      </c>
      <c r="H646" s="12">
        <f t="shared" si="178"/>
        <v>19.900000000000002</v>
      </c>
      <c r="I646" s="12">
        <f t="shared" si="179"/>
        <v>43</v>
      </c>
      <c r="J646" s="12">
        <f t="shared" si="180"/>
        <v>2.5150000000000001</v>
      </c>
      <c r="K646" s="12">
        <f t="shared" si="189"/>
        <v>2.1117880001581737</v>
      </c>
      <c r="L646" s="12">
        <f t="shared" si="181"/>
        <v>23.099999999999998</v>
      </c>
      <c r="M646" s="81">
        <f t="shared" si="182"/>
        <v>0</v>
      </c>
      <c r="N646" s="81">
        <f t="shared" si="183"/>
        <v>9.9999999999997868E-2</v>
      </c>
      <c r="O646" s="81">
        <f t="shared" si="184"/>
        <v>10.099999999999998</v>
      </c>
      <c r="P646" s="81">
        <f t="shared" si="185"/>
        <v>20.099999999999998</v>
      </c>
      <c r="Q646" s="81">
        <f t="shared" si="186"/>
        <v>7</v>
      </c>
      <c r="R646" s="81">
        <f t="shared" si="187"/>
        <v>17</v>
      </c>
      <c r="S646">
        <f t="shared" si="188"/>
        <v>6</v>
      </c>
      <c r="V646" s="54" t="s">
        <v>1454</v>
      </c>
      <c r="W646" s="55" t="s">
        <v>1455</v>
      </c>
      <c r="X646" s="56">
        <v>5</v>
      </c>
      <c r="Y646" s="57">
        <v>52.5</v>
      </c>
      <c r="Z646" s="57">
        <v>2.6</v>
      </c>
      <c r="AA646" s="57">
        <v>2.5150000000000001</v>
      </c>
      <c r="AB646" s="57">
        <v>0</v>
      </c>
      <c r="AC646" s="57">
        <v>17.3</v>
      </c>
      <c r="AD646" s="57">
        <v>40.4</v>
      </c>
      <c r="AE646" s="57">
        <v>0</v>
      </c>
      <c r="AF646" s="57">
        <v>0</v>
      </c>
      <c r="AG646" s="58">
        <v>1</v>
      </c>
      <c r="AH646" s="58">
        <v>6</v>
      </c>
      <c r="AI646" s="58">
        <v>0</v>
      </c>
      <c r="AJ646" s="58">
        <v>0</v>
      </c>
    </row>
    <row r="647" spans="1:36">
      <c r="A647" s="68" t="str">
        <f t="shared" si="171"/>
        <v>5DX87</v>
      </c>
      <c r="B647" s="12">
        <f t="shared" si="172"/>
        <v>2.5150000000000001</v>
      </c>
      <c r="C647" s="12">
        <f t="shared" si="173"/>
        <v>2.5062724675358914</v>
      </c>
      <c r="D647" s="12">
        <f t="shared" si="174"/>
        <v>2.3317218182537154</v>
      </c>
      <c r="E647" s="12">
        <f t="shared" si="175"/>
        <v>2.1571711689715398</v>
      </c>
      <c r="F647" s="12">
        <f t="shared" si="176"/>
        <v>1.3344549050438554</v>
      </c>
      <c r="G647" s="12">
        <f t="shared" si="177"/>
        <v>0.28341255238709095</v>
      </c>
      <c r="H647" s="12">
        <f t="shared" si="178"/>
        <v>19.5</v>
      </c>
      <c r="I647" s="12">
        <f t="shared" si="179"/>
        <v>42.605000000000004</v>
      </c>
      <c r="J647" s="12">
        <f t="shared" si="180"/>
        <v>2.5150000000000001</v>
      </c>
      <c r="K647" s="12">
        <f t="shared" si="189"/>
        <v>2.1117007248335327</v>
      </c>
      <c r="L647" s="12">
        <f t="shared" si="181"/>
        <v>23.105000000000004</v>
      </c>
      <c r="M647" s="81">
        <f t="shared" si="182"/>
        <v>0</v>
      </c>
      <c r="N647" s="81">
        <f t="shared" si="183"/>
        <v>0.5</v>
      </c>
      <c r="O647" s="81">
        <f t="shared" si="184"/>
        <v>10.5</v>
      </c>
      <c r="P647" s="81">
        <f t="shared" si="185"/>
        <v>20.5</v>
      </c>
      <c r="Q647" s="81">
        <f t="shared" si="186"/>
        <v>7.394999999999996</v>
      </c>
      <c r="R647" s="81">
        <f t="shared" si="187"/>
        <v>17.394999999999996</v>
      </c>
      <c r="S647">
        <f t="shared" si="188"/>
        <v>6</v>
      </c>
      <c r="V647" s="54" t="s">
        <v>1456</v>
      </c>
      <c r="W647" s="55" t="s">
        <v>1457</v>
      </c>
      <c r="X647" s="56">
        <v>1</v>
      </c>
      <c r="Y647" s="57">
        <v>51.5</v>
      </c>
      <c r="Z647" s="57">
        <v>2.6</v>
      </c>
      <c r="AA647" s="57">
        <v>2.5150000000000001</v>
      </c>
      <c r="AB647" s="57">
        <v>0</v>
      </c>
      <c r="AC647" s="57">
        <v>16.899999999999999</v>
      </c>
      <c r="AD647" s="57">
        <v>40.005000000000003</v>
      </c>
      <c r="AE647" s="57">
        <v>0</v>
      </c>
      <c r="AF647" s="57">
        <v>0</v>
      </c>
      <c r="AG647" s="58">
        <v>1</v>
      </c>
      <c r="AH647" s="58">
        <v>6</v>
      </c>
      <c r="AI647" s="58">
        <v>0</v>
      </c>
      <c r="AJ647" s="58">
        <v>0</v>
      </c>
    </row>
    <row r="648" spans="1:36">
      <c r="A648" s="68" t="str">
        <f t="shared" si="171"/>
        <v>5DZ2</v>
      </c>
      <c r="B648" s="12">
        <f t="shared" si="172"/>
        <v>3</v>
      </c>
      <c r="C648" s="12">
        <f t="shared" si="173"/>
        <v>2.9685808831292082</v>
      </c>
      <c r="D648" s="12">
        <f t="shared" si="174"/>
        <v>2.7940302338470326</v>
      </c>
      <c r="E648" s="12">
        <f t="shared" si="175"/>
        <v>2.5210109687455176</v>
      </c>
      <c r="F648" s="12">
        <f t="shared" si="176"/>
        <v>1.1156026217216033</v>
      </c>
      <c r="G648" s="12">
        <f t="shared" si="177"/>
        <v>-0.28980572530231141</v>
      </c>
      <c r="H648" s="12">
        <f t="shared" si="178"/>
        <v>18.2</v>
      </c>
      <c r="I648" s="12">
        <f t="shared" si="179"/>
        <v>39.200000000000003</v>
      </c>
      <c r="J648" s="12">
        <f t="shared" si="180"/>
        <v>3</v>
      </c>
      <c r="K648" s="12">
        <f t="shared" si="189"/>
        <v>2.6334436365074305</v>
      </c>
      <c r="L648" s="12">
        <f t="shared" si="181"/>
        <v>21.000000000000004</v>
      </c>
      <c r="M648" s="81">
        <f t="shared" si="182"/>
        <v>0</v>
      </c>
      <c r="N648" s="81">
        <f t="shared" si="183"/>
        <v>1.8000000000000007</v>
      </c>
      <c r="O648" s="81">
        <f t="shared" si="184"/>
        <v>11.8</v>
      </c>
      <c r="P648" s="81">
        <f t="shared" si="185"/>
        <v>0.79999999999999716</v>
      </c>
      <c r="Q648" s="81">
        <f t="shared" si="186"/>
        <v>10.799999999999997</v>
      </c>
      <c r="R648" s="81">
        <f t="shared" si="187"/>
        <v>20.799999999999997</v>
      </c>
      <c r="S648">
        <f t="shared" si="188"/>
        <v>8</v>
      </c>
      <c r="V648" s="54" t="s">
        <v>1458</v>
      </c>
      <c r="W648" s="55" t="s">
        <v>1459</v>
      </c>
      <c r="X648" s="56">
        <v>5</v>
      </c>
      <c r="Y648" s="57">
        <v>50.5</v>
      </c>
      <c r="Z648" s="57">
        <v>3</v>
      </c>
      <c r="AA648" s="57">
        <v>3</v>
      </c>
      <c r="AB648" s="57">
        <v>0</v>
      </c>
      <c r="AC648" s="57">
        <v>15.2</v>
      </c>
      <c r="AD648" s="57">
        <v>36.200000000000003</v>
      </c>
      <c r="AE648" s="57">
        <v>0</v>
      </c>
      <c r="AF648" s="57">
        <v>0</v>
      </c>
      <c r="AG648" s="58">
        <v>1</v>
      </c>
      <c r="AH648" s="58">
        <v>8</v>
      </c>
      <c r="AI648" s="58">
        <v>0</v>
      </c>
      <c r="AJ648" s="58">
        <v>0</v>
      </c>
    </row>
    <row r="649" spans="1:36">
      <c r="A649" s="68" t="str">
        <f t="shared" si="171"/>
        <v>5DZ3</v>
      </c>
      <c r="B649" s="12">
        <f t="shared" si="172"/>
        <v>3</v>
      </c>
      <c r="C649" s="12">
        <f t="shared" si="173"/>
        <v>2.9773084155933169</v>
      </c>
      <c r="D649" s="12">
        <f t="shared" si="174"/>
        <v>2.8027577663111414</v>
      </c>
      <c r="E649" s="12">
        <f t="shared" si="175"/>
        <v>2.5912813860967137</v>
      </c>
      <c r="F649" s="12">
        <f t="shared" si="176"/>
        <v>1.185873039072799</v>
      </c>
      <c r="G649" s="12">
        <f t="shared" si="177"/>
        <v>-0.21953530795111575</v>
      </c>
      <c r="H649" s="12">
        <f t="shared" si="178"/>
        <v>18.7</v>
      </c>
      <c r="I649" s="12">
        <f t="shared" si="179"/>
        <v>39.700000000000003</v>
      </c>
      <c r="J649" s="12">
        <f t="shared" si="180"/>
        <v>3</v>
      </c>
      <c r="K649" s="12">
        <f t="shared" si="189"/>
        <v>2.6334436365074305</v>
      </c>
      <c r="L649" s="12">
        <f t="shared" si="181"/>
        <v>21.000000000000004</v>
      </c>
      <c r="M649" s="81">
        <f t="shared" si="182"/>
        <v>0</v>
      </c>
      <c r="N649" s="81">
        <f t="shared" si="183"/>
        <v>1.3000000000000007</v>
      </c>
      <c r="O649" s="81">
        <f t="shared" si="184"/>
        <v>11.3</v>
      </c>
      <c r="P649" s="81">
        <f t="shared" si="185"/>
        <v>0.29999999999999716</v>
      </c>
      <c r="Q649" s="81">
        <f t="shared" si="186"/>
        <v>10.299999999999997</v>
      </c>
      <c r="R649" s="81">
        <f t="shared" si="187"/>
        <v>20.299999999999997</v>
      </c>
      <c r="S649">
        <f t="shared" si="188"/>
        <v>8</v>
      </c>
      <c r="V649" s="54" t="s">
        <v>1460</v>
      </c>
      <c r="W649" s="55" t="s">
        <v>1461</v>
      </c>
      <c r="X649" s="56">
        <v>1</v>
      </c>
      <c r="Y649" s="57">
        <v>50.5</v>
      </c>
      <c r="Z649" s="57">
        <v>3</v>
      </c>
      <c r="AA649" s="57">
        <v>3</v>
      </c>
      <c r="AB649" s="57">
        <v>0</v>
      </c>
      <c r="AC649" s="57">
        <v>15.7</v>
      </c>
      <c r="AD649" s="57">
        <v>36.700000000000003</v>
      </c>
      <c r="AE649" s="57">
        <v>0</v>
      </c>
      <c r="AF649" s="57">
        <v>0</v>
      </c>
      <c r="AG649" s="58">
        <v>1</v>
      </c>
      <c r="AH649" s="58">
        <v>8</v>
      </c>
      <c r="AI649" s="58">
        <v>0</v>
      </c>
      <c r="AJ649" s="58">
        <v>0</v>
      </c>
    </row>
    <row r="650" spans="1:36">
      <c r="A650" s="68" t="str">
        <f t="shared" si="171"/>
        <v>5DZ5</v>
      </c>
      <c r="B650" s="12">
        <f t="shared" si="172"/>
        <v>2.5150000000000001</v>
      </c>
      <c r="C650" s="12">
        <f t="shared" si="173"/>
        <v>2.5150000000000001</v>
      </c>
      <c r="D650" s="12">
        <f t="shared" si="174"/>
        <v>2.3509223896747549</v>
      </c>
      <c r="E650" s="12">
        <f t="shared" si="175"/>
        <v>2.1763717403925789</v>
      </c>
      <c r="F650" s="12">
        <f t="shared" si="176"/>
        <v>0.79501502086131248</v>
      </c>
      <c r="G650" s="12">
        <f t="shared" si="177"/>
        <v>-1.1035443002052787</v>
      </c>
      <c r="H650" s="12">
        <f t="shared" si="178"/>
        <v>20.6</v>
      </c>
      <c r="I650" s="12">
        <f t="shared" si="179"/>
        <v>43</v>
      </c>
      <c r="J650" s="12">
        <f t="shared" si="180"/>
        <v>2.5150000000000001</v>
      </c>
      <c r="K650" s="12">
        <f t="shared" si="189"/>
        <v>2.1240065456079265</v>
      </c>
      <c r="L650" s="12">
        <f t="shared" si="181"/>
        <v>22.4</v>
      </c>
      <c r="M650" s="81">
        <f t="shared" si="182"/>
        <v>0</v>
      </c>
      <c r="N650" s="81">
        <f t="shared" si="183"/>
        <v>0</v>
      </c>
      <c r="O650" s="81">
        <f t="shared" si="184"/>
        <v>9.3999999999999986</v>
      </c>
      <c r="P650" s="81">
        <f t="shared" si="185"/>
        <v>19.399999999999999</v>
      </c>
      <c r="Q650" s="81">
        <f t="shared" si="186"/>
        <v>7</v>
      </c>
      <c r="R650" s="81">
        <f t="shared" si="187"/>
        <v>17</v>
      </c>
      <c r="S650">
        <f t="shared" si="188"/>
        <v>10.75</v>
      </c>
      <c r="V650" s="54" t="s">
        <v>1462</v>
      </c>
      <c r="W650" s="55" t="s">
        <v>1463</v>
      </c>
      <c r="X650" s="56">
        <v>5</v>
      </c>
      <c r="Y650" s="57">
        <v>50</v>
      </c>
      <c r="Z650" s="57">
        <v>2.6</v>
      </c>
      <c r="AA650" s="57">
        <v>2.5150000000000001</v>
      </c>
      <c r="AB650" s="57">
        <v>0</v>
      </c>
      <c r="AC650" s="57">
        <v>18</v>
      </c>
      <c r="AD650" s="57">
        <v>40.4</v>
      </c>
      <c r="AE650" s="57">
        <v>0</v>
      </c>
      <c r="AF650" s="57">
        <v>0</v>
      </c>
      <c r="AG650" s="58">
        <v>1</v>
      </c>
      <c r="AH650" s="58">
        <v>10.75</v>
      </c>
      <c r="AI650" s="58">
        <v>0</v>
      </c>
      <c r="AJ650" s="58">
        <v>0</v>
      </c>
    </row>
    <row r="651" spans="1:36">
      <c r="A651" s="68" t="str">
        <f t="shared" si="171"/>
        <v>5DZ6</v>
      </c>
      <c r="B651" s="12">
        <f t="shared" si="172"/>
        <v>3</v>
      </c>
      <c r="C651" s="12">
        <f t="shared" si="173"/>
        <v>2.9685808831292082</v>
      </c>
      <c r="D651" s="12">
        <f t="shared" si="174"/>
        <v>2.7940302338470326</v>
      </c>
      <c r="E651" s="12">
        <f t="shared" si="175"/>
        <v>2.6194795845648566</v>
      </c>
      <c r="F651" s="12">
        <f t="shared" si="176"/>
        <v>1.1906574942554446</v>
      </c>
      <c r="G651" s="12">
        <f t="shared" si="177"/>
        <v>-0.39318690898991804</v>
      </c>
      <c r="H651" s="12">
        <f t="shared" si="178"/>
        <v>18.2</v>
      </c>
      <c r="I651" s="12">
        <f t="shared" si="179"/>
        <v>41.1</v>
      </c>
      <c r="J651" s="12">
        <f t="shared" si="180"/>
        <v>3</v>
      </c>
      <c r="K651" s="12">
        <f t="shared" si="189"/>
        <v>2.6002790131438172</v>
      </c>
      <c r="L651" s="12">
        <f t="shared" si="181"/>
        <v>22.900000000000002</v>
      </c>
      <c r="M651" s="81">
        <f t="shared" si="182"/>
        <v>0</v>
      </c>
      <c r="N651" s="81">
        <f t="shared" si="183"/>
        <v>1.8000000000000007</v>
      </c>
      <c r="O651" s="81">
        <f t="shared" si="184"/>
        <v>11.8</v>
      </c>
      <c r="P651" s="81">
        <f t="shared" si="185"/>
        <v>21.8</v>
      </c>
      <c r="Q651" s="81">
        <f t="shared" si="186"/>
        <v>8.8999999999999986</v>
      </c>
      <c r="R651" s="81">
        <f t="shared" si="187"/>
        <v>18.899999999999999</v>
      </c>
      <c r="S651">
        <f t="shared" si="188"/>
        <v>9</v>
      </c>
      <c r="V651" s="54" t="s">
        <v>1464</v>
      </c>
      <c r="W651" s="55" t="s">
        <v>1465</v>
      </c>
      <c r="X651" s="56">
        <v>1</v>
      </c>
      <c r="Y651" s="57">
        <v>51.1</v>
      </c>
      <c r="Z651" s="57">
        <v>3</v>
      </c>
      <c r="AA651" s="57">
        <v>3</v>
      </c>
      <c r="AB651" s="57">
        <v>0</v>
      </c>
      <c r="AC651" s="57">
        <v>15.2</v>
      </c>
      <c r="AD651" s="57">
        <v>38.1</v>
      </c>
      <c r="AE651" s="57">
        <v>0</v>
      </c>
      <c r="AF651" s="57">
        <v>0</v>
      </c>
      <c r="AG651" s="58">
        <v>1</v>
      </c>
      <c r="AH651" s="58">
        <v>9</v>
      </c>
      <c r="AI651" s="58">
        <v>0</v>
      </c>
      <c r="AJ651" s="58">
        <v>0</v>
      </c>
    </row>
    <row r="652" spans="1:36">
      <c r="A652" s="68" t="str">
        <f t="shared" si="171"/>
        <v>5DZ7</v>
      </c>
      <c r="B652" s="12">
        <f t="shared" si="172"/>
        <v>3</v>
      </c>
      <c r="C652" s="12">
        <f t="shared" si="173"/>
        <v>2.9773084155933169</v>
      </c>
      <c r="D652" s="12">
        <f t="shared" si="174"/>
        <v>2.8027577663111414</v>
      </c>
      <c r="E652" s="12">
        <f t="shared" si="175"/>
        <v>2.6282071170289654</v>
      </c>
      <c r="F652" s="12">
        <f t="shared" si="176"/>
        <v>1.1993850267195534</v>
      </c>
      <c r="G652" s="12">
        <f t="shared" si="177"/>
        <v>-0.3844593765258093</v>
      </c>
      <c r="H652" s="12">
        <f t="shared" si="178"/>
        <v>18.7</v>
      </c>
      <c r="I652" s="12">
        <f t="shared" si="179"/>
        <v>41.1</v>
      </c>
      <c r="J652" s="12">
        <f t="shared" si="180"/>
        <v>3</v>
      </c>
      <c r="K652" s="12">
        <f t="shared" si="189"/>
        <v>2.6090065456079259</v>
      </c>
      <c r="L652" s="12">
        <f t="shared" si="181"/>
        <v>22.400000000000002</v>
      </c>
      <c r="M652" s="81">
        <f t="shared" si="182"/>
        <v>0</v>
      </c>
      <c r="N652" s="81">
        <f t="shared" si="183"/>
        <v>1.3000000000000007</v>
      </c>
      <c r="O652" s="81">
        <f t="shared" si="184"/>
        <v>11.3</v>
      </c>
      <c r="P652" s="81">
        <f t="shared" si="185"/>
        <v>21.3</v>
      </c>
      <c r="Q652" s="81">
        <f t="shared" si="186"/>
        <v>8.8999999999999986</v>
      </c>
      <c r="R652" s="81">
        <f t="shared" si="187"/>
        <v>18.899999999999999</v>
      </c>
      <c r="S652">
        <f t="shared" si="188"/>
        <v>9</v>
      </c>
      <c r="V652" s="54" t="s">
        <v>1466</v>
      </c>
      <c r="W652" s="55" t="s">
        <v>1467</v>
      </c>
      <c r="X652" s="56">
        <v>1</v>
      </c>
      <c r="Y652" s="57">
        <v>51.1</v>
      </c>
      <c r="Z652" s="57">
        <v>3</v>
      </c>
      <c r="AA652" s="57">
        <v>3</v>
      </c>
      <c r="AB652" s="57">
        <v>0</v>
      </c>
      <c r="AC652" s="57">
        <v>15.7</v>
      </c>
      <c r="AD652" s="57">
        <v>38.1</v>
      </c>
      <c r="AE652" s="57">
        <v>0</v>
      </c>
      <c r="AF652" s="57">
        <v>0</v>
      </c>
      <c r="AG652" s="58">
        <v>1</v>
      </c>
      <c r="AH652" s="58">
        <v>9</v>
      </c>
      <c r="AI652" s="58">
        <v>0</v>
      </c>
      <c r="AJ652" s="58">
        <v>0</v>
      </c>
    </row>
    <row r="653" spans="1:36">
      <c r="A653" s="68" t="str">
        <f t="shared" si="171"/>
        <v>5DZ8</v>
      </c>
      <c r="B653" s="12">
        <f t="shared" si="172"/>
        <v>3</v>
      </c>
      <c r="C653" s="12">
        <f t="shared" si="173"/>
        <v>2.9773084155933169</v>
      </c>
      <c r="D653" s="12">
        <f t="shared" si="174"/>
        <v>2.8027577663111414</v>
      </c>
      <c r="E653" s="12">
        <f t="shared" si="175"/>
        <v>2.5174299242322093</v>
      </c>
      <c r="F653" s="12">
        <f t="shared" si="176"/>
        <v>1.1120215772082946</v>
      </c>
      <c r="G653" s="12">
        <f t="shared" si="177"/>
        <v>-0.29338676981562006</v>
      </c>
      <c r="H653" s="12">
        <f t="shared" si="178"/>
        <v>18.7</v>
      </c>
      <c r="I653" s="12">
        <f t="shared" si="179"/>
        <v>39.1</v>
      </c>
      <c r="J653" s="12">
        <f t="shared" si="180"/>
        <v>3</v>
      </c>
      <c r="K653" s="12">
        <f t="shared" si="189"/>
        <v>2.6439166754643613</v>
      </c>
      <c r="L653" s="12">
        <f t="shared" si="181"/>
        <v>20.400000000000002</v>
      </c>
      <c r="M653" s="81">
        <f t="shared" si="182"/>
        <v>0</v>
      </c>
      <c r="N653" s="81">
        <f t="shared" si="183"/>
        <v>1.3000000000000007</v>
      </c>
      <c r="O653" s="81">
        <f t="shared" si="184"/>
        <v>11.3</v>
      </c>
      <c r="P653" s="81">
        <f t="shared" si="185"/>
        <v>0.89999999999999858</v>
      </c>
      <c r="Q653" s="81">
        <f t="shared" si="186"/>
        <v>10.899999999999999</v>
      </c>
      <c r="R653" s="81">
        <f t="shared" si="187"/>
        <v>20.9</v>
      </c>
      <c r="S653">
        <f t="shared" si="188"/>
        <v>8</v>
      </c>
      <c r="V653" s="54" t="s">
        <v>1468</v>
      </c>
      <c r="W653" s="55" t="s">
        <v>1469</v>
      </c>
      <c r="X653" s="56">
        <v>1</v>
      </c>
      <c r="Y653" s="57">
        <v>51.1</v>
      </c>
      <c r="Z653" s="57">
        <v>3</v>
      </c>
      <c r="AA653" s="57">
        <v>3</v>
      </c>
      <c r="AB653" s="57">
        <v>0</v>
      </c>
      <c r="AC653" s="57">
        <v>15.7</v>
      </c>
      <c r="AD653" s="57">
        <v>36.1</v>
      </c>
      <c r="AE653" s="57">
        <v>0</v>
      </c>
      <c r="AF653" s="57">
        <v>0</v>
      </c>
      <c r="AG653" s="58">
        <v>1</v>
      </c>
      <c r="AH653" s="58">
        <v>8</v>
      </c>
      <c r="AI653" s="58">
        <v>0</v>
      </c>
      <c r="AJ653" s="58">
        <v>0</v>
      </c>
    </row>
    <row r="654" spans="1:36">
      <c r="A654" s="68" t="str">
        <f t="shared" si="171"/>
        <v>5DZ9</v>
      </c>
      <c r="B654" s="12">
        <f t="shared" si="172"/>
        <v>3</v>
      </c>
      <c r="C654" s="12">
        <f t="shared" si="173"/>
        <v>2.9685808831292082</v>
      </c>
      <c r="D654" s="12">
        <f t="shared" si="174"/>
        <v>2.7940302338470326</v>
      </c>
      <c r="E654" s="12">
        <f t="shared" si="175"/>
        <v>2.4471595068810132</v>
      </c>
      <c r="F654" s="12">
        <f t="shared" si="176"/>
        <v>1.041751159857099</v>
      </c>
      <c r="G654" s="12">
        <f t="shared" si="177"/>
        <v>-0.36365718716681572</v>
      </c>
      <c r="H654" s="12">
        <f t="shared" si="178"/>
        <v>18.2</v>
      </c>
      <c r="I654" s="12">
        <f t="shared" si="179"/>
        <v>38.6</v>
      </c>
      <c r="J654" s="12">
        <f t="shared" si="180"/>
        <v>3</v>
      </c>
      <c r="K654" s="12">
        <f t="shared" si="189"/>
        <v>2.6439166754643613</v>
      </c>
      <c r="L654" s="12">
        <f t="shared" si="181"/>
        <v>20.400000000000002</v>
      </c>
      <c r="M654" s="81">
        <f t="shared" si="182"/>
        <v>0</v>
      </c>
      <c r="N654" s="81">
        <f t="shared" si="183"/>
        <v>1.8000000000000007</v>
      </c>
      <c r="O654" s="81">
        <f t="shared" si="184"/>
        <v>11.8</v>
      </c>
      <c r="P654" s="81">
        <f t="shared" si="185"/>
        <v>1.3999999999999986</v>
      </c>
      <c r="Q654" s="81">
        <f t="shared" si="186"/>
        <v>11.399999999999999</v>
      </c>
      <c r="R654" s="81">
        <f t="shared" si="187"/>
        <v>21.4</v>
      </c>
      <c r="S654">
        <f t="shared" si="188"/>
        <v>8</v>
      </c>
      <c r="V654" s="54" t="s">
        <v>1470</v>
      </c>
      <c r="W654" s="55" t="s">
        <v>1471</v>
      </c>
      <c r="X654" s="56">
        <v>5</v>
      </c>
      <c r="Y654" s="57">
        <v>50.6</v>
      </c>
      <c r="Z654" s="57">
        <v>3</v>
      </c>
      <c r="AA654" s="57">
        <v>3</v>
      </c>
      <c r="AB654" s="57">
        <v>0</v>
      </c>
      <c r="AC654" s="57">
        <v>15.2</v>
      </c>
      <c r="AD654" s="57">
        <v>35.6</v>
      </c>
      <c r="AE654" s="57">
        <v>0</v>
      </c>
      <c r="AF654" s="57">
        <v>0</v>
      </c>
      <c r="AG654" s="58">
        <v>1</v>
      </c>
      <c r="AH654" s="58">
        <v>8</v>
      </c>
      <c r="AI654" s="58">
        <v>0</v>
      </c>
      <c r="AJ654" s="58">
        <v>0</v>
      </c>
    </row>
    <row r="655" spans="1:36">
      <c r="A655" s="68" t="str">
        <f t="shared" si="171"/>
        <v>5DZ10</v>
      </c>
      <c r="B655" s="12">
        <f t="shared" si="172"/>
        <v>3</v>
      </c>
      <c r="C655" s="12">
        <f t="shared" si="173"/>
        <v>2.9685808831292082</v>
      </c>
      <c r="D655" s="12">
        <f t="shared" si="174"/>
        <v>2.7940302338470326</v>
      </c>
      <c r="E655" s="12">
        <f t="shared" si="175"/>
        <v>2.6194795845648566</v>
      </c>
      <c r="F655" s="12">
        <f t="shared" si="176"/>
        <v>1.120192806557285</v>
      </c>
      <c r="G655" s="12">
        <f t="shared" si="177"/>
        <v>-0.46365159668807765</v>
      </c>
      <c r="H655" s="12">
        <f t="shared" si="178"/>
        <v>18.2</v>
      </c>
      <c r="I655" s="12">
        <f t="shared" si="179"/>
        <v>40.6</v>
      </c>
      <c r="J655" s="12">
        <f t="shared" si="180"/>
        <v>3</v>
      </c>
      <c r="K655" s="12">
        <f t="shared" si="189"/>
        <v>2.6090065456079259</v>
      </c>
      <c r="L655" s="12">
        <f t="shared" si="181"/>
        <v>22.400000000000002</v>
      </c>
      <c r="M655" s="81">
        <f t="shared" si="182"/>
        <v>0</v>
      </c>
      <c r="N655" s="81">
        <f t="shared" si="183"/>
        <v>1.8000000000000007</v>
      </c>
      <c r="O655" s="81">
        <f t="shared" si="184"/>
        <v>11.8</v>
      </c>
      <c r="P655" s="81">
        <f t="shared" si="185"/>
        <v>21.8</v>
      </c>
      <c r="Q655" s="81">
        <f t="shared" si="186"/>
        <v>9.3999999999999986</v>
      </c>
      <c r="R655" s="81">
        <f t="shared" si="187"/>
        <v>19.399999999999999</v>
      </c>
      <c r="S655">
        <f t="shared" si="188"/>
        <v>9</v>
      </c>
      <c r="V655" s="54" t="s">
        <v>1472</v>
      </c>
      <c r="W655" s="55" t="s">
        <v>1473</v>
      </c>
      <c r="X655" s="56">
        <v>5</v>
      </c>
      <c r="Y655" s="57">
        <v>50.6</v>
      </c>
      <c r="Z655" s="57">
        <v>3</v>
      </c>
      <c r="AA655" s="57">
        <v>3</v>
      </c>
      <c r="AB655" s="57">
        <v>0</v>
      </c>
      <c r="AC655" s="57">
        <v>15.2</v>
      </c>
      <c r="AD655" s="57">
        <v>37.6</v>
      </c>
      <c r="AE655" s="57">
        <v>0</v>
      </c>
      <c r="AF655" s="57">
        <v>0</v>
      </c>
      <c r="AG655" s="58">
        <v>1</v>
      </c>
      <c r="AH655" s="58">
        <v>9</v>
      </c>
      <c r="AI655" s="58">
        <v>0</v>
      </c>
      <c r="AJ655" s="58">
        <v>0</v>
      </c>
    </row>
    <row r="656" spans="1:36">
      <c r="A656" s="68" t="str">
        <f t="shared" si="171"/>
        <v>5DZ13</v>
      </c>
      <c r="B656" s="12">
        <f t="shared" si="172"/>
        <v>3</v>
      </c>
      <c r="C656" s="12">
        <f t="shared" si="173"/>
        <v>2.9773084155933169</v>
      </c>
      <c r="D656" s="12">
        <f t="shared" si="174"/>
        <v>2.8027577663111414</v>
      </c>
      <c r="E656" s="12">
        <f t="shared" si="175"/>
        <v>2.5174299242322093</v>
      </c>
      <c r="F656" s="12">
        <f t="shared" si="176"/>
        <v>1.1120215772082946</v>
      </c>
      <c r="G656" s="12">
        <f t="shared" si="177"/>
        <v>-0.29338676981562006</v>
      </c>
      <c r="H656" s="12">
        <f t="shared" si="178"/>
        <v>18.7</v>
      </c>
      <c r="I656" s="12">
        <f t="shared" si="179"/>
        <v>39.1</v>
      </c>
      <c r="J656" s="12">
        <f t="shared" si="180"/>
        <v>3</v>
      </c>
      <c r="K656" s="12">
        <f t="shared" si="189"/>
        <v>2.6439166754643613</v>
      </c>
      <c r="L656" s="12">
        <f t="shared" si="181"/>
        <v>20.400000000000002</v>
      </c>
      <c r="M656" s="81">
        <f t="shared" si="182"/>
        <v>0</v>
      </c>
      <c r="N656" s="81">
        <f t="shared" si="183"/>
        <v>1.3000000000000007</v>
      </c>
      <c r="O656" s="81">
        <f t="shared" si="184"/>
        <v>11.3</v>
      </c>
      <c r="P656" s="81">
        <f t="shared" si="185"/>
        <v>0.89999999999999858</v>
      </c>
      <c r="Q656" s="81">
        <f t="shared" si="186"/>
        <v>10.899999999999999</v>
      </c>
      <c r="R656" s="81">
        <f t="shared" si="187"/>
        <v>20.9</v>
      </c>
      <c r="S656">
        <f t="shared" si="188"/>
        <v>8</v>
      </c>
      <c r="V656" s="54" t="s">
        <v>1474</v>
      </c>
      <c r="W656" s="55" t="s">
        <v>1475</v>
      </c>
      <c r="X656" s="56">
        <v>5</v>
      </c>
      <c r="Y656" s="57">
        <v>51.1</v>
      </c>
      <c r="Z656" s="57">
        <v>3</v>
      </c>
      <c r="AA656" s="57">
        <v>3</v>
      </c>
      <c r="AB656" s="57">
        <v>0</v>
      </c>
      <c r="AC656" s="57">
        <v>15.7</v>
      </c>
      <c r="AD656" s="57">
        <v>36.1</v>
      </c>
      <c r="AE656" s="57">
        <v>0</v>
      </c>
      <c r="AF656" s="57">
        <v>0</v>
      </c>
      <c r="AG656" s="58">
        <v>1</v>
      </c>
      <c r="AH656" s="58">
        <v>8</v>
      </c>
      <c r="AI656" s="58">
        <v>0</v>
      </c>
      <c r="AJ656" s="58">
        <v>0</v>
      </c>
    </row>
    <row r="657" spans="1:36">
      <c r="A657" s="68" t="str">
        <f t="shared" si="171"/>
        <v>5DZ14</v>
      </c>
      <c r="B657" s="12">
        <f t="shared" si="172"/>
        <v>3</v>
      </c>
      <c r="C657" s="12">
        <f t="shared" si="173"/>
        <v>2.9773084155933169</v>
      </c>
      <c r="D657" s="12">
        <f t="shared" si="174"/>
        <v>2.8027577663111414</v>
      </c>
      <c r="E657" s="12">
        <f t="shared" si="175"/>
        <v>2.6282071170289654</v>
      </c>
      <c r="F657" s="12">
        <f t="shared" si="176"/>
        <v>1.1993850267195534</v>
      </c>
      <c r="G657" s="12">
        <f t="shared" si="177"/>
        <v>-0.3844593765258093</v>
      </c>
      <c r="H657" s="12">
        <f t="shared" si="178"/>
        <v>18.7</v>
      </c>
      <c r="I657" s="12">
        <f t="shared" si="179"/>
        <v>41.1</v>
      </c>
      <c r="J657" s="12">
        <f t="shared" si="180"/>
        <v>3</v>
      </c>
      <c r="K657" s="12">
        <f t="shared" si="189"/>
        <v>2.6090065456079259</v>
      </c>
      <c r="L657" s="12">
        <f t="shared" si="181"/>
        <v>22.400000000000002</v>
      </c>
      <c r="M657" s="81">
        <f t="shared" si="182"/>
        <v>0</v>
      </c>
      <c r="N657" s="81">
        <f t="shared" si="183"/>
        <v>1.3000000000000007</v>
      </c>
      <c r="O657" s="81">
        <f t="shared" si="184"/>
        <v>11.3</v>
      </c>
      <c r="P657" s="81">
        <f t="shared" si="185"/>
        <v>21.3</v>
      </c>
      <c r="Q657" s="81">
        <f t="shared" si="186"/>
        <v>8.8999999999999986</v>
      </c>
      <c r="R657" s="81">
        <f t="shared" si="187"/>
        <v>18.899999999999999</v>
      </c>
      <c r="S657">
        <f t="shared" si="188"/>
        <v>9</v>
      </c>
      <c r="V657" s="54" t="s">
        <v>1476</v>
      </c>
      <c r="W657" s="55" t="s">
        <v>1477</v>
      </c>
      <c r="X657" s="56">
        <v>5</v>
      </c>
      <c r="Y657" s="57">
        <v>51.1</v>
      </c>
      <c r="Z657" s="57">
        <v>3</v>
      </c>
      <c r="AA657" s="57">
        <v>3</v>
      </c>
      <c r="AB657" s="57">
        <v>0</v>
      </c>
      <c r="AC657" s="57">
        <v>15.7</v>
      </c>
      <c r="AD657" s="57">
        <v>38.1</v>
      </c>
      <c r="AE657" s="57">
        <v>0</v>
      </c>
      <c r="AF657" s="57">
        <v>0</v>
      </c>
      <c r="AG657" s="58">
        <v>1</v>
      </c>
      <c r="AH657" s="58">
        <v>9</v>
      </c>
      <c r="AI657" s="58">
        <v>0</v>
      </c>
      <c r="AJ657" s="58">
        <v>0</v>
      </c>
    </row>
    <row r="658" spans="1:36">
      <c r="A658" s="68" t="str">
        <f t="shared" si="171"/>
        <v>5DZ17</v>
      </c>
      <c r="B658" s="12">
        <f t="shared" si="172"/>
        <v>3</v>
      </c>
      <c r="C658" s="12">
        <f t="shared" si="173"/>
        <v>2.9825449350717825</v>
      </c>
      <c r="D658" s="12">
        <f t="shared" si="174"/>
        <v>2.8079942857896065</v>
      </c>
      <c r="E658" s="12">
        <f t="shared" si="175"/>
        <v>2.5595921746429262</v>
      </c>
      <c r="F658" s="12">
        <f t="shared" si="176"/>
        <v>1.1541838276190117</v>
      </c>
      <c r="G658" s="12">
        <f t="shared" si="177"/>
        <v>-0.25122451940490276</v>
      </c>
      <c r="H658" s="12">
        <f t="shared" si="178"/>
        <v>19</v>
      </c>
      <c r="I658" s="12">
        <f t="shared" si="179"/>
        <v>39.4</v>
      </c>
      <c r="J658" s="12">
        <f t="shared" si="180"/>
        <v>3</v>
      </c>
      <c r="K658" s="12">
        <f t="shared" si="189"/>
        <v>2.6439166754643613</v>
      </c>
      <c r="L658" s="12">
        <f t="shared" si="181"/>
        <v>20.399999999999999</v>
      </c>
      <c r="M658" s="81">
        <f t="shared" si="182"/>
        <v>0</v>
      </c>
      <c r="N658" s="81">
        <f t="shared" si="183"/>
        <v>1</v>
      </c>
      <c r="O658" s="81">
        <f t="shared" si="184"/>
        <v>11</v>
      </c>
      <c r="P658" s="81">
        <f t="shared" si="185"/>
        <v>0.60000000000000142</v>
      </c>
      <c r="Q658" s="81">
        <f t="shared" si="186"/>
        <v>10.600000000000001</v>
      </c>
      <c r="R658" s="81">
        <f t="shared" si="187"/>
        <v>20.6</v>
      </c>
      <c r="S658">
        <f t="shared" si="188"/>
        <v>8</v>
      </c>
      <c r="V658" s="54" t="s">
        <v>1478</v>
      </c>
      <c r="W658" s="55" t="s">
        <v>1479</v>
      </c>
      <c r="X658" s="56">
        <v>1</v>
      </c>
      <c r="Y658" s="57">
        <v>51.4</v>
      </c>
      <c r="Z658" s="57">
        <v>3</v>
      </c>
      <c r="AA658" s="57">
        <v>3</v>
      </c>
      <c r="AB658" s="57">
        <v>0</v>
      </c>
      <c r="AC658" s="57">
        <v>16</v>
      </c>
      <c r="AD658" s="57">
        <v>36.4</v>
      </c>
      <c r="AE658" s="57">
        <v>0</v>
      </c>
      <c r="AF658" s="57">
        <v>0</v>
      </c>
      <c r="AG658" s="58">
        <v>1</v>
      </c>
      <c r="AH658" s="58">
        <v>8</v>
      </c>
      <c r="AI658" s="58">
        <v>0</v>
      </c>
      <c r="AJ658" s="58">
        <v>0</v>
      </c>
    </row>
    <row r="659" spans="1:36">
      <c r="A659" s="68" t="str">
        <f t="shared" si="171"/>
        <v>5DZ18</v>
      </c>
      <c r="B659" s="12">
        <f t="shared" si="172"/>
        <v>3</v>
      </c>
      <c r="C659" s="12">
        <f t="shared" si="173"/>
        <v>2.9825449350717825</v>
      </c>
      <c r="D659" s="12">
        <f t="shared" si="174"/>
        <v>2.8079942857896065</v>
      </c>
      <c r="E659" s="12">
        <f t="shared" si="175"/>
        <v>2.6334436365074305</v>
      </c>
      <c r="F659" s="12">
        <f t="shared" si="176"/>
        <v>1.2469003588169136</v>
      </c>
      <c r="G659" s="12">
        <f t="shared" si="177"/>
        <v>-0.33694404442844883</v>
      </c>
      <c r="H659" s="12">
        <f t="shared" si="178"/>
        <v>19</v>
      </c>
      <c r="I659" s="12">
        <f t="shared" si="179"/>
        <v>41.4</v>
      </c>
      <c r="J659" s="12">
        <f t="shared" si="180"/>
        <v>3</v>
      </c>
      <c r="K659" s="12">
        <f t="shared" si="189"/>
        <v>2.6090065456079259</v>
      </c>
      <c r="L659" s="12">
        <f t="shared" si="181"/>
        <v>22.4</v>
      </c>
      <c r="M659" s="81">
        <f t="shared" si="182"/>
        <v>0</v>
      </c>
      <c r="N659" s="81">
        <f t="shared" si="183"/>
        <v>1</v>
      </c>
      <c r="O659" s="81">
        <f t="shared" si="184"/>
        <v>11</v>
      </c>
      <c r="P659" s="81">
        <f t="shared" si="185"/>
        <v>21</v>
      </c>
      <c r="Q659" s="81">
        <f t="shared" si="186"/>
        <v>8.6000000000000014</v>
      </c>
      <c r="R659" s="81">
        <f t="shared" si="187"/>
        <v>18.600000000000001</v>
      </c>
      <c r="S659">
        <f t="shared" si="188"/>
        <v>9</v>
      </c>
      <c r="V659" s="54" t="s">
        <v>1480</v>
      </c>
      <c r="W659" s="55" t="s">
        <v>1481</v>
      </c>
      <c r="X659" s="56">
        <v>1</v>
      </c>
      <c r="Y659" s="57">
        <v>51.4</v>
      </c>
      <c r="Z659" s="57">
        <v>3</v>
      </c>
      <c r="AA659" s="57">
        <v>3</v>
      </c>
      <c r="AB659" s="57">
        <v>0</v>
      </c>
      <c r="AC659" s="57">
        <v>16</v>
      </c>
      <c r="AD659" s="57">
        <v>38.4</v>
      </c>
      <c r="AE659" s="57">
        <v>0</v>
      </c>
      <c r="AF659" s="57">
        <v>0</v>
      </c>
      <c r="AG659" s="58">
        <v>1</v>
      </c>
      <c r="AH659" s="58">
        <v>9</v>
      </c>
      <c r="AI659" s="58">
        <v>0</v>
      </c>
      <c r="AJ659" s="58">
        <v>0</v>
      </c>
    </row>
    <row r="660" spans="1:36">
      <c r="A660" s="68" t="str">
        <f t="shared" ref="A660:A723" si="190">+W660</f>
        <v>5DZ19</v>
      </c>
      <c r="B660" s="12">
        <f t="shared" ref="B660:B723" si="191">IF($I660&lt;10,$K660-2*(M660*TAN(RADIANS(S660))/2),$J660-2*(M660*TAN(RADIANS($AG660))/2))</f>
        <v>3</v>
      </c>
      <c r="C660" s="12">
        <f t="shared" ref="C660:C723" si="192">IF($I660&lt;20,$K660-2*(N660*TAN(RADIANS(S660))/2),$J660-2*(N660*TAN(RADIANS($AG660))/2))</f>
        <v>2.9807994285789605</v>
      </c>
      <c r="D660" s="12">
        <f t="shared" ref="D660:D723" si="193">IF($I660&lt;30,$K660-2*(O660*TAN(RADIANS(S660))/2),$J660-2*(O660*TAN(RADIANS($AG660))/2))</f>
        <v>2.806248779296785</v>
      </c>
      <c r="E660" s="12">
        <f t="shared" ref="E660:E723" si="194">IF($I660&lt;40,$K660-2*(P660*TAN(RADIANS(S660))/2),$J660-2*(P660*TAN(RADIANS($AG660))/2))</f>
        <v>2.6316981300146089</v>
      </c>
      <c r="F660" s="12">
        <f t="shared" ref="F660:F723" si="195">IF($I660&lt;50,$K660-2*(Q660*TAN(RADIANS(S660))/2),$J660-2*(Q660*TAN(RADIANS($AG660))/2))</f>
        <v>1.170284962912429</v>
      </c>
      <c r="G660" s="12">
        <f t="shared" ref="G660:G723" si="196">IF($I660&lt;60,$K660-2*(R660*TAN(RADIANS(S660))/2),$J660-2*(R660*TAN(RADIANS($AG660))/2))</f>
        <v>-0.59298484417222053</v>
      </c>
      <c r="H660" s="12">
        <f t="shared" ref="H660:H723" si="197">+Z660+AC660</f>
        <v>18.899999999999999</v>
      </c>
      <c r="I660" s="12">
        <f t="shared" ref="I660:I723" si="198">IF(AD660=0,H660,Z660+AD660)</f>
        <v>41.9</v>
      </c>
      <c r="J660" s="12">
        <f t="shared" ref="J660:J723" si="199">+AA660</f>
        <v>3</v>
      </c>
      <c r="K660" s="12">
        <f t="shared" si="189"/>
        <v>2.5985335066509956</v>
      </c>
      <c r="L660" s="12">
        <f t="shared" ref="L660:L723" si="200">+I660-H660</f>
        <v>23</v>
      </c>
      <c r="M660" s="81">
        <f t="shared" ref="M660:M723" si="201">IF(I660&lt;10,10-I660,IF(H660&gt;10,0,10-H660))</f>
        <v>0</v>
      </c>
      <c r="N660" s="81">
        <f t="shared" ref="N660:N723" si="202">IF(I660&lt;20,20-I660,IF(H660&gt;20,0,20-H660))</f>
        <v>1.1000000000000014</v>
      </c>
      <c r="O660" s="81">
        <f t="shared" ref="O660:O723" si="203">IF(I660&lt;30,30-I660,IF(H660&gt;30,0,30-H660))</f>
        <v>11.100000000000001</v>
      </c>
      <c r="P660" s="81">
        <f t="shared" ref="P660:P723" si="204">IF(I660&lt;40,40-I660,IF(H660&gt;40,0,40-H660))</f>
        <v>21.1</v>
      </c>
      <c r="Q660" s="81">
        <f t="shared" ref="Q660:Q723" si="205">IF(I660&lt;50,50-I660,IF(H660&gt;50,0,50-H660))</f>
        <v>8.1000000000000014</v>
      </c>
      <c r="R660" s="81">
        <f t="shared" ref="R660:R723" si="206">IF(I660&lt;60,60-I660,IF(H660&gt;60,0,60-H660))</f>
        <v>18.100000000000001</v>
      </c>
      <c r="S660">
        <f t="shared" ref="S660:S723" si="207">IF(AH660=0,AG660,AH660)</f>
        <v>10</v>
      </c>
      <c r="V660" s="54" t="s">
        <v>1482</v>
      </c>
      <c r="W660" s="55" t="s">
        <v>1483</v>
      </c>
      <c r="X660" s="56">
        <v>5</v>
      </c>
      <c r="Y660" s="57">
        <v>50.3</v>
      </c>
      <c r="Z660" s="57">
        <v>3</v>
      </c>
      <c r="AA660" s="57">
        <v>3</v>
      </c>
      <c r="AB660" s="57">
        <v>0</v>
      </c>
      <c r="AC660" s="57">
        <v>15.9</v>
      </c>
      <c r="AD660" s="57">
        <v>38.9</v>
      </c>
      <c r="AE660" s="57">
        <v>0</v>
      </c>
      <c r="AF660" s="57">
        <v>0</v>
      </c>
      <c r="AG660" s="58">
        <v>1</v>
      </c>
      <c r="AH660" s="58">
        <v>10</v>
      </c>
      <c r="AI660" s="58">
        <v>0</v>
      </c>
      <c r="AJ660" s="58">
        <v>0</v>
      </c>
    </row>
    <row r="661" spans="1:36">
      <c r="A661" s="68" t="str">
        <f t="shared" si="190"/>
        <v>5DZ20</v>
      </c>
      <c r="B661" s="12">
        <f t="shared" si="191"/>
        <v>3</v>
      </c>
      <c r="C661" s="12">
        <f t="shared" si="192"/>
        <v>2.9860359480574261</v>
      </c>
      <c r="D661" s="12">
        <f t="shared" si="193"/>
        <v>2.8114852987752501</v>
      </c>
      <c r="E661" s="12">
        <f t="shared" si="194"/>
        <v>2.587700341583405</v>
      </c>
      <c r="F661" s="12">
        <f t="shared" si="195"/>
        <v>1.1822919945594903</v>
      </c>
      <c r="G661" s="12">
        <f t="shared" si="196"/>
        <v>-0.22311635246442441</v>
      </c>
      <c r="H661" s="12">
        <f t="shared" si="197"/>
        <v>19.2</v>
      </c>
      <c r="I661" s="12">
        <f t="shared" si="198"/>
        <v>39.6</v>
      </c>
      <c r="J661" s="12">
        <f t="shared" si="199"/>
        <v>3</v>
      </c>
      <c r="K661" s="12">
        <f t="shared" ref="K661:K724" si="208">J661-2*(L661*TAN(RADIANS(AG661))/2)</f>
        <v>2.6439166754643613</v>
      </c>
      <c r="L661" s="12">
        <f t="shared" si="200"/>
        <v>20.400000000000002</v>
      </c>
      <c r="M661" s="81">
        <f t="shared" si="201"/>
        <v>0</v>
      </c>
      <c r="N661" s="81">
        <f t="shared" si="202"/>
        <v>0.80000000000000071</v>
      </c>
      <c r="O661" s="81">
        <f t="shared" si="203"/>
        <v>10.8</v>
      </c>
      <c r="P661" s="81">
        <f t="shared" si="204"/>
        <v>0.39999999999999858</v>
      </c>
      <c r="Q661" s="81">
        <f t="shared" si="205"/>
        <v>10.399999999999999</v>
      </c>
      <c r="R661" s="81">
        <f t="shared" si="206"/>
        <v>20.399999999999999</v>
      </c>
      <c r="S661">
        <f t="shared" si="207"/>
        <v>8</v>
      </c>
      <c r="V661" s="54" t="s">
        <v>1484</v>
      </c>
      <c r="W661" s="55" t="s">
        <v>1485</v>
      </c>
      <c r="X661" s="56">
        <v>5</v>
      </c>
      <c r="Y661" s="57">
        <v>51.1</v>
      </c>
      <c r="Z661" s="57">
        <v>3</v>
      </c>
      <c r="AA661" s="57">
        <v>3</v>
      </c>
      <c r="AB661" s="57">
        <v>0</v>
      </c>
      <c r="AC661" s="57">
        <v>16.2</v>
      </c>
      <c r="AD661" s="57">
        <v>36.6</v>
      </c>
      <c r="AE661" s="57">
        <v>0</v>
      </c>
      <c r="AF661" s="57">
        <v>0</v>
      </c>
      <c r="AG661" s="58">
        <v>1</v>
      </c>
      <c r="AH661" s="58">
        <v>8</v>
      </c>
      <c r="AI661" s="58">
        <v>0</v>
      </c>
      <c r="AJ661" s="58">
        <v>0</v>
      </c>
    </row>
    <row r="662" spans="1:36">
      <c r="A662" s="68" t="str">
        <f t="shared" si="190"/>
        <v>5DZ21</v>
      </c>
      <c r="B662" s="12">
        <f t="shared" si="191"/>
        <v>3</v>
      </c>
      <c r="C662" s="12">
        <f t="shared" si="192"/>
        <v>2.9860359480574261</v>
      </c>
      <c r="D662" s="12">
        <f t="shared" si="193"/>
        <v>2.8114852987752501</v>
      </c>
      <c r="E662" s="12">
        <f t="shared" si="194"/>
        <v>2.6369346494930741</v>
      </c>
      <c r="F662" s="12">
        <f t="shared" si="195"/>
        <v>1.2785772468818215</v>
      </c>
      <c r="G662" s="12">
        <f t="shared" si="196"/>
        <v>-0.3052671563635414</v>
      </c>
      <c r="H662" s="12">
        <f t="shared" si="197"/>
        <v>19.2</v>
      </c>
      <c r="I662" s="12">
        <f t="shared" si="198"/>
        <v>41.6</v>
      </c>
      <c r="J662" s="12">
        <f t="shared" si="199"/>
        <v>3</v>
      </c>
      <c r="K662" s="12">
        <f t="shared" si="208"/>
        <v>2.6090065456079259</v>
      </c>
      <c r="L662" s="12">
        <f t="shared" si="200"/>
        <v>22.400000000000002</v>
      </c>
      <c r="M662" s="81">
        <f t="shared" si="201"/>
        <v>0</v>
      </c>
      <c r="N662" s="81">
        <f t="shared" si="202"/>
        <v>0.80000000000000071</v>
      </c>
      <c r="O662" s="81">
        <f t="shared" si="203"/>
        <v>10.8</v>
      </c>
      <c r="P662" s="81">
        <f t="shared" si="204"/>
        <v>20.8</v>
      </c>
      <c r="Q662" s="81">
        <f t="shared" si="205"/>
        <v>8.3999999999999986</v>
      </c>
      <c r="R662" s="81">
        <f t="shared" si="206"/>
        <v>18.399999999999999</v>
      </c>
      <c r="S662">
        <f t="shared" si="207"/>
        <v>9</v>
      </c>
      <c r="V662" s="54" t="s">
        <v>1486</v>
      </c>
      <c r="W662" s="55" t="s">
        <v>1487</v>
      </c>
      <c r="X662" s="56">
        <v>5</v>
      </c>
      <c r="Y662" s="57">
        <v>51.1</v>
      </c>
      <c r="Z662" s="57">
        <v>3</v>
      </c>
      <c r="AA662" s="57">
        <v>3</v>
      </c>
      <c r="AB662" s="57">
        <v>0</v>
      </c>
      <c r="AC662" s="57">
        <v>16.2</v>
      </c>
      <c r="AD662" s="57">
        <v>38.6</v>
      </c>
      <c r="AE662" s="57">
        <v>0</v>
      </c>
      <c r="AF662" s="57">
        <v>0</v>
      </c>
      <c r="AG662" s="58">
        <v>1</v>
      </c>
      <c r="AH662" s="58">
        <v>9</v>
      </c>
      <c r="AI662" s="58">
        <v>0</v>
      </c>
      <c r="AJ662" s="58">
        <v>0</v>
      </c>
    </row>
    <row r="663" spans="1:36">
      <c r="A663" s="68" t="str">
        <f t="shared" si="190"/>
        <v>5DZ22</v>
      </c>
      <c r="B663" s="12">
        <f t="shared" si="191"/>
        <v>2.5150000000000001</v>
      </c>
      <c r="C663" s="12">
        <f t="shared" si="192"/>
        <v>2.5150000000000001</v>
      </c>
      <c r="D663" s="12">
        <f t="shared" si="193"/>
        <v>2.3736139740814379</v>
      </c>
      <c r="E663" s="12">
        <f t="shared" si="194"/>
        <v>1.9482139120283493</v>
      </c>
      <c r="F663" s="12">
        <f t="shared" si="195"/>
        <v>0.80885782901189418</v>
      </c>
      <c r="G663" s="12">
        <f t="shared" si="196"/>
        <v>-0.3304982540045609</v>
      </c>
      <c r="H663" s="12">
        <f t="shared" si="197"/>
        <v>21.900000000000002</v>
      </c>
      <c r="I663" s="12">
        <f t="shared" si="198"/>
        <v>37.4</v>
      </c>
      <c r="J663" s="12">
        <f t="shared" si="199"/>
        <v>2.5150000000000001</v>
      </c>
      <c r="K663" s="12">
        <f t="shared" si="208"/>
        <v>2.2444464936126276</v>
      </c>
      <c r="L663" s="12">
        <f t="shared" si="200"/>
        <v>15.499999999999996</v>
      </c>
      <c r="M663" s="81">
        <f t="shared" si="201"/>
        <v>0</v>
      </c>
      <c r="N663" s="81">
        <f t="shared" si="202"/>
        <v>0</v>
      </c>
      <c r="O663" s="81">
        <f t="shared" si="203"/>
        <v>8.0999999999999979</v>
      </c>
      <c r="P663" s="81">
        <f t="shared" si="204"/>
        <v>2.6000000000000014</v>
      </c>
      <c r="Q663" s="81">
        <f t="shared" si="205"/>
        <v>12.600000000000001</v>
      </c>
      <c r="R663" s="81">
        <f t="shared" si="206"/>
        <v>22.6</v>
      </c>
      <c r="S663">
        <f t="shared" si="207"/>
        <v>6.5</v>
      </c>
      <c r="V663" s="54" t="s">
        <v>1488</v>
      </c>
      <c r="W663" s="55" t="s">
        <v>1489</v>
      </c>
      <c r="X663" s="56">
        <v>5</v>
      </c>
      <c r="Y663" s="57">
        <v>51</v>
      </c>
      <c r="Z663" s="57">
        <v>2.6</v>
      </c>
      <c r="AA663" s="57">
        <v>2.5150000000000001</v>
      </c>
      <c r="AB663" s="57">
        <v>0</v>
      </c>
      <c r="AC663" s="57">
        <v>19.3</v>
      </c>
      <c r="AD663" s="57">
        <v>34.799999999999997</v>
      </c>
      <c r="AE663" s="57">
        <v>0</v>
      </c>
      <c r="AF663" s="57">
        <v>0</v>
      </c>
      <c r="AG663" s="58">
        <v>1</v>
      </c>
      <c r="AH663" s="58">
        <v>6.5</v>
      </c>
      <c r="AI663" s="58">
        <v>0</v>
      </c>
      <c r="AJ663" s="58">
        <v>0</v>
      </c>
    </row>
    <row r="664" spans="1:36">
      <c r="A664" s="68" t="str">
        <f t="shared" si="190"/>
        <v>5DZ23</v>
      </c>
      <c r="B664" s="12">
        <f t="shared" si="191"/>
        <v>3</v>
      </c>
      <c r="C664" s="12">
        <f t="shared" si="192"/>
        <v>2.9773084155933169</v>
      </c>
      <c r="D664" s="12">
        <f t="shared" si="193"/>
        <v>2.8027577663111414</v>
      </c>
      <c r="E664" s="12">
        <f t="shared" si="194"/>
        <v>2.5174299242322093</v>
      </c>
      <c r="F664" s="12">
        <f t="shared" si="195"/>
        <v>1.1120215772082946</v>
      </c>
      <c r="G664" s="12">
        <f t="shared" si="196"/>
        <v>-0.29338676981562006</v>
      </c>
      <c r="H664" s="12">
        <f t="shared" si="197"/>
        <v>18.7</v>
      </c>
      <c r="I664" s="12">
        <f t="shared" si="198"/>
        <v>39.1</v>
      </c>
      <c r="J664" s="12">
        <f t="shared" si="199"/>
        <v>3</v>
      </c>
      <c r="K664" s="12">
        <f t="shared" si="208"/>
        <v>2.6439166754643613</v>
      </c>
      <c r="L664" s="12">
        <f t="shared" si="200"/>
        <v>20.400000000000002</v>
      </c>
      <c r="M664" s="81">
        <f t="shared" si="201"/>
        <v>0</v>
      </c>
      <c r="N664" s="81">
        <f t="shared" si="202"/>
        <v>1.3000000000000007</v>
      </c>
      <c r="O664" s="81">
        <f t="shared" si="203"/>
        <v>11.3</v>
      </c>
      <c r="P664" s="81">
        <f t="shared" si="204"/>
        <v>0.89999999999999858</v>
      </c>
      <c r="Q664" s="81">
        <f t="shared" si="205"/>
        <v>10.899999999999999</v>
      </c>
      <c r="R664" s="81">
        <f t="shared" si="206"/>
        <v>20.9</v>
      </c>
      <c r="S664">
        <f t="shared" si="207"/>
        <v>8</v>
      </c>
      <c r="V664" s="54" t="s">
        <v>1490</v>
      </c>
      <c r="W664" s="55" t="s">
        <v>1491</v>
      </c>
      <c r="X664" s="56">
        <v>3</v>
      </c>
      <c r="Y664" s="57">
        <v>50.6</v>
      </c>
      <c r="Z664" s="57">
        <v>3</v>
      </c>
      <c r="AA664" s="57">
        <v>3</v>
      </c>
      <c r="AB664" s="57">
        <v>0</v>
      </c>
      <c r="AC664" s="57">
        <v>15.7</v>
      </c>
      <c r="AD664" s="57">
        <v>36.1</v>
      </c>
      <c r="AE664" s="57">
        <v>0</v>
      </c>
      <c r="AF664" s="57">
        <v>0</v>
      </c>
      <c r="AG664" s="58">
        <v>1</v>
      </c>
      <c r="AH664" s="58">
        <v>8</v>
      </c>
      <c r="AI664" s="58">
        <v>0</v>
      </c>
      <c r="AJ664" s="58">
        <v>0</v>
      </c>
    </row>
    <row r="665" spans="1:36">
      <c r="A665" s="68" t="str">
        <f t="shared" si="190"/>
        <v>5DZ24</v>
      </c>
      <c r="B665" s="12">
        <f t="shared" si="191"/>
        <v>3</v>
      </c>
      <c r="C665" s="12">
        <f t="shared" si="192"/>
        <v>2.9773084155933169</v>
      </c>
      <c r="D665" s="12">
        <f t="shared" si="193"/>
        <v>2.8027577663111414</v>
      </c>
      <c r="E665" s="12">
        <f t="shared" si="194"/>
        <v>2.6282071170289654</v>
      </c>
      <c r="F665" s="12">
        <f t="shared" si="195"/>
        <v>1.1993850267195534</v>
      </c>
      <c r="G665" s="12">
        <f t="shared" si="196"/>
        <v>-0.3844593765258093</v>
      </c>
      <c r="H665" s="12">
        <f t="shared" si="197"/>
        <v>18.7</v>
      </c>
      <c r="I665" s="12">
        <f t="shared" si="198"/>
        <v>41.1</v>
      </c>
      <c r="J665" s="12">
        <f t="shared" si="199"/>
        <v>3</v>
      </c>
      <c r="K665" s="12">
        <f t="shared" si="208"/>
        <v>2.6090065456079259</v>
      </c>
      <c r="L665" s="12">
        <f t="shared" si="200"/>
        <v>22.400000000000002</v>
      </c>
      <c r="M665" s="81">
        <f t="shared" si="201"/>
        <v>0</v>
      </c>
      <c r="N665" s="81">
        <f t="shared" si="202"/>
        <v>1.3000000000000007</v>
      </c>
      <c r="O665" s="81">
        <f t="shared" si="203"/>
        <v>11.3</v>
      </c>
      <c r="P665" s="81">
        <f t="shared" si="204"/>
        <v>21.3</v>
      </c>
      <c r="Q665" s="81">
        <f t="shared" si="205"/>
        <v>8.8999999999999986</v>
      </c>
      <c r="R665" s="81">
        <f t="shared" si="206"/>
        <v>18.899999999999999</v>
      </c>
      <c r="S665">
        <f t="shared" si="207"/>
        <v>9</v>
      </c>
      <c r="V665" s="54" t="s">
        <v>1492</v>
      </c>
      <c r="W665" s="55" t="s">
        <v>1493</v>
      </c>
      <c r="X665" s="56">
        <v>3</v>
      </c>
      <c r="Y665" s="57">
        <v>50.6</v>
      </c>
      <c r="Z665" s="57">
        <v>3</v>
      </c>
      <c r="AA665" s="57">
        <v>3</v>
      </c>
      <c r="AB665" s="57">
        <v>0</v>
      </c>
      <c r="AC665" s="57">
        <v>15.7</v>
      </c>
      <c r="AD665" s="57">
        <v>38.1</v>
      </c>
      <c r="AE665" s="57">
        <v>0</v>
      </c>
      <c r="AF665" s="57">
        <v>0</v>
      </c>
      <c r="AG665" s="58">
        <v>1</v>
      </c>
      <c r="AH665" s="58">
        <v>9</v>
      </c>
      <c r="AI665" s="58">
        <v>0</v>
      </c>
      <c r="AJ665" s="58">
        <v>0</v>
      </c>
    </row>
    <row r="666" spans="1:36">
      <c r="A666" s="68" t="str">
        <f t="shared" si="190"/>
        <v>5DZ53</v>
      </c>
      <c r="B666" s="12">
        <f t="shared" si="191"/>
        <v>3</v>
      </c>
      <c r="C666" s="12">
        <f t="shared" si="192"/>
        <v>3</v>
      </c>
      <c r="D666" s="12">
        <f t="shared" si="193"/>
        <v>2.825449350717824</v>
      </c>
      <c r="E666" s="12">
        <f t="shared" si="194"/>
        <v>2.6508987014356484</v>
      </c>
      <c r="F666" s="12">
        <f t="shared" si="195"/>
        <v>1.2454903544117339</v>
      </c>
      <c r="G666" s="12">
        <f t="shared" si="196"/>
        <v>-0.15991799261218054</v>
      </c>
      <c r="H666" s="12">
        <f t="shared" si="197"/>
        <v>20</v>
      </c>
      <c r="I666" s="12">
        <f t="shared" si="198"/>
        <v>40</v>
      </c>
      <c r="J666" s="12">
        <f t="shared" si="199"/>
        <v>3</v>
      </c>
      <c r="K666" s="12">
        <f t="shared" si="208"/>
        <v>2.6508987014356484</v>
      </c>
      <c r="L666" s="12">
        <f t="shared" si="200"/>
        <v>20</v>
      </c>
      <c r="M666" s="81">
        <f t="shared" si="201"/>
        <v>0</v>
      </c>
      <c r="N666" s="81">
        <f t="shared" si="202"/>
        <v>0</v>
      </c>
      <c r="O666" s="81">
        <f t="shared" si="203"/>
        <v>10</v>
      </c>
      <c r="P666" s="81">
        <f t="shared" si="204"/>
        <v>20</v>
      </c>
      <c r="Q666" s="81">
        <f t="shared" si="205"/>
        <v>10</v>
      </c>
      <c r="R666" s="81">
        <f t="shared" si="206"/>
        <v>20</v>
      </c>
      <c r="S666">
        <f t="shared" si="207"/>
        <v>8</v>
      </c>
      <c r="V666" s="54" t="s">
        <v>1494</v>
      </c>
      <c r="W666" s="55" t="s">
        <v>1495</v>
      </c>
      <c r="X666" s="56">
        <v>5</v>
      </c>
      <c r="Y666" s="57">
        <v>53</v>
      </c>
      <c r="Z666" s="57">
        <v>3</v>
      </c>
      <c r="AA666" s="57">
        <v>3</v>
      </c>
      <c r="AB666" s="57">
        <v>0</v>
      </c>
      <c r="AC666" s="57">
        <v>17</v>
      </c>
      <c r="AD666" s="57">
        <v>37</v>
      </c>
      <c r="AE666" s="57">
        <v>0</v>
      </c>
      <c r="AF666" s="57">
        <v>0</v>
      </c>
      <c r="AG666" s="58">
        <v>1</v>
      </c>
      <c r="AH666" s="58">
        <v>8</v>
      </c>
      <c r="AI666" s="58">
        <v>0</v>
      </c>
      <c r="AJ666" s="58">
        <v>0</v>
      </c>
    </row>
    <row r="667" spans="1:36">
      <c r="A667" s="68" t="str">
        <f t="shared" si="190"/>
        <v>5E20</v>
      </c>
      <c r="B667" s="12">
        <f t="shared" si="191"/>
        <v>2.5219999999999998</v>
      </c>
      <c r="C667" s="12">
        <f t="shared" si="192"/>
        <v>2.5219999999999998</v>
      </c>
      <c r="D667" s="12">
        <f t="shared" si="193"/>
        <v>2.4194456351758973</v>
      </c>
      <c r="E667" s="12">
        <f t="shared" si="194"/>
        <v>2.2012448589544027</v>
      </c>
      <c r="F667" s="12">
        <f t="shared" si="195"/>
        <v>1.9830440827329077</v>
      </c>
      <c r="G667" s="12">
        <f t="shared" si="196"/>
        <v>1.7648433065114131</v>
      </c>
      <c r="H667" s="12">
        <f t="shared" si="197"/>
        <v>25.3</v>
      </c>
      <c r="I667" s="12">
        <f t="shared" si="198"/>
        <v>25.3</v>
      </c>
      <c r="J667" s="12">
        <f t="shared" si="199"/>
        <v>2.5219999999999998</v>
      </c>
      <c r="K667" s="12">
        <f t="shared" si="208"/>
        <v>2.5219999999999998</v>
      </c>
      <c r="L667" s="12">
        <f t="shared" si="200"/>
        <v>0</v>
      </c>
      <c r="M667" s="81">
        <f t="shared" si="201"/>
        <v>0</v>
      </c>
      <c r="N667" s="81">
        <f t="shared" si="202"/>
        <v>0</v>
      </c>
      <c r="O667" s="81">
        <f t="shared" si="203"/>
        <v>4.6999999999999993</v>
      </c>
      <c r="P667" s="81">
        <f t="shared" si="204"/>
        <v>14.7</v>
      </c>
      <c r="Q667" s="81">
        <f t="shared" si="205"/>
        <v>24.7</v>
      </c>
      <c r="R667" s="81">
        <f t="shared" si="206"/>
        <v>34.700000000000003</v>
      </c>
      <c r="S667">
        <f t="shared" si="207"/>
        <v>1.25</v>
      </c>
      <c r="V667" s="54" t="s">
        <v>1496</v>
      </c>
      <c r="W667" s="55" t="s">
        <v>1497</v>
      </c>
      <c r="X667" s="56">
        <v>1</v>
      </c>
      <c r="Y667" s="57">
        <v>51</v>
      </c>
      <c r="Z667" s="57">
        <v>2.6</v>
      </c>
      <c r="AA667" s="57">
        <v>2.5219999999999998</v>
      </c>
      <c r="AB667" s="57">
        <v>0</v>
      </c>
      <c r="AC667" s="57">
        <v>22.7</v>
      </c>
      <c r="AD667" s="57">
        <v>0</v>
      </c>
      <c r="AE667" s="57">
        <v>0</v>
      </c>
      <c r="AF667" s="57">
        <v>0</v>
      </c>
      <c r="AG667" s="58">
        <v>1.25</v>
      </c>
      <c r="AH667" s="58">
        <v>0</v>
      </c>
      <c r="AI667" s="58">
        <v>0</v>
      </c>
      <c r="AJ667" s="58">
        <v>0</v>
      </c>
    </row>
    <row r="668" spans="1:36">
      <c r="A668" s="68" t="str">
        <f t="shared" si="190"/>
        <v>5E27</v>
      </c>
      <c r="B668" s="12">
        <f t="shared" si="191"/>
        <v>2.5150000000000001</v>
      </c>
      <c r="C668" s="12">
        <f t="shared" si="192"/>
        <v>2.5150000000000001</v>
      </c>
      <c r="D668" s="12">
        <f t="shared" si="193"/>
        <v>2.3317113479739446</v>
      </c>
      <c r="E668" s="12">
        <f t="shared" si="194"/>
        <v>2.1135105717524496</v>
      </c>
      <c r="F668" s="12">
        <f t="shared" si="195"/>
        <v>1.895309795530955</v>
      </c>
      <c r="G668" s="12">
        <f t="shared" si="196"/>
        <v>1.6771090193094604</v>
      </c>
      <c r="H668" s="12">
        <f t="shared" si="197"/>
        <v>21.6</v>
      </c>
      <c r="I668" s="12">
        <f t="shared" si="198"/>
        <v>21.6</v>
      </c>
      <c r="J668" s="12">
        <f t="shared" si="199"/>
        <v>2.5150000000000001</v>
      </c>
      <c r="K668" s="12">
        <f t="shared" si="208"/>
        <v>2.5150000000000001</v>
      </c>
      <c r="L668" s="12">
        <f t="shared" si="200"/>
        <v>0</v>
      </c>
      <c r="M668" s="81">
        <f t="shared" si="201"/>
        <v>0</v>
      </c>
      <c r="N668" s="81">
        <f t="shared" si="202"/>
        <v>0</v>
      </c>
      <c r="O668" s="81">
        <f t="shared" si="203"/>
        <v>8.3999999999999986</v>
      </c>
      <c r="P668" s="81">
        <f t="shared" si="204"/>
        <v>18.399999999999999</v>
      </c>
      <c r="Q668" s="81">
        <f t="shared" si="205"/>
        <v>28.4</v>
      </c>
      <c r="R668" s="81">
        <f t="shared" si="206"/>
        <v>38.4</v>
      </c>
      <c r="S668">
        <f t="shared" si="207"/>
        <v>1.25</v>
      </c>
      <c r="V668" s="54" t="s">
        <v>1498</v>
      </c>
      <c r="W668" s="55" t="s">
        <v>1499</v>
      </c>
      <c r="X668" s="56">
        <v>5</v>
      </c>
      <c r="Y668" s="57">
        <v>55</v>
      </c>
      <c r="Z668" s="57">
        <v>2.6</v>
      </c>
      <c r="AA668" s="57">
        <v>2.5150000000000001</v>
      </c>
      <c r="AB668" s="57">
        <v>0</v>
      </c>
      <c r="AC668" s="57">
        <v>19</v>
      </c>
      <c r="AD668" s="57">
        <v>0</v>
      </c>
      <c r="AE668" s="57">
        <v>0</v>
      </c>
      <c r="AF668" s="57">
        <v>0</v>
      </c>
      <c r="AG668" s="58">
        <v>1.25</v>
      </c>
      <c r="AH668" s="58">
        <v>0</v>
      </c>
      <c r="AI668" s="58">
        <v>0</v>
      </c>
      <c r="AJ668" s="58">
        <v>0</v>
      </c>
    </row>
    <row r="669" spans="1:36">
      <c r="A669" s="68" t="str">
        <f t="shared" si="190"/>
        <v>5E28</v>
      </c>
      <c r="B669" s="12">
        <f t="shared" si="191"/>
        <v>2.5219999999999998</v>
      </c>
      <c r="C669" s="12">
        <f t="shared" si="192"/>
        <v>2.5219999999999998</v>
      </c>
      <c r="D669" s="12">
        <f t="shared" si="193"/>
        <v>2.3932615420293177</v>
      </c>
      <c r="E669" s="12">
        <f t="shared" si="194"/>
        <v>2.1750607658078231</v>
      </c>
      <c r="F669" s="12">
        <f t="shared" si="195"/>
        <v>1.9568599895863286</v>
      </c>
      <c r="G669" s="12">
        <f t="shared" si="196"/>
        <v>1.7386592133648335</v>
      </c>
      <c r="H669" s="12">
        <f t="shared" si="197"/>
        <v>24.1</v>
      </c>
      <c r="I669" s="12">
        <f t="shared" si="198"/>
        <v>24.1</v>
      </c>
      <c r="J669" s="12">
        <f t="shared" si="199"/>
        <v>2.5219999999999998</v>
      </c>
      <c r="K669" s="12">
        <f t="shared" si="208"/>
        <v>2.5219999999999998</v>
      </c>
      <c r="L669" s="12">
        <f t="shared" si="200"/>
        <v>0</v>
      </c>
      <c r="M669" s="81">
        <f t="shared" si="201"/>
        <v>0</v>
      </c>
      <c r="N669" s="81">
        <f t="shared" si="202"/>
        <v>0</v>
      </c>
      <c r="O669" s="81">
        <f t="shared" si="203"/>
        <v>5.8999999999999986</v>
      </c>
      <c r="P669" s="81">
        <f t="shared" si="204"/>
        <v>15.899999999999999</v>
      </c>
      <c r="Q669" s="81">
        <f t="shared" si="205"/>
        <v>25.9</v>
      </c>
      <c r="R669" s="81">
        <f t="shared" si="206"/>
        <v>35.9</v>
      </c>
      <c r="S669">
        <f t="shared" si="207"/>
        <v>1.25</v>
      </c>
      <c r="V669" s="54" t="s">
        <v>1500</v>
      </c>
      <c r="W669" s="55" t="s">
        <v>1501</v>
      </c>
      <c r="X669" s="56">
        <v>3</v>
      </c>
      <c r="Y669" s="57">
        <v>58</v>
      </c>
      <c r="Z669" s="57">
        <v>1.6</v>
      </c>
      <c r="AA669" s="57">
        <v>2.5219999999999998</v>
      </c>
      <c r="AB669" s="57">
        <v>0</v>
      </c>
      <c r="AC669" s="57">
        <v>22.5</v>
      </c>
      <c r="AD669" s="57">
        <v>0</v>
      </c>
      <c r="AE669" s="57">
        <v>0</v>
      </c>
      <c r="AF669" s="57">
        <v>0</v>
      </c>
      <c r="AG669" s="58">
        <v>1.25</v>
      </c>
      <c r="AH669" s="58">
        <v>0</v>
      </c>
      <c r="AI669" s="58">
        <v>0</v>
      </c>
      <c r="AJ669" s="58">
        <v>0</v>
      </c>
    </row>
    <row r="670" spans="1:36">
      <c r="A670" s="68" t="str">
        <f t="shared" si="190"/>
        <v>5E31</v>
      </c>
      <c r="B670" s="12">
        <f t="shared" si="191"/>
        <v>2.5219999999999998</v>
      </c>
      <c r="C670" s="12">
        <f t="shared" si="192"/>
        <v>2.5219999999999998</v>
      </c>
      <c r="D670" s="12">
        <f t="shared" si="193"/>
        <v>2.4041715808403925</v>
      </c>
      <c r="E670" s="12">
        <f t="shared" si="194"/>
        <v>2.1859708046188979</v>
      </c>
      <c r="F670" s="12">
        <f t="shared" si="195"/>
        <v>1.9677700283974033</v>
      </c>
      <c r="G670" s="12">
        <f t="shared" si="196"/>
        <v>1.7495692521759083</v>
      </c>
      <c r="H670" s="12">
        <f t="shared" si="197"/>
        <v>24.6</v>
      </c>
      <c r="I670" s="12">
        <f t="shared" si="198"/>
        <v>50.800000000000004</v>
      </c>
      <c r="J670" s="12">
        <f t="shared" si="199"/>
        <v>2.5219999999999998</v>
      </c>
      <c r="K670" s="12">
        <f t="shared" si="208"/>
        <v>1.9503139662996833</v>
      </c>
      <c r="L670" s="12">
        <f t="shared" si="200"/>
        <v>26.200000000000003</v>
      </c>
      <c r="M670" s="81">
        <f t="shared" si="201"/>
        <v>0</v>
      </c>
      <c r="N670" s="81">
        <f t="shared" si="202"/>
        <v>0</v>
      </c>
      <c r="O670" s="81">
        <f t="shared" si="203"/>
        <v>5.3999999999999986</v>
      </c>
      <c r="P670" s="81">
        <f t="shared" si="204"/>
        <v>15.399999999999999</v>
      </c>
      <c r="Q670" s="81">
        <f t="shared" si="205"/>
        <v>25.4</v>
      </c>
      <c r="R670" s="81">
        <f t="shared" si="206"/>
        <v>9.1999999999999957</v>
      </c>
      <c r="S670">
        <f t="shared" si="207"/>
        <v>1.25</v>
      </c>
      <c r="V670" s="54" t="s">
        <v>1502</v>
      </c>
      <c r="W670" s="55" t="s">
        <v>1503</v>
      </c>
      <c r="X670" s="56">
        <v>5</v>
      </c>
      <c r="Y670" s="57">
        <v>58</v>
      </c>
      <c r="Z670" s="57">
        <v>2.6</v>
      </c>
      <c r="AA670" s="57">
        <v>2.5219999999999998</v>
      </c>
      <c r="AB670" s="57">
        <v>0</v>
      </c>
      <c r="AC670" s="57">
        <v>22</v>
      </c>
      <c r="AD670" s="57">
        <v>48.2</v>
      </c>
      <c r="AE670" s="57">
        <v>0</v>
      </c>
      <c r="AF670" s="57">
        <v>0</v>
      </c>
      <c r="AG670" s="58">
        <v>1.25</v>
      </c>
      <c r="AH670" s="58">
        <v>0</v>
      </c>
      <c r="AI670" s="58">
        <v>0</v>
      </c>
      <c r="AJ670" s="58">
        <v>0</v>
      </c>
    </row>
    <row r="671" spans="1:36">
      <c r="A671" s="68" t="str">
        <f t="shared" si="190"/>
        <v>5E42</v>
      </c>
      <c r="B671" s="12">
        <f t="shared" si="191"/>
        <v>2.5150000000000001</v>
      </c>
      <c r="C671" s="12">
        <f t="shared" si="192"/>
        <v>2.475723860280131</v>
      </c>
      <c r="D671" s="12">
        <f t="shared" si="193"/>
        <v>2.2575230840586364</v>
      </c>
      <c r="E671" s="12">
        <f t="shared" si="194"/>
        <v>2.0393223078371414</v>
      </c>
      <c r="F671" s="12">
        <f t="shared" si="195"/>
        <v>1.8211215316156468</v>
      </c>
      <c r="G671" s="12">
        <f t="shared" si="196"/>
        <v>1.6029207553941522</v>
      </c>
      <c r="H671" s="12">
        <f t="shared" si="197"/>
        <v>18.2</v>
      </c>
      <c r="I671" s="12">
        <f t="shared" si="198"/>
        <v>18.2</v>
      </c>
      <c r="J671" s="12">
        <f t="shared" si="199"/>
        <v>2.5150000000000001</v>
      </c>
      <c r="K671" s="12">
        <f t="shared" si="208"/>
        <v>2.5150000000000001</v>
      </c>
      <c r="L671" s="12">
        <f t="shared" si="200"/>
        <v>0</v>
      </c>
      <c r="M671" s="81">
        <f t="shared" si="201"/>
        <v>0</v>
      </c>
      <c r="N671" s="81">
        <f t="shared" si="202"/>
        <v>1.8000000000000007</v>
      </c>
      <c r="O671" s="81">
        <f t="shared" si="203"/>
        <v>11.8</v>
      </c>
      <c r="P671" s="81">
        <f t="shared" si="204"/>
        <v>21.8</v>
      </c>
      <c r="Q671" s="81">
        <f t="shared" si="205"/>
        <v>31.8</v>
      </c>
      <c r="R671" s="81">
        <f t="shared" si="206"/>
        <v>41.8</v>
      </c>
      <c r="S671">
        <f t="shared" si="207"/>
        <v>1.25</v>
      </c>
      <c r="V671" s="54" t="s">
        <v>1504</v>
      </c>
      <c r="W671" s="55" t="s">
        <v>1505</v>
      </c>
      <c r="X671" s="56">
        <v>5</v>
      </c>
      <c r="Y671" s="57">
        <v>50.2</v>
      </c>
      <c r="Z671" s="57">
        <v>2.6</v>
      </c>
      <c r="AA671" s="57">
        <v>2.5150000000000001</v>
      </c>
      <c r="AB671" s="57">
        <v>0</v>
      </c>
      <c r="AC671" s="57">
        <v>15.6</v>
      </c>
      <c r="AD671" s="57">
        <v>0</v>
      </c>
      <c r="AE671" s="57">
        <v>0</v>
      </c>
      <c r="AF671" s="57">
        <v>0</v>
      </c>
      <c r="AG671" s="58">
        <v>1.25</v>
      </c>
      <c r="AH671" s="58">
        <v>0</v>
      </c>
      <c r="AI671" s="58">
        <v>0</v>
      </c>
      <c r="AJ671" s="58">
        <v>0</v>
      </c>
    </row>
    <row r="672" spans="1:36">
      <c r="A672" s="68" t="str">
        <f t="shared" si="190"/>
        <v>5E46</v>
      </c>
      <c r="B672" s="12">
        <f t="shared" si="191"/>
        <v>2.5150000000000001</v>
      </c>
      <c r="C672" s="12">
        <f t="shared" si="192"/>
        <v>2.5062719689511406</v>
      </c>
      <c r="D672" s="12">
        <f t="shared" si="193"/>
        <v>2.2880711927296455</v>
      </c>
      <c r="E672" s="12">
        <f t="shared" si="194"/>
        <v>2.069870416508151</v>
      </c>
      <c r="F672" s="12">
        <f t="shared" si="195"/>
        <v>1.8516696402866561</v>
      </c>
      <c r="G672" s="12">
        <f t="shared" si="196"/>
        <v>1.6334688640651613</v>
      </c>
      <c r="H672" s="12">
        <f t="shared" si="197"/>
        <v>19.600000000000001</v>
      </c>
      <c r="I672" s="12">
        <f t="shared" si="198"/>
        <v>19.600000000000001</v>
      </c>
      <c r="J672" s="12">
        <f t="shared" si="199"/>
        <v>2.5150000000000001</v>
      </c>
      <c r="K672" s="12">
        <f t="shared" si="208"/>
        <v>2.5150000000000001</v>
      </c>
      <c r="L672" s="12">
        <f t="shared" si="200"/>
        <v>0</v>
      </c>
      <c r="M672" s="81">
        <f t="shared" si="201"/>
        <v>0</v>
      </c>
      <c r="N672" s="81">
        <f t="shared" si="202"/>
        <v>0.39999999999999858</v>
      </c>
      <c r="O672" s="81">
        <f t="shared" si="203"/>
        <v>10.399999999999999</v>
      </c>
      <c r="P672" s="81">
        <f t="shared" si="204"/>
        <v>20.399999999999999</v>
      </c>
      <c r="Q672" s="81">
        <f t="shared" si="205"/>
        <v>30.4</v>
      </c>
      <c r="R672" s="81">
        <f t="shared" si="206"/>
        <v>40.4</v>
      </c>
      <c r="S672">
        <f t="shared" si="207"/>
        <v>1.25</v>
      </c>
      <c r="V672" s="54" t="s">
        <v>1506</v>
      </c>
      <c r="W672" s="55" t="s">
        <v>1507</v>
      </c>
      <c r="X672" s="56">
        <v>5</v>
      </c>
      <c r="Y672" s="57">
        <v>52</v>
      </c>
      <c r="Z672" s="57">
        <v>2.6</v>
      </c>
      <c r="AA672" s="57">
        <v>2.5150000000000001</v>
      </c>
      <c r="AB672" s="57">
        <v>0</v>
      </c>
      <c r="AC672" s="57">
        <v>17</v>
      </c>
      <c r="AD672" s="57">
        <v>0</v>
      </c>
      <c r="AE672" s="57">
        <v>0</v>
      </c>
      <c r="AF672" s="57">
        <v>0</v>
      </c>
      <c r="AG672" s="58">
        <v>1.25</v>
      </c>
      <c r="AH672" s="58">
        <v>0</v>
      </c>
      <c r="AI672" s="58">
        <v>0</v>
      </c>
      <c r="AJ672" s="58">
        <v>0</v>
      </c>
    </row>
    <row r="673" spans="1:36">
      <c r="A673" s="68" t="str">
        <f t="shared" si="190"/>
        <v>5E53</v>
      </c>
      <c r="B673" s="12">
        <f t="shared" si="191"/>
        <v>2.5150000000000001</v>
      </c>
      <c r="C673" s="12">
        <f t="shared" si="192"/>
        <v>2.5150000000000001</v>
      </c>
      <c r="D673" s="12">
        <f t="shared" si="193"/>
        <v>2.3208013091628699</v>
      </c>
      <c r="E673" s="12">
        <f t="shared" si="194"/>
        <v>2.1026005329413753</v>
      </c>
      <c r="F673" s="12">
        <f t="shared" si="195"/>
        <v>1.8843997567198802</v>
      </c>
      <c r="G673" s="12">
        <f t="shared" si="196"/>
        <v>1.6661989804983857</v>
      </c>
      <c r="H673" s="12">
        <f t="shared" si="197"/>
        <v>21.1</v>
      </c>
      <c r="I673" s="12">
        <f t="shared" si="198"/>
        <v>21.1</v>
      </c>
      <c r="J673" s="12">
        <f t="shared" si="199"/>
        <v>2.5150000000000001</v>
      </c>
      <c r="K673" s="12">
        <f t="shared" si="208"/>
        <v>2.5150000000000001</v>
      </c>
      <c r="L673" s="12">
        <f t="shared" si="200"/>
        <v>0</v>
      </c>
      <c r="M673" s="81">
        <f t="shared" si="201"/>
        <v>0</v>
      </c>
      <c r="N673" s="81">
        <f t="shared" si="202"/>
        <v>0</v>
      </c>
      <c r="O673" s="81">
        <f t="shared" si="203"/>
        <v>8.8999999999999986</v>
      </c>
      <c r="P673" s="81">
        <f t="shared" si="204"/>
        <v>18.899999999999999</v>
      </c>
      <c r="Q673" s="81">
        <f t="shared" si="205"/>
        <v>28.9</v>
      </c>
      <c r="R673" s="81">
        <f t="shared" si="206"/>
        <v>38.9</v>
      </c>
      <c r="S673">
        <f t="shared" si="207"/>
        <v>1.25</v>
      </c>
      <c r="V673" s="54" t="s">
        <v>1508</v>
      </c>
      <c r="W673" s="55" t="s">
        <v>1509</v>
      </c>
      <c r="X673" s="56">
        <v>5</v>
      </c>
      <c r="Y673" s="57">
        <v>52</v>
      </c>
      <c r="Z673" s="57">
        <v>2.6</v>
      </c>
      <c r="AA673" s="57">
        <v>2.5150000000000001</v>
      </c>
      <c r="AB673" s="57">
        <v>0</v>
      </c>
      <c r="AC673" s="57">
        <v>18.5</v>
      </c>
      <c r="AD673" s="57">
        <v>0</v>
      </c>
      <c r="AE673" s="57">
        <v>0</v>
      </c>
      <c r="AF673" s="57">
        <v>0</v>
      </c>
      <c r="AG673" s="58">
        <v>1.25</v>
      </c>
      <c r="AH673" s="58">
        <v>0</v>
      </c>
      <c r="AI673" s="58">
        <v>0</v>
      </c>
      <c r="AJ673" s="58">
        <v>0</v>
      </c>
    </row>
    <row r="674" spans="1:36">
      <c r="A674" s="68" t="str">
        <f t="shared" si="190"/>
        <v>5E56</v>
      </c>
      <c r="B674" s="12">
        <f t="shared" si="191"/>
        <v>2.5219999999999998</v>
      </c>
      <c r="C674" s="12">
        <f t="shared" si="192"/>
        <v>2.5219999999999998</v>
      </c>
      <c r="D674" s="12">
        <f t="shared" si="193"/>
        <v>2.4194456351758973</v>
      </c>
      <c r="E674" s="12">
        <f t="shared" si="194"/>
        <v>2.2012448589544027</v>
      </c>
      <c r="F674" s="12">
        <f t="shared" si="195"/>
        <v>1.9830440827329077</v>
      </c>
      <c r="G674" s="12">
        <f t="shared" si="196"/>
        <v>1.7648433065114131</v>
      </c>
      <c r="H674" s="12">
        <f t="shared" si="197"/>
        <v>25.3</v>
      </c>
      <c r="I674" s="12">
        <f t="shared" si="198"/>
        <v>25.3</v>
      </c>
      <c r="J674" s="12">
        <f t="shared" si="199"/>
        <v>2.5219999999999998</v>
      </c>
      <c r="K674" s="12">
        <f t="shared" si="208"/>
        <v>2.5219999999999998</v>
      </c>
      <c r="L674" s="12">
        <f t="shared" si="200"/>
        <v>0</v>
      </c>
      <c r="M674" s="81">
        <f t="shared" si="201"/>
        <v>0</v>
      </c>
      <c r="N674" s="81">
        <f t="shared" si="202"/>
        <v>0</v>
      </c>
      <c r="O674" s="81">
        <f t="shared" si="203"/>
        <v>4.6999999999999993</v>
      </c>
      <c r="P674" s="81">
        <f t="shared" si="204"/>
        <v>14.7</v>
      </c>
      <c r="Q674" s="81">
        <f t="shared" si="205"/>
        <v>24.7</v>
      </c>
      <c r="R674" s="81">
        <f t="shared" si="206"/>
        <v>34.700000000000003</v>
      </c>
      <c r="S674">
        <f t="shared" si="207"/>
        <v>1.25</v>
      </c>
      <c r="V674" s="54" t="s">
        <v>1510</v>
      </c>
      <c r="W674" s="55" t="s">
        <v>1511</v>
      </c>
      <c r="X674" s="56">
        <v>5</v>
      </c>
      <c r="Y674" s="57">
        <v>55</v>
      </c>
      <c r="Z674" s="57">
        <v>2.6</v>
      </c>
      <c r="AA674" s="57">
        <v>2.5219999999999998</v>
      </c>
      <c r="AB674" s="57">
        <v>0</v>
      </c>
      <c r="AC674" s="57">
        <v>22.7</v>
      </c>
      <c r="AD674" s="57">
        <v>0</v>
      </c>
      <c r="AE674" s="57">
        <v>0</v>
      </c>
      <c r="AF674" s="57">
        <v>0</v>
      </c>
      <c r="AG674" s="58">
        <v>1.25</v>
      </c>
      <c r="AH674" s="58">
        <v>0</v>
      </c>
      <c r="AI674" s="58">
        <v>0</v>
      </c>
      <c r="AJ674" s="58">
        <v>0</v>
      </c>
    </row>
    <row r="675" spans="1:36">
      <c r="A675" s="68" t="str">
        <f t="shared" si="190"/>
        <v>5E60</v>
      </c>
      <c r="B675" s="12">
        <f t="shared" si="191"/>
        <v>2.5219999999999998</v>
      </c>
      <c r="C675" s="12">
        <f t="shared" si="192"/>
        <v>2.5219999999999998</v>
      </c>
      <c r="D675" s="12">
        <f t="shared" si="193"/>
        <v>2.3976255575537477</v>
      </c>
      <c r="E675" s="12">
        <f t="shared" si="194"/>
        <v>2.1794247813322531</v>
      </c>
      <c r="F675" s="12">
        <f t="shared" si="195"/>
        <v>1.9612240051107583</v>
      </c>
      <c r="G675" s="12">
        <f t="shared" si="196"/>
        <v>1.7430232288892635</v>
      </c>
      <c r="H675" s="12">
        <f t="shared" si="197"/>
        <v>24.3</v>
      </c>
      <c r="I675" s="12">
        <f t="shared" si="198"/>
        <v>24.3</v>
      </c>
      <c r="J675" s="12">
        <f t="shared" si="199"/>
        <v>2.5219999999999998</v>
      </c>
      <c r="K675" s="12">
        <f t="shared" si="208"/>
        <v>2.5219999999999998</v>
      </c>
      <c r="L675" s="12">
        <f t="shared" si="200"/>
        <v>0</v>
      </c>
      <c r="M675" s="81">
        <f t="shared" si="201"/>
        <v>0</v>
      </c>
      <c r="N675" s="81">
        <f t="shared" si="202"/>
        <v>0</v>
      </c>
      <c r="O675" s="81">
        <f t="shared" si="203"/>
        <v>5.6999999999999993</v>
      </c>
      <c r="P675" s="81">
        <f t="shared" si="204"/>
        <v>15.7</v>
      </c>
      <c r="Q675" s="81">
        <f t="shared" si="205"/>
        <v>25.7</v>
      </c>
      <c r="R675" s="81">
        <f t="shared" si="206"/>
        <v>35.700000000000003</v>
      </c>
      <c r="S675">
        <f t="shared" si="207"/>
        <v>1.25</v>
      </c>
      <c r="V675" s="54" t="s">
        <v>1512</v>
      </c>
      <c r="W675" s="55" t="s">
        <v>1513</v>
      </c>
      <c r="X675" s="56">
        <v>5</v>
      </c>
      <c r="Y675" s="57">
        <v>55</v>
      </c>
      <c r="Z675" s="57">
        <v>2.6</v>
      </c>
      <c r="AA675" s="57">
        <v>2.5219999999999998</v>
      </c>
      <c r="AB675" s="57">
        <v>0</v>
      </c>
      <c r="AC675" s="57">
        <v>21.7</v>
      </c>
      <c r="AD675" s="57">
        <v>0</v>
      </c>
      <c r="AE675" s="57">
        <v>0</v>
      </c>
      <c r="AF675" s="57">
        <v>0</v>
      </c>
      <c r="AG675" s="58">
        <v>1.25</v>
      </c>
      <c r="AH675" s="58">
        <v>0</v>
      </c>
      <c r="AI675" s="58">
        <v>0</v>
      </c>
      <c r="AJ675" s="58">
        <v>0</v>
      </c>
    </row>
    <row r="676" spans="1:36">
      <c r="A676" s="68" t="str">
        <f t="shared" si="190"/>
        <v>5E65</v>
      </c>
      <c r="B676" s="12">
        <f t="shared" si="191"/>
        <v>2.5219999999999998</v>
      </c>
      <c r="C676" s="12">
        <f t="shared" si="192"/>
        <v>2.5219999999999998</v>
      </c>
      <c r="D676" s="12">
        <f t="shared" si="193"/>
        <v>2.3976255575537477</v>
      </c>
      <c r="E676" s="12">
        <f t="shared" si="194"/>
        <v>2.1794247813322531</v>
      </c>
      <c r="F676" s="12">
        <f t="shared" si="195"/>
        <v>1.9612240051107583</v>
      </c>
      <c r="G676" s="12">
        <f t="shared" si="196"/>
        <v>1.7430232288892635</v>
      </c>
      <c r="H676" s="12">
        <f t="shared" si="197"/>
        <v>24.3</v>
      </c>
      <c r="I676" s="12">
        <f t="shared" si="198"/>
        <v>24.3</v>
      </c>
      <c r="J676" s="12">
        <f t="shared" si="199"/>
        <v>2.5219999999999998</v>
      </c>
      <c r="K676" s="12">
        <f t="shared" si="208"/>
        <v>2.5219999999999998</v>
      </c>
      <c r="L676" s="12">
        <f t="shared" si="200"/>
        <v>0</v>
      </c>
      <c r="M676" s="81">
        <f t="shared" si="201"/>
        <v>0</v>
      </c>
      <c r="N676" s="81">
        <f t="shared" si="202"/>
        <v>0</v>
      </c>
      <c r="O676" s="81">
        <f t="shared" si="203"/>
        <v>5.6999999999999993</v>
      </c>
      <c r="P676" s="81">
        <f t="shared" si="204"/>
        <v>15.7</v>
      </c>
      <c r="Q676" s="81">
        <f t="shared" si="205"/>
        <v>25.7</v>
      </c>
      <c r="R676" s="81">
        <f t="shared" si="206"/>
        <v>35.700000000000003</v>
      </c>
      <c r="S676">
        <f t="shared" si="207"/>
        <v>1.25</v>
      </c>
      <c r="V676" s="54" t="s">
        <v>1514</v>
      </c>
      <c r="W676" s="55" t="s">
        <v>1515</v>
      </c>
      <c r="X676" s="56">
        <v>5</v>
      </c>
      <c r="Y676" s="57">
        <v>55</v>
      </c>
      <c r="Z676" s="57">
        <v>2.6</v>
      </c>
      <c r="AA676" s="57">
        <v>2.5219999999999998</v>
      </c>
      <c r="AB676" s="57">
        <v>0</v>
      </c>
      <c r="AC676" s="57">
        <v>21.7</v>
      </c>
      <c r="AD676" s="57">
        <v>0</v>
      </c>
      <c r="AE676" s="57">
        <v>0</v>
      </c>
      <c r="AF676" s="57">
        <v>0</v>
      </c>
      <c r="AG676" s="58">
        <v>1.25</v>
      </c>
      <c r="AH676" s="58">
        <v>0</v>
      </c>
      <c r="AI676" s="58">
        <v>0</v>
      </c>
      <c r="AJ676" s="58">
        <v>0</v>
      </c>
    </row>
    <row r="677" spans="1:36">
      <c r="A677" s="68" t="str">
        <f t="shared" si="190"/>
        <v>5E69</v>
      </c>
      <c r="B677" s="12">
        <f t="shared" si="191"/>
        <v>2.5150000000000001</v>
      </c>
      <c r="C677" s="12">
        <f t="shared" si="192"/>
        <v>2.5150000000000001</v>
      </c>
      <c r="D677" s="12">
        <f t="shared" si="193"/>
        <v>2.3317113479739446</v>
      </c>
      <c r="E677" s="12">
        <f t="shared" si="194"/>
        <v>2.1135105717524496</v>
      </c>
      <c r="F677" s="12">
        <f t="shared" si="195"/>
        <v>1.895309795530955</v>
      </c>
      <c r="G677" s="12">
        <f t="shared" si="196"/>
        <v>1.6771090193094604</v>
      </c>
      <c r="H677" s="12">
        <f t="shared" si="197"/>
        <v>21.6</v>
      </c>
      <c r="I677" s="12">
        <f t="shared" si="198"/>
        <v>21.6</v>
      </c>
      <c r="J677" s="12">
        <f t="shared" si="199"/>
        <v>2.5150000000000001</v>
      </c>
      <c r="K677" s="12">
        <f t="shared" si="208"/>
        <v>2.5150000000000001</v>
      </c>
      <c r="L677" s="12">
        <f t="shared" si="200"/>
        <v>0</v>
      </c>
      <c r="M677" s="81">
        <f t="shared" si="201"/>
        <v>0</v>
      </c>
      <c r="N677" s="81">
        <f t="shared" si="202"/>
        <v>0</v>
      </c>
      <c r="O677" s="81">
        <f t="shared" si="203"/>
        <v>8.3999999999999986</v>
      </c>
      <c r="P677" s="81">
        <f t="shared" si="204"/>
        <v>18.399999999999999</v>
      </c>
      <c r="Q677" s="81">
        <f t="shared" si="205"/>
        <v>28.4</v>
      </c>
      <c r="R677" s="81">
        <f t="shared" si="206"/>
        <v>38.4</v>
      </c>
      <c r="S677">
        <f t="shared" si="207"/>
        <v>1.25</v>
      </c>
      <c r="V677" s="54" t="s">
        <v>1516</v>
      </c>
      <c r="W677" s="55" t="s">
        <v>1517</v>
      </c>
      <c r="X677" s="56">
        <v>5</v>
      </c>
      <c r="Y677" s="57">
        <v>52.5</v>
      </c>
      <c r="Z677" s="57">
        <v>2.6</v>
      </c>
      <c r="AA677" s="57">
        <v>2.5150000000000001</v>
      </c>
      <c r="AB677" s="57">
        <v>0</v>
      </c>
      <c r="AC677" s="57">
        <v>19</v>
      </c>
      <c r="AD677" s="57">
        <v>0</v>
      </c>
      <c r="AE677" s="57">
        <v>0</v>
      </c>
      <c r="AF677" s="57">
        <v>0</v>
      </c>
      <c r="AG677" s="58">
        <v>1.25</v>
      </c>
      <c r="AH677" s="58">
        <v>0</v>
      </c>
      <c r="AI677" s="58">
        <v>0</v>
      </c>
      <c r="AJ677" s="58">
        <v>0</v>
      </c>
    </row>
    <row r="678" spans="1:36">
      <c r="A678" s="68" t="str">
        <f t="shared" si="190"/>
        <v>5E72</v>
      </c>
      <c r="B678" s="12">
        <f t="shared" si="191"/>
        <v>2.5150000000000001</v>
      </c>
      <c r="C678" s="12">
        <f t="shared" si="192"/>
        <v>2.5150000000000001</v>
      </c>
      <c r="D678" s="12">
        <f t="shared" si="193"/>
        <v>2.4211736662247576</v>
      </c>
      <c r="E678" s="12">
        <f t="shared" si="194"/>
        <v>2.2029728900032626</v>
      </c>
      <c r="F678" s="12">
        <f t="shared" si="195"/>
        <v>1.984772113781768</v>
      </c>
      <c r="G678" s="12">
        <f t="shared" si="196"/>
        <v>1.7665713375602732</v>
      </c>
      <c r="H678" s="12">
        <f t="shared" si="197"/>
        <v>25.700000000000003</v>
      </c>
      <c r="I678" s="12">
        <f t="shared" si="198"/>
        <v>25.700000000000003</v>
      </c>
      <c r="J678" s="12">
        <f t="shared" si="199"/>
        <v>2.5150000000000001</v>
      </c>
      <c r="K678" s="12">
        <f t="shared" si="208"/>
        <v>2.5150000000000001</v>
      </c>
      <c r="L678" s="12">
        <f t="shared" si="200"/>
        <v>0</v>
      </c>
      <c r="M678" s="81">
        <f t="shared" si="201"/>
        <v>0</v>
      </c>
      <c r="N678" s="81">
        <f t="shared" si="202"/>
        <v>0</v>
      </c>
      <c r="O678" s="81">
        <f t="shared" si="203"/>
        <v>4.2999999999999972</v>
      </c>
      <c r="P678" s="81">
        <f t="shared" si="204"/>
        <v>14.299999999999997</v>
      </c>
      <c r="Q678" s="81">
        <f t="shared" si="205"/>
        <v>24.299999999999997</v>
      </c>
      <c r="R678" s="81">
        <f t="shared" si="206"/>
        <v>34.299999999999997</v>
      </c>
      <c r="S678">
        <f t="shared" si="207"/>
        <v>1.25</v>
      </c>
      <c r="V678" s="54" t="s">
        <v>1518</v>
      </c>
      <c r="W678" s="55" t="s">
        <v>1519</v>
      </c>
      <c r="X678" s="56">
        <v>1</v>
      </c>
      <c r="Y678" s="57">
        <v>52</v>
      </c>
      <c r="Z678" s="57">
        <v>2.6</v>
      </c>
      <c r="AA678" s="57">
        <v>2.5150000000000001</v>
      </c>
      <c r="AB678" s="57">
        <v>0</v>
      </c>
      <c r="AC678" s="57">
        <v>23.1</v>
      </c>
      <c r="AD678" s="57">
        <v>0</v>
      </c>
      <c r="AE678" s="57">
        <v>0</v>
      </c>
      <c r="AF678" s="57">
        <v>0</v>
      </c>
      <c r="AG678" s="58">
        <v>1.25</v>
      </c>
      <c r="AH678" s="58">
        <v>0</v>
      </c>
      <c r="AI678" s="58">
        <v>0</v>
      </c>
      <c r="AJ678" s="58">
        <v>0</v>
      </c>
    </row>
    <row r="679" spans="1:36">
      <c r="A679" s="68" t="str">
        <f t="shared" si="190"/>
        <v>5E75</v>
      </c>
      <c r="B679" s="12">
        <f t="shared" si="191"/>
        <v>2.5150000000000001</v>
      </c>
      <c r="C679" s="12">
        <f t="shared" si="192"/>
        <v>2.5103305033888601</v>
      </c>
      <c r="D679" s="12">
        <f t="shared" si="193"/>
        <v>2.2921297271673655</v>
      </c>
      <c r="E679" s="12">
        <f t="shared" si="194"/>
        <v>2.0739289509458705</v>
      </c>
      <c r="F679" s="12">
        <f t="shared" si="195"/>
        <v>1.8557281747243759</v>
      </c>
      <c r="G679" s="12">
        <f t="shared" si="196"/>
        <v>1.6375273985028813</v>
      </c>
      <c r="H679" s="12">
        <f t="shared" si="197"/>
        <v>19.786000000000001</v>
      </c>
      <c r="I679" s="12">
        <f t="shared" si="198"/>
        <v>19.786000000000001</v>
      </c>
      <c r="J679" s="12">
        <f t="shared" si="199"/>
        <v>2.5150000000000001</v>
      </c>
      <c r="K679" s="12">
        <f t="shared" si="208"/>
        <v>2.5150000000000001</v>
      </c>
      <c r="L679" s="12">
        <f t="shared" si="200"/>
        <v>0</v>
      </c>
      <c r="M679" s="81">
        <f t="shared" si="201"/>
        <v>0</v>
      </c>
      <c r="N679" s="81">
        <f t="shared" si="202"/>
        <v>0.21399999999999864</v>
      </c>
      <c r="O679" s="81">
        <f t="shared" si="203"/>
        <v>10.213999999999999</v>
      </c>
      <c r="P679" s="81">
        <f t="shared" si="204"/>
        <v>20.213999999999999</v>
      </c>
      <c r="Q679" s="81">
        <f t="shared" si="205"/>
        <v>30.213999999999999</v>
      </c>
      <c r="R679" s="81">
        <f t="shared" si="206"/>
        <v>40.213999999999999</v>
      </c>
      <c r="S679">
        <f t="shared" si="207"/>
        <v>1.25</v>
      </c>
      <c r="V679" s="54" t="s">
        <v>1520</v>
      </c>
      <c r="W679" s="55" t="s">
        <v>151</v>
      </c>
      <c r="X679" s="56">
        <v>5</v>
      </c>
      <c r="Y679" s="57">
        <v>51</v>
      </c>
      <c r="Z679" s="57">
        <v>2.6</v>
      </c>
      <c r="AA679" s="57">
        <v>2.5150000000000001</v>
      </c>
      <c r="AB679" s="57">
        <v>0</v>
      </c>
      <c r="AC679" s="57">
        <v>17.186</v>
      </c>
      <c r="AD679" s="57">
        <v>0</v>
      </c>
      <c r="AE679" s="57">
        <v>0</v>
      </c>
      <c r="AF679" s="57">
        <v>0</v>
      </c>
      <c r="AG679" s="58">
        <v>1.25</v>
      </c>
      <c r="AH679" s="58">
        <v>0</v>
      </c>
      <c r="AI679" s="58">
        <v>0</v>
      </c>
      <c r="AJ679" s="58">
        <v>0</v>
      </c>
    </row>
    <row r="680" spans="1:36">
      <c r="A680" s="68" t="str">
        <f t="shared" si="190"/>
        <v>5E76</v>
      </c>
      <c r="B680" s="12">
        <f t="shared" si="191"/>
        <v>2.5150000000000001</v>
      </c>
      <c r="C680" s="12">
        <f t="shared" si="192"/>
        <v>2.5150000000000001</v>
      </c>
      <c r="D680" s="12">
        <f t="shared" si="193"/>
        <v>2.2989812315407203</v>
      </c>
      <c r="E680" s="12">
        <f t="shared" si="194"/>
        <v>2.0807804553192257</v>
      </c>
      <c r="F680" s="12">
        <f t="shared" si="195"/>
        <v>1.8625796790977309</v>
      </c>
      <c r="G680" s="12">
        <f t="shared" si="196"/>
        <v>1.6443789028762361</v>
      </c>
      <c r="H680" s="12">
        <f t="shared" si="197"/>
        <v>20.100000000000001</v>
      </c>
      <c r="I680" s="12">
        <f t="shared" si="198"/>
        <v>20.100000000000001</v>
      </c>
      <c r="J680" s="12">
        <f t="shared" si="199"/>
        <v>2.5150000000000001</v>
      </c>
      <c r="K680" s="12">
        <f t="shared" si="208"/>
        <v>2.5150000000000001</v>
      </c>
      <c r="L680" s="12">
        <f t="shared" si="200"/>
        <v>0</v>
      </c>
      <c r="M680" s="81">
        <f t="shared" si="201"/>
        <v>0</v>
      </c>
      <c r="N680" s="81">
        <f t="shared" si="202"/>
        <v>0</v>
      </c>
      <c r="O680" s="81">
        <f t="shared" si="203"/>
        <v>9.8999999999999986</v>
      </c>
      <c r="P680" s="81">
        <f t="shared" si="204"/>
        <v>19.899999999999999</v>
      </c>
      <c r="Q680" s="81">
        <f t="shared" si="205"/>
        <v>29.9</v>
      </c>
      <c r="R680" s="81">
        <f t="shared" si="206"/>
        <v>39.9</v>
      </c>
      <c r="S680">
        <f t="shared" si="207"/>
        <v>1.25</v>
      </c>
      <c r="V680" s="54" t="s">
        <v>1521</v>
      </c>
      <c r="W680" s="55" t="s">
        <v>1522</v>
      </c>
      <c r="X680" s="56">
        <v>5</v>
      </c>
      <c r="Y680" s="57">
        <v>52</v>
      </c>
      <c r="Z680" s="57">
        <v>2.6</v>
      </c>
      <c r="AA680" s="57">
        <v>2.5150000000000001</v>
      </c>
      <c r="AB680" s="57">
        <v>0</v>
      </c>
      <c r="AC680" s="57">
        <v>17.5</v>
      </c>
      <c r="AD680" s="57">
        <v>0</v>
      </c>
      <c r="AE680" s="57">
        <v>0</v>
      </c>
      <c r="AF680" s="57">
        <v>0</v>
      </c>
      <c r="AG680" s="58">
        <v>1.25</v>
      </c>
      <c r="AH680" s="58">
        <v>0</v>
      </c>
      <c r="AI680" s="58">
        <v>0</v>
      </c>
      <c r="AJ680" s="58">
        <v>0</v>
      </c>
    </row>
    <row r="681" spans="1:36">
      <c r="A681" s="68" t="str">
        <f t="shared" si="190"/>
        <v>5E77</v>
      </c>
      <c r="B681" s="12">
        <f t="shared" si="191"/>
        <v>2.5219999999999998</v>
      </c>
      <c r="C681" s="12">
        <f t="shared" si="192"/>
        <v>2.5219999999999998</v>
      </c>
      <c r="D681" s="12">
        <f t="shared" si="193"/>
        <v>2.386715518742673</v>
      </c>
      <c r="E681" s="12">
        <f t="shared" si="194"/>
        <v>2.1685147425211784</v>
      </c>
      <c r="F681" s="12">
        <f t="shared" si="195"/>
        <v>1.9503139662996836</v>
      </c>
      <c r="G681" s="12">
        <f t="shared" si="196"/>
        <v>1.7321131900781888</v>
      </c>
      <c r="H681" s="12">
        <f t="shared" si="197"/>
        <v>23.8</v>
      </c>
      <c r="I681" s="12">
        <f t="shared" si="198"/>
        <v>23.8</v>
      </c>
      <c r="J681" s="12">
        <f t="shared" si="199"/>
        <v>2.5219999999999998</v>
      </c>
      <c r="K681" s="12">
        <f t="shared" si="208"/>
        <v>2.5219999999999998</v>
      </c>
      <c r="L681" s="12">
        <f t="shared" si="200"/>
        <v>0</v>
      </c>
      <c r="M681" s="81">
        <f t="shared" si="201"/>
        <v>0</v>
      </c>
      <c r="N681" s="81">
        <f t="shared" si="202"/>
        <v>0</v>
      </c>
      <c r="O681" s="81">
        <f t="shared" si="203"/>
        <v>6.1999999999999993</v>
      </c>
      <c r="P681" s="81">
        <f t="shared" si="204"/>
        <v>16.2</v>
      </c>
      <c r="Q681" s="81">
        <f t="shared" si="205"/>
        <v>26.2</v>
      </c>
      <c r="R681" s="81">
        <f t="shared" si="206"/>
        <v>36.200000000000003</v>
      </c>
      <c r="S681">
        <f t="shared" si="207"/>
        <v>1.25</v>
      </c>
      <c r="V681" s="54" t="s">
        <v>1523</v>
      </c>
      <c r="W681" s="55" t="s">
        <v>1524</v>
      </c>
      <c r="X681" s="56">
        <v>5</v>
      </c>
      <c r="Y681" s="57">
        <v>55</v>
      </c>
      <c r="Z681" s="57">
        <v>2.6</v>
      </c>
      <c r="AA681" s="57">
        <v>2.5219999999999998</v>
      </c>
      <c r="AB681" s="57">
        <v>0</v>
      </c>
      <c r="AC681" s="57">
        <v>21.2</v>
      </c>
      <c r="AD681" s="57">
        <v>0</v>
      </c>
      <c r="AE681" s="57">
        <v>0</v>
      </c>
      <c r="AF681" s="57">
        <v>0</v>
      </c>
      <c r="AG681" s="58">
        <v>1.25</v>
      </c>
      <c r="AH681" s="58">
        <v>0</v>
      </c>
      <c r="AI681" s="58">
        <v>0</v>
      </c>
      <c r="AJ681" s="58">
        <v>0</v>
      </c>
    </row>
    <row r="682" spans="1:36">
      <c r="A682" s="68" t="str">
        <f t="shared" si="190"/>
        <v>5E78</v>
      </c>
      <c r="B682" s="12">
        <f t="shared" si="191"/>
        <v>2.5150000000000001</v>
      </c>
      <c r="C682" s="12">
        <f t="shared" si="192"/>
        <v>2.5150000000000001</v>
      </c>
      <c r="D682" s="12">
        <f t="shared" si="193"/>
        <v>2.3426213867850194</v>
      </c>
      <c r="E682" s="12">
        <f t="shared" si="194"/>
        <v>2.1244206105635244</v>
      </c>
      <c r="F682" s="12">
        <f t="shared" si="195"/>
        <v>1.9062198343420298</v>
      </c>
      <c r="G682" s="12">
        <f t="shared" si="196"/>
        <v>1.6880190581205352</v>
      </c>
      <c r="H682" s="12">
        <f t="shared" si="197"/>
        <v>22.1</v>
      </c>
      <c r="I682" s="12">
        <f t="shared" si="198"/>
        <v>22.1</v>
      </c>
      <c r="J682" s="12">
        <f t="shared" si="199"/>
        <v>2.5150000000000001</v>
      </c>
      <c r="K682" s="12">
        <f t="shared" si="208"/>
        <v>2.5150000000000001</v>
      </c>
      <c r="L682" s="12">
        <f t="shared" si="200"/>
        <v>0</v>
      </c>
      <c r="M682" s="81">
        <f t="shared" si="201"/>
        <v>0</v>
      </c>
      <c r="N682" s="81">
        <f t="shared" si="202"/>
        <v>0</v>
      </c>
      <c r="O682" s="81">
        <f t="shared" si="203"/>
        <v>7.8999999999999986</v>
      </c>
      <c r="P682" s="81">
        <f t="shared" si="204"/>
        <v>17.899999999999999</v>
      </c>
      <c r="Q682" s="81">
        <f t="shared" si="205"/>
        <v>27.9</v>
      </c>
      <c r="R682" s="81">
        <f t="shared" si="206"/>
        <v>37.9</v>
      </c>
      <c r="S682">
        <f t="shared" si="207"/>
        <v>1.25</v>
      </c>
      <c r="V682" s="54" t="s">
        <v>1525</v>
      </c>
      <c r="W682" s="55" t="s">
        <v>1526</v>
      </c>
      <c r="X682" s="56">
        <v>5</v>
      </c>
      <c r="Y682" s="57">
        <v>52.6</v>
      </c>
      <c r="Z682" s="57">
        <v>2.6</v>
      </c>
      <c r="AA682" s="57">
        <v>2.5150000000000001</v>
      </c>
      <c r="AB682" s="57">
        <v>0</v>
      </c>
      <c r="AC682" s="57">
        <v>19.5</v>
      </c>
      <c r="AD682" s="57">
        <v>0</v>
      </c>
      <c r="AE682" s="57">
        <v>0</v>
      </c>
      <c r="AF682" s="57">
        <v>0</v>
      </c>
      <c r="AG682" s="58">
        <v>1.25</v>
      </c>
      <c r="AH682" s="58">
        <v>0</v>
      </c>
      <c r="AI682" s="58">
        <v>0</v>
      </c>
      <c r="AJ682" s="58">
        <v>0</v>
      </c>
    </row>
    <row r="683" spans="1:36">
      <c r="A683" s="68" t="str">
        <f t="shared" si="190"/>
        <v>5E88</v>
      </c>
      <c r="B683" s="12">
        <f t="shared" si="191"/>
        <v>2.5219999999999998</v>
      </c>
      <c r="C683" s="12">
        <f t="shared" si="192"/>
        <v>2.5219999999999998</v>
      </c>
      <c r="D683" s="12">
        <f t="shared" si="193"/>
        <v>2.4150816196514673</v>
      </c>
      <c r="E683" s="12">
        <f t="shared" si="194"/>
        <v>2.1968808434299727</v>
      </c>
      <c r="F683" s="12">
        <f t="shared" si="195"/>
        <v>1.9786800672084779</v>
      </c>
      <c r="G683" s="12">
        <f t="shared" si="196"/>
        <v>1.7604792909869831</v>
      </c>
      <c r="H683" s="12">
        <f t="shared" si="197"/>
        <v>25.1</v>
      </c>
      <c r="I683" s="12">
        <f t="shared" si="198"/>
        <v>25.1</v>
      </c>
      <c r="J683" s="12">
        <f t="shared" si="199"/>
        <v>2.5219999999999998</v>
      </c>
      <c r="K683" s="12">
        <f t="shared" si="208"/>
        <v>2.5219999999999998</v>
      </c>
      <c r="L683" s="12">
        <f t="shared" si="200"/>
        <v>0</v>
      </c>
      <c r="M683" s="81">
        <f t="shared" si="201"/>
        <v>0</v>
      </c>
      <c r="N683" s="81">
        <f t="shared" si="202"/>
        <v>0</v>
      </c>
      <c r="O683" s="81">
        <f t="shared" si="203"/>
        <v>4.8999999999999986</v>
      </c>
      <c r="P683" s="81">
        <f t="shared" si="204"/>
        <v>14.899999999999999</v>
      </c>
      <c r="Q683" s="81">
        <f t="shared" si="205"/>
        <v>24.9</v>
      </c>
      <c r="R683" s="81">
        <f t="shared" si="206"/>
        <v>34.9</v>
      </c>
      <c r="S683">
        <f t="shared" si="207"/>
        <v>1.25</v>
      </c>
      <c r="V683" s="54" t="s">
        <v>1527</v>
      </c>
      <c r="W683" s="55" t="s">
        <v>1528</v>
      </c>
      <c r="X683" s="56">
        <v>1</v>
      </c>
      <c r="Y683" s="57">
        <v>55</v>
      </c>
      <c r="Z683" s="57">
        <v>2.6</v>
      </c>
      <c r="AA683" s="57">
        <v>2.5219999999999998</v>
      </c>
      <c r="AB683" s="57">
        <v>0</v>
      </c>
      <c r="AC683" s="57">
        <v>22.5</v>
      </c>
      <c r="AD683" s="57">
        <v>0</v>
      </c>
      <c r="AE683" s="57">
        <v>0</v>
      </c>
      <c r="AF683" s="57">
        <v>0</v>
      </c>
      <c r="AG683" s="58">
        <v>1.25</v>
      </c>
      <c r="AH683" s="58">
        <v>0</v>
      </c>
      <c r="AI683" s="58">
        <v>0</v>
      </c>
      <c r="AJ683" s="58">
        <v>0</v>
      </c>
    </row>
    <row r="684" spans="1:36">
      <c r="A684" s="68" t="str">
        <f t="shared" si="190"/>
        <v>5E91</v>
      </c>
      <c r="B684" s="12">
        <f t="shared" si="191"/>
        <v>2.5219999999999998</v>
      </c>
      <c r="C684" s="12">
        <f t="shared" si="192"/>
        <v>2.5219999999999998</v>
      </c>
      <c r="D684" s="12">
        <f t="shared" si="193"/>
        <v>2.386715518742673</v>
      </c>
      <c r="E684" s="12">
        <f t="shared" si="194"/>
        <v>2.1685147425211784</v>
      </c>
      <c r="F684" s="12">
        <f t="shared" si="195"/>
        <v>1.9503139662996836</v>
      </c>
      <c r="G684" s="12">
        <f t="shared" si="196"/>
        <v>1.7321131900781888</v>
      </c>
      <c r="H684" s="12">
        <f t="shared" si="197"/>
        <v>23.8</v>
      </c>
      <c r="I684" s="12">
        <f t="shared" si="198"/>
        <v>23.8</v>
      </c>
      <c r="J684" s="12">
        <f t="shared" si="199"/>
        <v>2.5219999999999998</v>
      </c>
      <c r="K684" s="12">
        <f t="shared" si="208"/>
        <v>2.5219999999999998</v>
      </c>
      <c r="L684" s="12">
        <f t="shared" si="200"/>
        <v>0</v>
      </c>
      <c r="M684" s="81">
        <f t="shared" si="201"/>
        <v>0</v>
      </c>
      <c r="N684" s="81">
        <f t="shared" si="202"/>
        <v>0</v>
      </c>
      <c r="O684" s="81">
        <f t="shared" si="203"/>
        <v>6.1999999999999993</v>
      </c>
      <c r="P684" s="81">
        <f t="shared" si="204"/>
        <v>16.2</v>
      </c>
      <c r="Q684" s="81">
        <f t="shared" si="205"/>
        <v>26.2</v>
      </c>
      <c r="R684" s="81">
        <f t="shared" si="206"/>
        <v>36.200000000000003</v>
      </c>
      <c r="S684">
        <f t="shared" si="207"/>
        <v>1.25</v>
      </c>
      <c r="V684" s="54" t="s">
        <v>1529</v>
      </c>
      <c r="W684" s="55" t="s">
        <v>1530</v>
      </c>
      <c r="X684" s="56">
        <v>1</v>
      </c>
      <c r="Y684" s="57">
        <v>55</v>
      </c>
      <c r="Z684" s="57">
        <v>2.6</v>
      </c>
      <c r="AA684" s="57">
        <v>2.5219999999999998</v>
      </c>
      <c r="AB684" s="57">
        <v>0</v>
      </c>
      <c r="AC684" s="57">
        <v>21.2</v>
      </c>
      <c r="AD684" s="57">
        <v>0</v>
      </c>
      <c r="AE684" s="57">
        <v>0</v>
      </c>
      <c r="AF684" s="57">
        <v>0</v>
      </c>
      <c r="AG684" s="58">
        <v>1.25</v>
      </c>
      <c r="AH684" s="58">
        <v>0</v>
      </c>
      <c r="AI684" s="58">
        <v>0</v>
      </c>
      <c r="AJ684" s="58">
        <v>0</v>
      </c>
    </row>
    <row r="685" spans="1:36">
      <c r="A685" s="68" t="str">
        <f t="shared" si="190"/>
        <v>5E92</v>
      </c>
      <c r="B685" s="12">
        <f t="shared" si="191"/>
        <v>2.5219999999999998</v>
      </c>
      <c r="C685" s="12">
        <f t="shared" si="192"/>
        <v>2.5219999999999998</v>
      </c>
      <c r="D685" s="12">
        <f t="shared" si="193"/>
        <v>2.4085355963648225</v>
      </c>
      <c r="E685" s="12">
        <f t="shared" si="194"/>
        <v>2.1903348201433279</v>
      </c>
      <c r="F685" s="12">
        <f t="shared" si="195"/>
        <v>1.9721340439218329</v>
      </c>
      <c r="G685" s="12">
        <f t="shared" si="196"/>
        <v>1.7539332677003383</v>
      </c>
      <c r="H685" s="12">
        <f t="shared" si="197"/>
        <v>24.8</v>
      </c>
      <c r="I685" s="12">
        <f t="shared" si="198"/>
        <v>24.8</v>
      </c>
      <c r="J685" s="12">
        <f t="shared" si="199"/>
        <v>2.5219999999999998</v>
      </c>
      <c r="K685" s="12">
        <f t="shared" si="208"/>
        <v>2.5219999999999998</v>
      </c>
      <c r="L685" s="12">
        <f t="shared" si="200"/>
        <v>0</v>
      </c>
      <c r="M685" s="81">
        <f t="shared" si="201"/>
        <v>0</v>
      </c>
      <c r="N685" s="81">
        <f t="shared" si="202"/>
        <v>0</v>
      </c>
      <c r="O685" s="81">
        <f t="shared" si="203"/>
        <v>5.1999999999999993</v>
      </c>
      <c r="P685" s="81">
        <f t="shared" si="204"/>
        <v>15.2</v>
      </c>
      <c r="Q685" s="81">
        <f t="shared" si="205"/>
        <v>25.2</v>
      </c>
      <c r="R685" s="81">
        <f t="shared" si="206"/>
        <v>35.200000000000003</v>
      </c>
      <c r="S685">
        <f t="shared" si="207"/>
        <v>1.25</v>
      </c>
      <c r="V685" s="54" t="s">
        <v>1531</v>
      </c>
      <c r="W685" s="55" t="s">
        <v>1532</v>
      </c>
      <c r="X685" s="56">
        <v>1</v>
      </c>
      <c r="Y685" s="57">
        <v>55</v>
      </c>
      <c r="Z685" s="57">
        <v>2.6</v>
      </c>
      <c r="AA685" s="57">
        <v>2.5219999999999998</v>
      </c>
      <c r="AB685" s="57">
        <v>0</v>
      </c>
      <c r="AC685" s="57">
        <v>22.2</v>
      </c>
      <c r="AD685" s="57">
        <v>0</v>
      </c>
      <c r="AE685" s="57">
        <v>0</v>
      </c>
      <c r="AF685" s="57">
        <v>0</v>
      </c>
      <c r="AG685" s="58">
        <v>1.25</v>
      </c>
      <c r="AH685" s="58">
        <v>0</v>
      </c>
      <c r="AI685" s="58">
        <v>0</v>
      </c>
      <c r="AJ685" s="58">
        <v>0</v>
      </c>
    </row>
    <row r="686" spans="1:36">
      <c r="A686" s="68" t="str">
        <f t="shared" si="190"/>
        <v>5E93</v>
      </c>
      <c r="B686" s="12">
        <f t="shared" si="191"/>
        <v>2.5219999999999998</v>
      </c>
      <c r="C686" s="12">
        <f t="shared" si="192"/>
        <v>2.5219999999999998</v>
      </c>
      <c r="D686" s="12">
        <f t="shared" si="193"/>
        <v>2.4390837050358316</v>
      </c>
      <c r="E686" s="12">
        <f t="shared" si="194"/>
        <v>2.220882928814337</v>
      </c>
      <c r="F686" s="12">
        <f t="shared" si="195"/>
        <v>2.0026821525928424</v>
      </c>
      <c r="G686" s="12">
        <f t="shared" si="196"/>
        <v>1.7844813763713476</v>
      </c>
      <c r="H686" s="12">
        <f t="shared" si="197"/>
        <v>26.2</v>
      </c>
      <c r="I686" s="12">
        <f t="shared" si="198"/>
        <v>26.2</v>
      </c>
      <c r="J686" s="12">
        <f t="shared" si="199"/>
        <v>2.5219999999999998</v>
      </c>
      <c r="K686" s="12">
        <f t="shared" si="208"/>
        <v>2.5219999999999998</v>
      </c>
      <c r="L686" s="12">
        <f t="shared" si="200"/>
        <v>0</v>
      </c>
      <c r="M686" s="81">
        <f t="shared" si="201"/>
        <v>0</v>
      </c>
      <c r="N686" s="81">
        <f t="shared" si="202"/>
        <v>0</v>
      </c>
      <c r="O686" s="81">
        <f t="shared" si="203"/>
        <v>3.8000000000000007</v>
      </c>
      <c r="P686" s="81">
        <f t="shared" si="204"/>
        <v>13.8</v>
      </c>
      <c r="Q686" s="81">
        <f t="shared" si="205"/>
        <v>23.8</v>
      </c>
      <c r="R686" s="81">
        <f t="shared" si="206"/>
        <v>33.799999999999997</v>
      </c>
      <c r="S686">
        <f t="shared" si="207"/>
        <v>1.25</v>
      </c>
      <c r="V686" s="54" t="s">
        <v>1533</v>
      </c>
      <c r="W686" s="55" t="s">
        <v>1534</v>
      </c>
      <c r="X686" s="56">
        <v>5</v>
      </c>
      <c r="Y686" s="57">
        <v>58.1</v>
      </c>
      <c r="Z686" s="57">
        <v>5.5</v>
      </c>
      <c r="AA686" s="57">
        <v>2.5219999999999998</v>
      </c>
      <c r="AB686" s="57">
        <v>0</v>
      </c>
      <c r="AC686" s="57">
        <v>20.7</v>
      </c>
      <c r="AD686" s="57">
        <v>0</v>
      </c>
      <c r="AE686" s="57">
        <v>0</v>
      </c>
      <c r="AF686" s="57">
        <v>0</v>
      </c>
      <c r="AG686" s="58">
        <v>1.25</v>
      </c>
      <c r="AH686" s="58">
        <v>0</v>
      </c>
      <c r="AI686" s="58">
        <v>0</v>
      </c>
      <c r="AJ686" s="58">
        <v>0</v>
      </c>
    </row>
    <row r="687" spans="1:36">
      <c r="A687" s="68" t="str">
        <f t="shared" si="190"/>
        <v>5E94</v>
      </c>
      <c r="B687" s="12">
        <f t="shared" si="191"/>
        <v>2.5150000000000001</v>
      </c>
      <c r="C687" s="12">
        <f t="shared" si="192"/>
        <v>2.5150000000000001</v>
      </c>
      <c r="D687" s="12">
        <f t="shared" si="193"/>
        <v>2.364441464407169</v>
      </c>
      <c r="E687" s="12">
        <f t="shared" si="194"/>
        <v>2.1462406881856739</v>
      </c>
      <c r="F687" s="12">
        <f t="shared" si="195"/>
        <v>1.9280399119641793</v>
      </c>
      <c r="G687" s="12">
        <f t="shared" si="196"/>
        <v>1.7098391357426845</v>
      </c>
      <c r="H687" s="12">
        <f t="shared" si="197"/>
        <v>23.1</v>
      </c>
      <c r="I687" s="12">
        <f t="shared" si="198"/>
        <v>23.1</v>
      </c>
      <c r="J687" s="12">
        <f t="shared" si="199"/>
        <v>2.5150000000000001</v>
      </c>
      <c r="K687" s="12">
        <f t="shared" si="208"/>
        <v>2.5150000000000001</v>
      </c>
      <c r="L687" s="12">
        <f t="shared" si="200"/>
        <v>0</v>
      </c>
      <c r="M687" s="81">
        <f t="shared" si="201"/>
        <v>0</v>
      </c>
      <c r="N687" s="81">
        <f t="shared" si="202"/>
        <v>0</v>
      </c>
      <c r="O687" s="81">
        <f t="shared" si="203"/>
        <v>6.8999999999999986</v>
      </c>
      <c r="P687" s="81">
        <f t="shared" si="204"/>
        <v>16.899999999999999</v>
      </c>
      <c r="Q687" s="81">
        <f t="shared" si="205"/>
        <v>26.9</v>
      </c>
      <c r="R687" s="81">
        <f t="shared" si="206"/>
        <v>36.9</v>
      </c>
      <c r="S687">
        <f t="shared" si="207"/>
        <v>1.25</v>
      </c>
      <c r="V687" s="54" t="s">
        <v>1535</v>
      </c>
      <c r="W687" s="55" t="s">
        <v>1536</v>
      </c>
      <c r="X687" s="56">
        <v>5</v>
      </c>
      <c r="Y687" s="57">
        <v>54</v>
      </c>
      <c r="Z687" s="57">
        <v>2.6</v>
      </c>
      <c r="AA687" s="57">
        <v>2.5150000000000001</v>
      </c>
      <c r="AB687" s="57">
        <v>0</v>
      </c>
      <c r="AC687" s="57">
        <v>20.5</v>
      </c>
      <c r="AD687" s="57">
        <v>0</v>
      </c>
      <c r="AE687" s="57">
        <v>0</v>
      </c>
      <c r="AF687" s="57">
        <v>0</v>
      </c>
      <c r="AG687" s="58">
        <v>1.25</v>
      </c>
      <c r="AH687" s="58">
        <v>0</v>
      </c>
      <c r="AI687" s="58">
        <v>0</v>
      </c>
      <c r="AJ687" s="58">
        <v>0</v>
      </c>
    </row>
    <row r="688" spans="1:36">
      <c r="A688" s="68" t="str">
        <f t="shared" si="190"/>
        <v>5E95</v>
      </c>
      <c r="B688" s="12">
        <f t="shared" si="191"/>
        <v>2.5219999999999998</v>
      </c>
      <c r="C688" s="12">
        <f t="shared" si="192"/>
        <v>2.5219999999999998</v>
      </c>
      <c r="D688" s="12">
        <f t="shared" si="193"/>
        <v>2.4107176041270373</v>
      </c>
      <c r="E688" s="12">
        <f t="shared" si="194"/>
        <v>2.1925168279055427</v>
      </c>
      <c r="F688" s="12">
        <f t="shared" si="195"/>
        <v>1.9743160516840481</v>
      </c>
      <c r="G688" s="12">
        <f t="shared" si="196"/>
        <v>1.7561152754625531</v>
      </c>
      <c r="H688" s="12">
        <f t="shared" si="197"/>
        <v>24.9</v>
      </c>
      <c r="I688" s="12">
        <f t="shared" si="198"/>
        <v>24.9</v>
      </c>
      <c r="J688" s="12">
        <f t="shared" si="199"/>
        <v>2.5219999999999998</v>
      </c>
      <c r="K688" s="12">
        <f t="shared" si="208"/>
        <v>2.5219999999999998</v>
      </c>
      <c r="L688" s="12">
        <f t="shared" si="200"/>
        <v>0</v>
      </c>
      <c r="M688" s="81">
        <f t="shared" si="201"/>
        <v>0</v>
      </c>
      <c r="N688" s="81">
        <f t="shared" si="202"/>
        <v>0</v>
      </c>
      <c r="O688" s="81">
        <f t="shared" si="203"/>
        <v>5.1000000000000014</v>
      </c>
      <c r="P688" s="81">
        <f t="shared" si="204"/>
        <v>15.100000000000001</v>
      </c>
      <c r="Q688" s="81">
        <f t="shared" si="205"/>
        <v>25.1</v>
      </c>
      <c r="R688" s="81">
        <f t="shared" si="206"/>
        <v>35.1</v>
      </c>
      <c r="S688">
        <f t="shared" si="207"/>
        <v>1.25</v>
      </c>
      <c r="V688" s="54" t="s">
        <v>1537</v>
      </c>
      <c r="W688" s="55" t="s">
        <v>1538</v>
      </c>
      <c r="X688" s="56">
        <v>1</v>
      </c>
      <c r="Y688" s="57">
        <v>56</v>
      </c>
      <c r="Z688" s="57">
        <v>5.5</v>
      </c>
      <c r="AA688" s="57">
        <v>2.5219999999999998</v>
      </c>
      <c r="AB688" s="57">
        <v>0</v>
      </c>
      <c r="AC688" s="57">
        <v>19.399999999999999</v>
      </c>
      <c r="AD688" s="57">
        <v>0</v>
      </c>
      <c r="AE688" s="57">
        <v>0</v>
      </c>
      <c r="AF688" s="57">
        <v>0</v>
      </c>
      <c r="AG688" s="58">
        <v>1.25</v>
      </c>
      <c r="AH688" s="58">
        <v>0</v>
      </c>
      <c r="AI688" s="58">
        <v>0</v>
      </c>
      <c r="AJ688" s="58">
        <v>0</v>
      </c>
    </row>
    <row r="689" spans="1:36">
      <c r="A689" s="68" t="str">
        <f t="shared" si="190"/>
        <v>5E96</v>
      </c>
      <c r="B689" s="12">
        <f t="shared" si="191"/>
        <v>2.5150000000000001</v>
      </c>
      <c r="C689" s="12">
        <f t="shared" si="192"/>
        <v>2.5150000000000001</v>
      </c>
      <c r="D689" s="12">
        <f t="shared" si="193"/>
        <v>2.3011632393029355</v>
      </c>
      <c r="E689" s="12">
        <f t="shared" si="194"/>
        <v>2.0829624630814405</v>
      </c>
      <c r="F689" s="12">
        <f t="shared" si="195"/>
        <v>1.8647616868599459</v>
      </c>
      <c r="G689" s="12">
        <f t="shared" si="196"/>
        <v>1.6465609106384511</v>
      </c>
      <c r="H689" s="12">
        <f t="shared" si="197"/>
        <v>20.200000000000003</v>
      </c>
      <c r="I689" s="12">
        <f t="shared" si="198"/>
        <v>20.200000000000003</v>
      </c>
      <c r="J689" s="12">
        <f t="shared" si="199"/>
        <v>2.5150000000000001</v>
      </c>
      <c r="K689" s="12">
        <f t="shared" si="208"/>
        <v>2.5150000000000001</v>
      </c>
      <c r="L689" s="12">
        <f t="shared" si="200"/>
        <v>0</v>
      </c>
      <c r="M689" s="81">
        <f t="shared" si="201"/>
        <v>0</v>
      </c>
      <c r="N689" s="81">
        <f t="shared" si="202"/>
        <v>0</v>
      </c>
      <c r="O689" s="81">
        <f t="shared" si="203"/>
        <v>9.7999999999999972</v>
      </c>
      <c r="P689" s="81">
        <f t="shared" si="204"/>
        <v>19.799999999999997</v>
      </c>
      <c r="Q689" s="81">
        <f t="shared" si="205"/>
        <v>29.799999999999997</v>
      </c>
      <c r="R689" s="81">
        <f t="shared" si="206"/>
        <v>39.799999999999997</v>
      </c>
      <c r="S689">
        <f t="shared" si="207"/>
        <v>1.25</v>
      </c>
      <c r="V689" s="54" t="s">
        <v>1539</v>
      </c>
      <c r="W689" s="55" t="s">
        <v>1540</v>
      </c>
      <c r="X689" s="56">
        <v>5</v>
      </c>
      <c r="Y689" s="57">
        <v>52</v>
      </c>
      <c r="Z689" s="57">
        <v>2.6</v>
      </c>
      <c r="AA689" s="57">
        <v>2.5150000000000001</v>
      </c>
      <c r="AB689" s="57">
        <v>0</v>
      </c>
      <c r="AC689" s="57">
        <v>17.600000000000001</v>
      </c>
      <c r="AD689" s="57">
        <v>0</v>
      </c>
      <c r="AE689" s="57">
        <v>0</v>
      </c>
      <c r="AF689" s="57">
        <v>0</v>
      </c>
      <c r="AG689" s="58">
        <v>1.25</v>
      </c>
      <c r="AH689" s="58">
        <v>0</v>
      </c>
      <c r="AI689" s="58">
        <v>0</v>
      </c>
      <c r="AJ689" s="58">
        <v>0</v>
      </c>
    </row>
    <row r="690" spans="1:36">
      <c r="A690" s="68" t="str">
        <f t="shared" si="190"/>
        <v>5E97</v>
      </c>
      <c r="B690" s="12">
        <f t="shared" si="191"/>
        <v>2.5219999999999998</v>
      </c>
      <c r="C690" s="12">
        <f t="shared" si="192"/>
        <v>2.5219999999999998</v>
      </c>
      <c r="D690" s="12">
        <f t="shared" si="193"/>
        <v>2.4434477205602616</v>
      </c>
      <c r="E690" s="12">
        <f t="shared" si="194"/>
        <v>2.225246944338767</v>
      </c>
      <c r="F690" s="12">
        <f t="shared" si="195"/>
        <v>2.007046168117272</v>
      </c>
      <c r="G690" s="12">
        <f t="shared" si="196"/>
        <v>1.7888453918957774</v>
      </c>
      <c r="H690" s="12">
        <f t="shared" si="197"/>
        <v>26.4</v>
      </c>
      <c r="I690" s="12">
        <f t="shared" si="198"/>
        <v>26.4</v>
      </c>
      <c r="J690" s="12">
        <f t="shared" si="199"/>
        <v>2.5219999999999998</v>
      </c>
      <c r="K690" s="12">
        <f t="shared" si="208"/>
        <v>2.5219999999999998</v>
      </c>
      <c r="L690" s="12">
        <f t="shared" si="200"/>
        <v>0</v>
      </c>
      <c r="M690" s="81">
        <f t="shared" si="201"/>
        <v>0</v>
      </c>
      <c r="N690" s="81">
        <f t="shared" si="202"/>
        <v>0</v>
      </c>
      <c r="O690" s="81">
        <f t="shared" si="203"/>
        <v>3.6000000000000014</v>
      </c>
      <c r="P690" s="81">
        <f t="shared" si="204"/>
        <v>13.600000000000001</v>
      </c>
      <c r="Q690" s="81">
        <f t="shared" si="205"/>
        <v>23.6</v>
      </c>
      <c r="R690" s="81">
        <f t="shared" si="206"/>
        <v>33.6</v>
      </c>
      <c r="S690">
        <f t="shared" si="207"/>
        <v>1.25</v>
      </c>
      <c r="V690" s="54" t="s">
        <v>1541</v>
      </c>
      <c r="W690" s="55" t="s">
        <v>1542</v>
      </c>
      <c r="X690" s="56">
        <v>1</v>
      </c>
      <c r="Y690" s="57">
        <v>58.1</v>
      </c>
      <c r="Z690" s="57">
        <v>5.5</v>
      </c>
      <c r="AA690" s="57">
        <v>2.5219999999999998</v>
      </c>
      <c r="AB690" s="57">
        <v>0</v>
      </c>
      <c r="AC690" s="57">
        <v>20.9</v>
      </c>
      <c r="AD690" s="57">
        <v>0</v>
      </c>
      <c r="AE690" s="57">
        <v>0</v>
      </c>
      <c r="AF690" s="57">
        <v>0</v>
      </c>
      <c r="AG690" s="58">
        <v>1.25</v>
      </c>
      <c r="AH690" s="58">
        <v>0</v>
      </c>
      <c r="AI690" s="58">
        <v>0</v>
      </c>
      <c r="AJ690" s="58">
        <v>0</v>
      </c>
    </row>
    <row r="691" spans="1:36">
      <c r="A691" s="68" t="str">
        <f t="shared" si="190"/>
        <v>5E98</v>
      </c>
      <c r="B691" s="12">
        <f t="shared" si="191"/>
        <v>2.5219999999999998</v>
      </c>
      <c r="C691" s="12">
        <f t="shared" si="192"/>
        <v>2.5219999999999998</v>
      </c>
      <c r="D691" s="12">
        <f t="shared" si="193"/>
        <v>2.4434477205602616</v>
      </c>
      <c r="E691" s="12">
        <f t="shared" si="194"/>
        <v>2.225246944338767</v>
      </c>
      <c r="F691" s="12">
        <f t="shared" si="195"/>
        <v>2.007046168117272</v>
      </c>
      <c r="G691" s="12">
        <f t="shared" si="196"/>
        <v>1.7888453918957774</v>
      </c>
      <c r="H691" s="12">
        <f t="shared" si="197"/>
        <v>26.4</v>
      </c>
      <c r="I691" s="12">
        <f t="shared" si="198"/>
        <v>26.4</v>
      </c>
      <c r="J691" s="12">
        <f t="shared" si="199"/>
        <v>2.5219999999999998</v>
      </c>
      <c r="K691" s="12">
        <f t="shared" si="208"/>
        <v>2.5219999999999998</v>
      </c>
      <c r="L691" s="12">
        <f t="shared" si="200"/>
        <v>0</v>
      </c>
      <c r="M691" s="81">
        <f t="shared" si="201"/>
        <v>0</v>
      </c>
      <c r="N691" s="81">
        <f t="shared" si="202"/>
        <v>0</v>
      </c>
      <c r="O691" s="81">
        <f t="shared" si="203"/>
        <v>3.6000000000000014</v>
      </c>
      <c r="P691" s="81">
        <f t="shared" si="204"/>
        <v>13.600000000000001</v>
      </c>
      <c r="Q691" s="81">
        <f t="shared" si="205"/>
        <v>23.6</v>
      </c>
      <c r="R691" s="81">
        <f t="shared" si="206"/>
        <v>33.6</v>
      </c>
      <c r="S691">
        <f t="shared" si="207"/>
        <v>1.25</v>
      </c>
      <c r="V691" s="54" t="s">
        <v>1543</v>
      </c>
      <c r="W691" s="55" t="s">
        <v>1544</v>
      </c>
      <c r="X691" s="56">
        <v>5</v>
      </c>
      <c r="Y691" s="57">
        <v>58.6</v>
      </c>
      <c r="Z691" s="57">
        <v>5.5</v>
      </c>
      <c r="AA691" s="57">
        <v>2.5219999999999998</v>
      </c>
      <c r="AB691" s="57">
        <v>0</v>
      </c>
      <c r="AC691" s="57">
        <v>20.9</v>
      </c>
      <c r="AD691" s="57">
        <v>0</v>
      </c>
      <c r="AE691" s="57">
        <v>0</v>
      </c>
      <c r="AF691" s="57">
        <v>0</v>
      </c>
      <c r="AG691" s="58">
        <v>1.25</v>
      </c>
      <c r="AH691" s="58">
        <v>0</v>
      </c>
      <c r="AI691" s="58">
        <v>0</v>
      </c>
      <c r="AJ691" s="58">
        <v>0</v>
      </c>
    </row>
    <row r="692" spans="1:36">
      <c r="A692" s="68" t="str">
        <f t="shared" si="190"/>
        <v>5E99</v>
      </c>
      <c r="B692" s="12">
        <f t="shared" si="191"/>
        <v>2.5219999999999998</v>
      </c>
      <c r="C692" s="12">
        <f t="shared" si="192"/>
        <v>2.5219999999999998</v>
      </c>
      <c r="D692" s="12">
        <f t="shared" si="193"/>
        <v>2.4216276429381121</v>
      </c>
      <c r="E692" s="12">
        <f t="shared" si="194"/>
        <v>2.2034268667166175</v>
      </c>
      <c r="F692" s="12">
        <f t="shared" si="195"/>
        <v>1.9852260904951227</v>
      </c>
      <c r="G692" s="12">
        <f t="shared" si="196"/>
        <v>1.7670253142736279</v>
      </c>
      <c r="H692" s="12">
        <f t="shared" si="197"/>
        <v>25.4</v>
      </c>
      <c r="I692" s="12">
        <f t="shared" si="198"/>
        <v>25.4</v>
      </c>
      <c r="J692" s="12">
        <f t="shared" si="199"/>
        <v>2.5219999999999998</v>
      </c>
      <c r="K692" s="12">
        <f t="shared" si="208"/>
        <v>2.5219999999999998</v>
      </c>
      <c r="L692" s="12">
        <f t="shared" si="200"/>
        <v>0</v>
      </c>
      <c r="M692" s="81">
        <f t="shared" si="201"/>
        <v>0</v>
      </c>
      <c r="N692" s="81">
        <f t="shared" si="202"/>
        <v>0</v>
      </c>
      <c r="O692" s="81">
        <f t="shared" si="203"/>
        <v>4.6000000000000014</v>
      </c>
      <c r="P692" s="81">
        <f t="shared" si="204"/>
        <v>14.600000000000001</v>
      </c>
      <c r="Q692" s="81">
        <f t="shared" si="205"/>
        <v>24.6</v>
      </c>
      <c r="R692" s="81">
        <f t="shared" si="206"/>
        <v>34.6</v>
      </c>
      <c r="S692">
        <f t="shared" si="207"/>
        <v>1.25</v>
      </c>
      <c r="V692" s="54" t="s">
        <v>1545</v>
      </c>
      <c r="W692" s="55" t="s">
        <v>1546</v>
      </c>
      <c r="X692" s="56">
        <v>1</v>
      </c>
      <c r="Y692" s="57">
        <v>56</v>
      </c>
      <c r="Z692" s="57">
        <v>5.5</v>
      </c>
      <c r="AA692" s="57">
        <v>2.5219999999999998</v>
      </c>
      <c r="AB692" s="57">
        <v>0</v>
      </c>
      <c r="AC692" s="57">
        <v>19.899999999999999</v>
      </c>
      <c r="AD692" s="57">
        <v>0</v>
      </c>
      <c r="AE692" s="57">
        <v>0</v>
      </c>
      <c r="AF692" s="57">
        <v>0</v>
      </c>
      <c r="AG692" s="58">
        <v>1.25</v>
      </c>
      <c r="AH692" s="58">
        <v>0</v>
      </c>
      <c r="AI692" s="58">
        <v>0</v>
      </c>
      <c r="AJ692" s="58">
        <v>0</v>
      </c>
    </row>
    <row r="693" spans="1:36">
      <c r="A693" s="68" t="str">
        <f t="shared" si="190"/>
        <v>5EI4</v>
      </c>
      <c r="B693" s="12">
        <f t="shared" si="191"/>
        <v>2.5150000000000001</v>
      </c>
      <c r="C693" s="12">
        <f t="shared" si="192"/>
        <v>2.5150000000000001</v>
      </c>
      <c r="D693" s="12">
        <f t="shared" si="193"/>
        <v>2.5062719689511406</v>
      </c>
      <c r="E693" s="12">
        <f t="shared" si="194"/>
        <v>2.2880711927296455</v>
      </c>
      <c r="F693" s="12">
        <f t="shared" si="195"/>
        <v>2.069870416508151</v>
      </c>
      <c r="G693" s="12">
        <f t="shared" si="196"/>
        <v>1.8516696402866561</v>
      </c>
      <c r="H693" s="12">
        <f t="shared" si="197"/>
        <v>14.6</v>
      </c>
      <c r="I693" s="12">
        <f t="shared" si="198"/>
        <v>29.6</v>
      </c>
      <c r="J693" s="12">
        <f t="shared" si="199"/>
        <v>2.5150000000000001</v>
      </c>
      <c r="K693" s="12">
        <f t="shared" si="208"/>
        <v>2.5150000000000001</v>
      </c>
      <c r="L693" s="12">
        <f t="shared" si="200"/>
        <v>15.000000000000002</v>
      </c>
      <c r="M693" s="81">
        <f t="shared" si="201"/>
        <v>0</v>
      </c>
      <c r="N693" s="81">
        <f t="shared" si="202"/>
        <v>5.4</v>
      </c>
      <c r="O693" s="81">
        <f t="shared" si="203"/>
        <v>0.39999999999999858</v>
      </c>
      <c r="P693" s="81">
        <f t="shared" si="204"/>
        <v>10.399999999999999</v>
      </c>
      <c r="Q693" s="81">
        <f t="shared" si="205"/>
        <v>20.399999999999999</v>
      </c>
      <c r="R693" s="81">
        <f t="shared" si="206"/>
        <v>30.4</v>
      </c>
      <c r="S693">
        <f t="shared" si="207"/>
        <v>1.25</v>
      </c>
      <c r="V693" s="54" t="s">
        <v>1547</v>
      </c>
      <c r="W693" s="55" t="s">
        <v>1548</v>
      </c>
      <c r="X693" s="56">
        <v>5</v>
      </c>
      <c r="Y693" s="57">
        <v>57</v>
      </c>
      <c r="Z693" s="57">
        <v>2.6</v>
      </c>
      <c r="AA693" s="57">
        <v>2.5150000000000001</v>
      </c>
      <c r="AB693" s="57">
        <v>2.48</v>
      </c>
      <c r="AC693" s="57">
        <v>12</v>
      </c>
      <c r="AD693" s="57">
        <v>27</v>
      </c>
      <c r="AE693" s="57">
        <v>33.299999999999997</v>
      </c>
      <c r="AF693" s="57">
        <v>0</v>
      </c>
      <c r="AG693" s="58">
        <v>0</v>
      </c>
      <c r="AH693" s="58">
        <v>1.25</v>
      </c>
      <c r="AI693" s="58">
        <v>2.25</v>
      </c>
      <c r="AJ693" s="58">
        <v>0</v>
      </c>
    </row>
    <row r="694" spans="1:36">
      <c r="A694" s="68" t="str">
        <f t="shared" si="190"/>
        <v>5EI16</v>
      </c>
      <c r="B694" s="12">
        <f t="shared" si="191"/>
        <v>2.5219999999999998</v>
      </c>
      <c r="C694" s="12">
        <f t="shared" si="192"/>
        <v>2.5219999999999998</v>
      </c>
      <c r="D694" s="12">
        <f t="shared" si="193"/>
        <v>2.5219999999999998</v>
      </c>
      <c r="E694" s="12">
        <f t="shared" si="194"/>
        <v>2.3037992237785052</v>
      </c>
      <c r="F694" s="12">
        <f t="shared" si="195"/>
        <v>2.0855984475570102</v>
      </c>
      <c r="G694" s="12">
        <f t="shared" si="196"/>
        <v>1.8673976713355156</v>
      </c>
      <c r="H694" s="12">
        <f t="shared" si="197"/>
        <v>16.600000000000001</v>
      </c>
      <c r="I694" s="12">
        <f t="shared" si="198"/>
        <v>30</v>
      </c>
      <c r="J694" s="12">
        <f t="shared" si="199"/>
        <v>2.5219999999999998</v>
      </c>
      <c r="K694" s="12">
        <f t="shared" si="208"/>
        <v>2.5219999999999998</v>
      </c>
      <c r="L694" s="12">
        <f t="shared" si="200"/>
        <v>13.399999999999999</v>
      </c>
      <c r="M694" s="81">
        <f t="shared" si="201"/>
        <v>0</v>
      </c>
      <c r="N694" s="81">
        <f t="shared" si="202"/>
        <v>3.3999999999999986</v>
      </c>
      <c r="O694" s="81">
        <f t="shared" si="203"/>
        <v>13.399999999999999</v>
      </c>
      <c r="P694" s="81">
        <f t="shared" si="204"/>
        <v>10</v>
      </c>
      <c r="Q694" s="81">
        <f t="shared" si="205"/>
        <v>20</v>
      </c>
      <c r="R694" s="81">
        <f t="shared" si="206"/>
        <v>30</v>
      </c>
      <c r="S694">
        <f t="shared" si="207"/>
        <v>1.25</v>
      </c>
      <c r="V694" s="54" t="s">
        <v>1549</v>
      </c>
      <c r="W694" s="55" t="s">
        <v>1550</v>
      </c>
      <c r="X694" s="56">
        <v>5</v>
      </c>
      <c r="Y694" s="57">
        <v>57</v>
      </c>
      <c r="Z694" s="57">
        <v>2.6</v>
      </c>
      <c r="AA694" s="57">
        <v>2.5219999999999998</v>
      </c>
      <c r="AB694" s="57">
        <v>2.4820000000000002</v>
      </c>
      <c r="AC694" s="57">
        <v>14</v>
      </c>
      <c r="AD694" s="57">
        <v>27.4</v>
      </c>
      <c r="AE694" s="57">
        <v>37.200000000000003</v>
      </c>
      <c r="AF694" s="57">
        <v>0</v>
      </c>
      <c r="AG694" s="58">
        <v>0</v>
      </c>
      <c r="AH694" s="58">
        <v>1.25</v>
      </c>
      <c r="AI694" s="58">
        <v>2.25</v>
      </c>
      <c r="AJ694" s="58">
        <v>0</v>
      </c>
    </row>
    <row r="695" spans="1:36">
      <c r="A695" s="68" t="str">
        <f t="shared" si="190"/>
        <v>5EI18</v>
      </c>
      <c r="B695" s="12">
        <f t="shared" si="191"/>
        <v>2.5219999999999998</v>
      </c>
      <c r="C695" s="12">
        <f t="shared" si="192"/>
        <v>2.5219999999999998</v>
      </c>
      <c r="D695" s="12">
        <f t="shared" si="193"/>
        <v>2.5219999999999998</v>
      </c>
      <c r="E695" s="12">
        <f t="shared" si="194"/>
        <v>2.3387113479739443</v>
      </c>
      <c r="F695" s="12">
        <f t="shared" si="195"/>
        <v>2.1205105717524493</v>
      </c>
      <c r="G695" s="12">
        <f t="shared" si="196"/>
        <v>1.9023097955309547</v>
      </c>
      <c r="H695" s="12">
        <f t="shared" si="197"/>
        <v>16.600000000000001</v>
      </c>
      <c r="I695" s="12">
        <f t="shared" si="198"/>
        <v>31.6</v>
      </c>
      <c r="J695" s="12">
        <f t="shared" si="199"/>
        <v>2.5219999999999998</v>
      </c>
      <c r="K695" s="12">
        <f t="shared" si="208"/>
        <v>2.5219999999999998</v>
      </c>
      <c r="L695" s="12">
        <f t="shared" si="200"/>
        <v>15</v>
      </c>
      <c r="M695" s="81">
        <f t="shared" si="201"/>
        <v>0</v>
      </c>
      <c r="N695" s="81">
        <f t="shared" si="202"/>
        <v>3.3999999999999986</v>
      </c>
      <c r="O695" s="81">
        <f t="shared" si="203"/>
        <v>13.399999999999999</v>
      </c>
      <c r="P695" s="81">
        <f t="shared" si="204"/>
        <v>8.3999999999999986</v>
      </c>
      <c r="Q695" s="81">
        <f t="shared" si="205"/>
        <v>18.399999999999999</v>
      </c>
      <c r="R695" s="81">
        <f t="shared" si="206"/>
        <v>28.4</v>
      </c>
      <c r="S695">
        <f t="shared" si="207"/>
        <v>1.25</v>
      </c>
      <c r="V695" s="54" t="s">
        <v>1551</v>
      </c>
      <c r="W695" s="55" t="s">
        <v>1552</v>
      </c>
      <c r="X695" s="56">
        <v>5</v>
      </c>
      <c r="Y695" s="57">
        <v>57</v>
      </c>
      <c r="Z695" s="57">
        <v>2.6</v>
      </c>
      <c r="AA695" s="57">
        <v>2.5219999999999998</v>
      </c>
      <c r="AB695" s="57">
        <v>2.48</v>
      </c>
      <c r="AC695" s="57">
        <v>14</v>
      </c>
      <c r="AD695" s="57">
        <v>29</v>
      </c>
      <c r="AE695" s="57">
        <v>35.299999999999997</v>
      </c>
      <c r="AF695" s="57">
        <v>0</v>
      </c>
      <c r="AG695" s="58">
        <v>0</v>
      </c>
      <c r="AH695" s="58">
        <v>1.25</v>
      </c>
      <c r="AI695" s="58">
        <v>2.25</v>
      </c>
      <c r="AJ695" s="58">
        <v>0</v>
      </c>
    </row>
    <row r="696" spans="1:36">
      <c r="A696" s="68" t="str">
        <f t="shared" si="190"/>
        <v>5EI83</v>
      </c>
      <c r="B696" s="12">
        <f t="shared" si="191"/>
        <v>3</v>
      </c>
      <c r="C696" s="12">
        <f t="shared" si="192"/>
        <v>3</v>
      </c>
      <c r="D696" s="12">
        <f t="shared" si="193"/>
        <v>2.8428954411205236</v>
      </c>
      <c r="E696" s="12">
        <f t="shared" si="194"/>
        <v>2.4989104533232838</v>
      </c>
      <c r="F696" s="12">
        <f t="shared" si="195"/>
        <v>2.1060093832465876</v>
      </c>
      <c r="G696" s="12">
        <f t="shared" si="196"/>
        <v>1.713108313169891</v>
      </c>
      <c r="H696" s="12">
        <f t="shared" si="197"/>
        <v>22.8</v>
      </c>
      <c r="I696" s="12">
        <f t="shared" si="198"/>
        <v>32.799999999999997</v>
      </c>
      <c r="J696" s="12">
        <f t="shared" si="199"/>
        <v>3</v>
      </c>
      <c r="K696" s="12">
        <f t="shared" si="208"/>
        <v>2.7817992237785054</v>
      </c>
      <c r="L696" s="12">
        <f t="shared" si="200"/>
        <v>9.9999999999999964</v>
      </c>
      <c r="M696" s="81">
        <f t="shared" si="201"/>
        <v>0</v>
      </c>
      <c r="N696" s="81">
        <f t="shared" si="202"/>
        <v>0</v>
      </c>
      <c r="O696" s="81">
        <f t="shared" si="203"/>
        <v>7.1999999999999993</v>
      </c>
      <c r="P696" s="81">
        <f t="shared" si="204"/>
        <v>7.2000000000000028</v>
      </c>
      <c r="Q696" s="81">
        <f t="shared" si="205"/>
        <v>17.200000000000003</v>
      </c>
      <c r="R696" s="81">
        <f t="shared" si="206"/>
        <v>27.200000000000003</v>
      </c>
      <c r="S696">
        <f t="shared" si="207"/>
        <v>2.25</v>
      </c>
      <c r="V696" s="54" t="s">
        <v>1553</v>
      </c>
      <c r="W696" s="55" t="s">
        <v>1554</v>
      </c>
      <c r="X696" s="56">
        <v>5</v>
      </c>
      <c r="Y696" s="57">
        <v>55.5</v>
      </c>
      <c r="Z696" s="57">
        <v>3</v>
      </c>
      <c r="AA696" s="57">
        <v>3</v>
      </c>
      <c r="AB696" s="57">
        <v>0</v>
      </c>
      <c r="AC696" s="57">
        <v>19.8</v>
      </c>
      <c r="AD696" s="57">
        <v>29.8</v>
      </c>
      <c r="AE696" s="57">
        <v>0</v>
      </c>
      <c r="AF696" s="57">
        <v>0</v>
      </c>
      <c r="AG696" s="58">
        <v>1.25</v>
      </c>
      <c r="AH696" s="58">
        <v>2.25</v>
      </c>
      <c r="AI696" s="58">
        <v>0</v>
      </c>
      <c r="AJ696" s="58">
        <v>0</v>
      </c>
    </row>
    <row r="697" spans="1:36">
      <c r="A697" s="68" t="str">
        <f t="shared" si="190"/>
        <v>5EI85</v>
      </c>
      <c r="B697" s="12">
        <f t="shared" si="191"/>
        <v>3</v>
      </c>
      <c r="C697" s="12">
        <f t="shared" si="192"/>
        <v>3</v>
      </c>
      <c r="D697" s="12">
        <f t="shared" si="193"/>
        <v>2.8756255575537479</v>
      </c>
      <c r="E697" s="12">
        <f t="shared" si="194"/>
        <v>2.5578456138347883</v>
      </c>
      <c r="F697" s="12">
        <f t="shared" si="195"/>
        <v>2.1649445437580921</v>
      </c>
      <c r="G697" s="12">
        <f t="shared" si="196"/>
        <v>1.7720434736813955</v>
      </c>
      <c r="H697" s="12">
        <f t="shared" si="197"/>
        <v>24.3</v>
      </c>
      <c r="I697" s="12">
        <f t="shared" si="198"/>
        <v>34.299999999999997</v>
      </c>
      <c r="J697" s="12">
        <f t="shared" si="199"/>
        <v>3</v>
      </c>
      <c r="K697" s="12">
        <f t="shared" si="208"/>
        <v>2.7817992237785054</v>
      </c>
      <c r="L697" s="12">
        <f t="shared" si="200"/>
        <v>9.9999999999999964</v>
      </c>
      <c r="M697" s="81">
        <f t="shared" si="201"/>
        <v>0</v>
      </c>
      <c r="N697" s="81">
        <f t="shared" si="202"/>
        <v>0</v>
      </c>
      <c r="O697" s="81">
        <f t="shared" si="203"/>
        <v>5.6999999999999993</v>
      </c>
      <c r="P697" s="81">
        <f t="shared" si="204"/>
        <v>5.7000000000000028</v>
      </c>
      <c r="Q697" s="81">
        <f t="shared" si="205"/>
        <v>15.700000000000003</v>
      </c>
      <c r="R697" s="81">
        <f t="shared" si="206"/>
        <v>25.700000000000003</v>
      </c>
      <c r="S697">
        <f t="shared" si="207"/>
        <v>2.25</v>
      </c>
      <c r="V697" s="54" t="s">
        <v>1555</v>
      </c>
      <c r="W697" s="55" t="s">
        <v>1556</v>
      </c>
      <c r="X697" s="56">
        <v>3</v>
      </c>
      <c r="Y697" s="57">
        <v>57</v>
      </c>
      <c r="Z697" s="57">
        <v>3</v>
      </c>
      <c r="AA697" s="57">
        <v>3</v>
      </c>
      <c r="AB697" s="57">
        <v>0</v>
      </c>
      <c r="AC697" s="57">
        <v>21.3</v>
      </c>
      <c r="AD697" s="57">
        <v>31.3</v>
      </c>
      <c r="AE697" s="57">
        <v>0</v>
      </c>
      <c r="AF697" s="57">
        <v>0</v>
      </c>
      <c r="AG697" s="58">
        <v>1.25</v>
      </c>
      <c r="AH697" s="58">
        <v>2.25</v>
      </c>
      <c r="AI697" s="58">
        <v>0</v>
      </c>
      <c r="AJ697" s="58">
        <v>0</v>
      </c>
    </row>
    <row r="698" spans="1:36">
      <c r="A698" s="68" t="str">
        <f t="shared" si="190"/>
        <v>5EJ13</v>
      </c>
      <c r="B698" s="12">
        <f t="shared" si="191"/>
        <v>2.5219999999999998</v>
      </c>
      <c r="C698" s="12">
        <f t="shared" si="192"/>
        <v>2.5219999999999998</v>
      </c>
      <c r="D698" s="12">
        <f t="shared" si="193"/>
        <v>2.4281736662247573</v>
      </c>
      <c r="E698" s="12">
        <f t="shared" si="194"/>
        <v>2.1925001977741725</v>
      </c>
      <c r="F698" s="12">
        <f t="shared" si="195"/>
        <v>1.7558907686890517</v>
      </c>
      <c r="G698" s="12">
        <f t="shared" si="196"/>
        <v>1.3192813396039311</v>
      </c>
      <c r="H698" s="12">
        <f t="shared" si="197"/>
        <v>25.700000000000003</v>
      </c>
      <c r="I698" s="12">
        <f t="shared" si="198"/>
        <v>39.200000000000003</v>
      </c>
      <c r="J698" s="12">
        <f t="shared" si="199"/>
        <v>2.5219999999999998</v>
      </c>
      <c r="K698" s="12">
        <f t="shared" si="208"/>
        <v>2.2274289521009818</v>
      </c>
      <c r="L698" s="12">
        <f t="shared" si="200"/>
        <v>13.5</v>
      </c>
      <c r="M698" s="81">
        <f t="shared" si="201"/>
        <v>0</v>
      </c>
      <c r="N698" s="81">
        <f t="shared" si="202"/>
        <v>0</v>
      </c>
      <c r="O698" s="81">
        <f t="shared" si="203"/>
        <v>4.2999999999999972</v>
      </c>
      <c r="P698" s="81">
        <f t="shared" si="204"/>
        <v>0.79999999999999716</v>
      </c>
      <c r="Q698" s="81">
        <f t="shared" si="205"/>
        <v>10.799999999999997</v>
      </c>
      <c r="R698" s="81">
        <f t="shared" si="206"/>
        <v>20.799999999999997</v>
      </c>
      <c r="S698">
        <f t="shared" si="207"/>
        <v>2.5</v>
      </c>
      <c r="V698" s="54" t="s">
        <v>1557</v>
      </c>
      <c r="W698" s="55" t="s">
        <v>42</v>
      </c>
      <c r="X698" s="56">
        <v>5</v>
      </c>
      <c r="Y698" s="57">
        <v>57</v>
      </c>
      <c r="Z698" s="57">
        <v>2.6</v>
      </c>
      <c r="AA698" s="57">
        <v>2.5219999999999998</v>
      </c>
      <c r="AB698" s="57">
        <v>0</v>
      </c>
      <c r="AC698" s="57">
        <v>23.1</v>
      </c>
      <c r="AD698" s="57">
        <v>36.6</v>
      </c>
      <c r="AE698" s="57">
        <v>0</v>
      </c>
      <c r="AF698" s="57">
        <v>0</v>
      </c>
      <c r="AG698" s="58">
        <v>1.25</v>
      </c>
      <c r="AH698" s="58">
        <v>2.5</v>
      </c>
      <c r="AI698" s="58">
        <v>0</v>
      </c>
      <c r="AJ698" s="58">
        <v>0</v>
      </c>
    </row>
    <row r="699" spans="1:36">
      <c r="A699" s="68" t="str">
        <f t="shared" si="190"/>
        <v>5EJ25</v>
      </c>
      <c r="B699" s="12">
        <f t="shared" si="191"/>
        <v>2.5219999999999998</v>
      </c>
      <c r="C699" s="12">
        <f t="shared" si="192"/>
        <v>2.5219999999999998</v>
      </c>
      <c r="D699" s="12">
        <f t="shared" si="193"/>
        <v>2.2644544847667327</v>
      </c>
      <c r="E699" s="12">
        <f t="shared" si="194"/>
        <v>1.8278450556816122</v>
      </c>
      <c r="F699" s="12">
        <f t="shared" si="195"/>
        <v>1.3912356265964916</v>
      </c>
      <c r="G699" s="12">
        <f t="shared" si="196"/>
        <v>0.95462619751137101</v>
      </c>
      <c r="H699" s="12">
        <f t="shared" si="197"/>
        <v>21.5</v>
      </c>
      <c r="I699" s="12">
        <f t="shared" si="198"/>
        <v>26.700000000000003</v>
      </c>
      <c r="J699" s="12">
        <f t="shared" si="199"/>
        <v>2.5219999999999998</v>
      </c>
      <c r="K699" s="12">
        <f t="shared" si="208"/>
        <v>2.4085355963648225</v>
      </c>
      <c r="L699" s="12">
        <f t="shared" si="200"/>
        <v>5.2000000000000028</v>
      </c>
      <c r="M699" s="81">
        <f t="shared" si="201"/>
        <v>0</v>
      </c>
      <c r="N699" s="81">
        <f t="shared" si="202"/>
        <v>0</v>
      </c>
      <c r="O699" s="81">
        <f t="shared" si="203"/>
        <v>3.2999999999999972</v>
      </c>
      <c r="P699" s="81">
        <f t="shared" si="204"/>
        <v>13.299999999999997</v>
      </c>
      <c r="Q699" s="81">
        <f t="shared" si="205"/>
        <v>23.299999999999997</v>
      </c>
      <c r="R699" s="81">
        <f t="shared" si="206"/>
        <v>33.299999999999997</v>
      </c>
      <c r="S699">
        <f t="shared" si="207"/>
        <v>2.5</v>
      </c>
      <c r="V699" s="54" t="s">
        <v>1558</v>
      </c>
      <c r="W699" s="55" t="s">
        <v>1559</v>
      </c>
      <c r="X699" s="56">
        <v>5</v>
      </c>
      <c r="Y699" s="57">
        <v>52</v>
      </c>
      <c r="Z699" s="57">
        <v>2.6</v>
      </c>
      <c r="AA699" s="57">
        <v>2.5219999999999998</v>
      </c>
      <c r="AB699" s="57">
        <v>0</v>
      </c>
      <c r="AC699" s="57">
        <v>18.899999999999999</v>
      </c>
      <c r="AD699" s="57">
        <v>24.1</v>
      </c>
      <c r="AE699" s="57">
        <v>0</v>
      </c>
      <c r="AF699" s="57">
        <v>0</v>
      </c>
      <c r="AG699" s="58">
        <v>1.25</v>
      </c>
      <c r="AH699" s="58">
        <v>2.5</v>
      </c>
      <c r="AI699" s="58">
        <v>0</v>
      </c>
      <c r="AJ699" s="58">
        <v>0</v>
      </c>
    </row>
    <row r="700" spans="1:36">
      <c r="A700" s="68" t="str">
        <f t="shared" si="190"/>
        <v>5EJ33</v>
      </c>
      <c r="B700" s="12">
        <f t="shared" si="191"/>
        <v>2.5219999999999998</v>
      </c>
      <c r="C700" s="12">
        <f t="shared" si="192"/>
        <v>2.5219999999999998</v>
      </c>
      <c r="D700" s="12">
        <f t="shared" si="193"/>
        <v>2.4063535886026077</v>
      </c>
      <c r="E700" s="12">
        <f t="shared" si="194"/>
        <v>2.1488392548656603</v>
      </c>
      <c r="F700" s="12">
        <f t="shared" si="195"/>
        <v>1.7122298257805397</v>
      </c>
      <c r="G700" s="12">
        <f t="shared" si="196"/>
        <v>1.2756203966954192</v>
      </c>
      <c r="H700" s="12">
        <f t="shared" si="197"/>
        <v>24.700000000000003</v>
      </c>
      <c r="I700" s="12">
        <f t="shared" si="198"/>
        <v>38.200000000000003</v>
      </c>
      <c r="J700" s="12">
        <f t="shared" si="199"/>
        <v>2.5219999999999998</v>
      </c>
      <c r="K700" s="12">
        <f t="shared" si="208"/>
        <v>2.2274289521009818</v>
      </c>
      <c r="L700" s="12">
        <f t="shared" si="200"/>
        <v>13.5</v>
      </c>
      <c r="M700" s="81">
        <f t="shared" si="201"/>
        <v>0</v>
      </c>
      <c r="N700" s="81">
        <f t="shared" si="202"/>
        <v>0</v>
      </c>
      <c r="O700" s="81">
        <f t="shared" si="203"/>
        <v>5.2999999999999972</v>
      </c>
      <c r="P700" s="81">
        <f t="shared" si="204"/>
        <v>1.7999999999999972</v>
      </c>
      <c r="Q700" s="81">
        <f t="shared" si="205"/>
        <v>11.799999999999997</v>
      </c>
      <c r="R700" s="81">
        <f t="shared" si="206"/>
        <v>21.799999999999997</v>
      </c>
      <c r="S700">
        <f t="shared" si="207"/>
        <v>2.5</v>
      </c>
      <c r="V700" s="54" t="s">
        <v>1560</v>
      </c>
      <c r="W700" s="55" t="s">
        <v>1561</v>
      </c>
      <c r="X700" s="56">
        <v>3</v>
      </c>
      <c r="Y700" s="57">
        <v>58</v>
      </c>
      <c r="Z700" s="57">
        <v>1.6</v>
      </c>
      <c r="AA700" s="57">
        <v>2.5219999999999998</v>
      </c>
      <c r="AB700" s="57">
        <v>0</v>
      </c>
      <c r="AC700" s="57">
        <v>23.1</v>
      </c>
      <c r="AD700" s="57">
        <v>36.6</v>
      </c>
      <c r="AE700" s="57">
        <v>0</v>
      </c>
      <c r="AF700" s="57">
        <v>0</v>
      </c>
      <c r="AG700" s="58">
        <v>1.25</v>
      </c>
      <c r="AH700" s="58">
        <v>2.5</v>
      </c>
      <c r="AI700" s="58">
        <v>0</v>
      </c>
      <c r="AJ700" s="58">
        <v>0</v>
      </c>
    </row>
    <row r="701" spans="1:36">
      <c r="A701" s="68" t="str">
        <f t="shared" si="190"/>
        <v>5EJ36</v>
      </c>
      <c r="B701" s="12">
        <f t="shared" si="191"/>
        <v>2.5219999999999998</v>
      </c>
      <c r="C701" s="12">
        <f t="shared" si="192"/>
        <v>2.5219999999999998</v>
      </c>
      <c r="D701" s="12">
        <f t="shared" si="193"/>
        <v>2.4696318137068412</v>
      </c>
      <c r="E701" s="12">
        <f t="shared" si="194"/>
        <v>2.2426946913708012</v>
      </c>
      <c r="F701" s="12">
        <f t="shared" si="195"/>
        <v>1.8060852622856807</v>
      </c>
      <c r="G701" s="12">
        <f t="shared" si="196"/>
        <v>1.3694758332005601</v>
      </c>
      <c r="H701" s="12">
        <f t="shared" si="197"/>
        <v>27.6</v>
      </c>
      <c r="I701" s="12">
        <f t="shared" si="198"/>
        <v>39.6</v>
      </c>
      <c r="J701" s="12">
        <f t="shared" si="199"/>
        <v>2.5219999999999998</v>
      </c>
      <c r="K701" s="12">
        <f t="shared" si="208"/>
        <v>2.2601590685342061</v>
      </c>
      <c r="L701" s="12">
        <f t="shared" si="200"/>
        <v>12</v>
      </c>
      <c r="M701" s="81">
        <f t="shared" si="201"/>
        <v>0</v>
      </c>
      <c r="N701" s="81">
        <f t="shared" si="202"/>
        <v>0</v>
      </c>
      <c r="O701" s="81">
        <f t="shared" si="203"/>
        <v>2.3999999999999986</v>
      </c>
      <c r="P701" s="81">
        <f t="shared" si="204"/>
        <v>0.39999999999999858</v>
      </c>
      <c r="Q701" s="81">
        <f t="shared" si="205"/>
        <v>10.399999999999999</v>
      </c>
      <c r="R701" s="81">
        <f t="shared" si="206"/>
        <v>20.399999999999999</v>
      </c>
      <c r="S701">
        <f t="shared" si="207"/>
        <v>2.5</v>
      </c>
      <c r="V701" s="54" t="s">
        <v>1562</v>
      </c>
      <c r="W701" s="55" t="s">
        <v>1563</v>
      </c>
      <c r="X701" s="56">
        <v>3</v>
      </c>
      <c r="Y701" s="57">
        <v>58</v>
      </c>
      <c r="Z701" s="57">
        <v>1.6</v>
      </c>
      <c r="AA701" s="57">
        <v>2.5219999999999998</v>
      </c>
      <c r="AB701" s="57">
        <v>0</v>
      </c>
      <c r="AC701" s="57">
        <v>26</v>
      </c>
      <c r="AD701" s="57">
        <v>38</v>
      </c>
      <c r="AE701" s="57">
        <v>0</v>
      </c>
      <c r="AF701" s="57">
        <v>0</v>
      </c>
      <c r="AG701" s="58">
        <v>1.25</v>
      </c>
      <c r="AH701" s="58">
        <v>2.5</v>
      </c>
      <c r="AI701" s="58">
        <v>0</v>
      </c>
      <c r="AJ701" s="58">
        <v>0</v>
      </c>
    </row>
    <row r="702" spans="1:36">
      <c r="A702" s="68" t="str">
        <f t="shared" si="190"/>
        <v>5EJ48</v>
      </c>
      <c r="B702" s="12">
        <f t="shared" si="191"/>
        <v>2.5150000000000001</v>
      </c>
      <c r="C702" s="12">
        <f t="shared" si="192"/>
        <v>2.5150000000000001</v>
      </c>
      <c r="D702" s="12">
        <f t="shared" si="193"/>
        <v>2.4735418525179163</v>
      </c>
      <c r="E702" s="12">
        <f t="shared" si="194"/>
        <v>2.2553410762964212</v>
      </c>
      <c r="F702" s="12">
        <f t="shared" si="195"/>
        <v>1.9890903964449289</v>
      </c>
      <c r="G702" s="12">
        <f t="shared" si="196"/>
        <v>1.5524809673598083</v>
      </c>
      <c r="H702" s="12">
        <f t="shared" si="197"/>
        <v>28.1</v>
      </c>
      <c r="I702" s="12">
        <f t="shared" si="198"/>
        <v>47.800000000000004</v>
      </c>
      <c r="J702" s="12">
        <f t="shared" si="199"/>
        <v>2.5150000000000001</v>
      </c>
      <c r="K702" s="12">
        <f t="shared" si="208"/>
        <v>2.0851444708436553</v>
      </c>
      <c r="L702" s="12">
        <f t="shared" si="200"/>
        <v>19.700000000000003</v>
      </c>
      <c r="M702" s="81">
        <f t="shared" si="201"/>
        <v>0</v>
      </c>
      <c r="N702" s="81">
        <f t="shared" si="202"/>
        <v>0</v>
      </c>
      <c r="O702" s="81">
        <f t="shared" si="203"/>
        <v>1.8999999999999986</v>
      </c>
      <c r="P702" s="81">
        <f t="shared" si="204"/>
        <v>11.899999999999999</v>
      </c>
      <c r="Q702" s="81">
        <f t="shared" si="205"/>
        <v>2.1999999999999957</v>
      </c>
      <c r="R702" s="81">
        <f t="shared" si="206"/>
        <v>12.199999999999996</v>
      </c>
      <c r="S702">
        <f t="shared" si="207"/>
        <v>2.5</v>
      </c>
      <c r="V702" s="54" t="s">
        <v>1564</v>
      </c>
      <c r="W702" s="55" t="s">
        <v>1565</v>
      </c>
      <c r="X702" s="56">
        <v>5</v>
      </c>
      <c r="Y702" s="57">
        <v>59.4</v>
      </c>
      <c r="Z702" s="57">
        <v>2.6</v>
      </c>
      <c r="AA702" s="57">
        <v>2.5150000000000001</v>
      </c>
      <c r="AB702" s="57">
        <v>0</v>
      </c>
      <c r="AC702" s="57">
        <v>25.5</v>
      </c>
      <c r="AD702" s="57">
        <v>45.2</v>
      </c>
      <c r="AE702" s="57">
        <v>0</v>
      </c>
      <c r="AF702" s="57">
        <v>0</v>
      </c>
      <c r="AG702" s="58">
        <v>1.25</v>
      </c>
      <c r="AH702" s="58">
        <v>2.5</v>
      </c>
      <c r="AI702" s="58">
        <v>0</v>
      </c>
      <c r="AJ702" s="58">
        <v>0</v>
      </c>
    </row>
    <row r="703" spans="1:36">
      <c r="A703" s="68" t="str">
        <f t="shared" si="190"/>
        <v>5EL17</v>
      </c>
      <c r="B703" s="12">
        <f t="shared" si="191"/>
        <v>2.5150000000000001</v>
      </c>
      <c r="C703" s="12">
        <f t="shared" si="192"/>
        <v>2.5150000000000001</v>
      </c>
      <c r="D703" s="12">
        <f t="shared" si="193"/>
        <v>2.4408117360846919</v>
      </c>
      <c r="E703" s="12">
        <f t="shared" si="194"/>
        <v>2.0452022902300255</v>
      </c>
      <c r="F703" s="12">
        <f t="shared" si="195"/>
        <v>1.5211244973996132</v>
      </c>
      <c r="G703" s="12">
        <f t="shared" si="196"/>
        <v>0.99704670456920108</v>
      </c>
      <c r="H703" s="12">
        <f t="shared" si="197"/>
        <v>26.6</v>
      </c>
      <c r="I703" s="12">
        <f t="shared" si="198"/>
        <v>34.200000000000003</v>
      </c>
      <c r="J703" s="12">
        <f t="shared" si="199"/>
        <v>2.5150000000000001</v>
      </c>
      <c r="K703" s="12">
        <f t="shared" si="208"/>
        <v>2.3491674100716642</v>
      </c>
      <c r="L703" s="12">
        <f t="shared" si="200"/>
        <v>7.6000000000000014</v>
      </c>
      <c r="M703" s="81">
        <f t="shared" si="201"/>
        <v>0</v>
      </c>
      <c r="N703" s="81">
        <f t="shared" si="202"/>
        <v>0</v>
      </c>
      <c r="O703" s="81">
        <f t="shared" si="203"/>
        <v>3.3999999999999986</v>
      </c>
      <c r="P703" s="81">
        <f t="shared" si="204"/>
        <v>5.7999999999999972</v>
      </c>
      <c r="Q703" s="81">
        <f t="shared" si="205"/>
        <v>15.799999999999997</v>
      </c>
      <c r="R703" s="81">
        <f t="shared" si="206"/>
        <v>25.799999999999997</v>
      </c>
      <c r="S703">
        <f t="shared" si="207"/>
        <v>3</v>
      </c>
      <c r="V703" s="54" t="s">
        <v>1566</v>
      </c>
      <c r="W703" s="55" t="s">
        <v>1567</v>
      </c>
      <c r="X703" s="56">
        <v>5</v>
      </c>
      <c r="Y703" s="57">
        <v>54.3</v>
      </c>
      <c r="Z703" s="57">
        <v>2.6</v>
      </c>
      <c r="AA703" s="57">
        <v>2.5150000000000001</v>
      </c>
      <c r="AB703" s="57">
        <v>0</v>
      </c>
      <c r="AC703" s="57">
        <v>24</v>
      </c>
      <c r="AD703" s="57">
        <v>31.6</v>
      </c>
      <c r="AE703" s="57">
        <v>0</v>
      </c>
      <c r="AF703" s="57">
        <v>0</v>
      </c>
      <c r="AG703" s="58">
        <v>1.25</v>
      </c>
      <c r="AH703" s="58">
        <v>3</v>
      </c>
      <c r="AI703" s="58">
        <v>0</v>
      </c>
      <c r="AJ703" s="58">
        <v>0</v>
      </c>
    </row>
    <row r="704" spans="1:36">
      <c r="A704" s="68" t="str">
        <f t="shared" si="190"/>
        <v>5EL24</v>
      </c>
      <c r="B704" s="12">
        <f t="shared" si="191"/>
        <v>2.5219999999999998</v>
      </c>
      <c r="C704" s="12">
        <f t="shared" si="192"/>
        <v>2.5219999999999998</v>
      </c>
      <c r="D704" s="12">
        <f t="shared" si="193"/>
        <v>2.4478117360846916</v>
      </c>
      <c r="E704" s="12">
        <f t="shared" si="194"/>
        <v>2.0522022902300252</v>
      </c>
      <c r="F704" s="12">
        <f t="shared" si="195"/>
        <v>1.5281244973996129</v>
      </c>
      <c r="G704" s="12">
        <f t="shared" si="196"/>
        <v>1.0040467045692008</v>
      </c>
      <c r="H704" s="12">
        <f t="shared" si="197"/>
        <v>26.6</v>
      </c>
      <c r="I704" s="12">
        <f t="shared" si="198"/>
        <v>34.200000000000003</v>
      </c>
      <c r="J704" s="12">
        <f t="shared" si="199"/>
        <v>2.5219999999999998</v>
      </c>
      <c r="K704" s="12">
        <f t="shared" si="208"/>
        <v>2.3561674100716639</v>
      </c>
      <c r="L704" s="12">
        <f t="shared" si="200"/>
        <v>7.6000000000000014</v>
      </c>
      <c r="M704" s="81">
        <f t="shared" si="201"/>
        <v>0</v>
      </c>
      <c r="N704" s="81">
        <f t="shared" si="202"/>
        <v>0</v>
      </c>
      <c r="O704" s="81">
        <f t="shared" si="203"/>
        <v>3.3999999999999986</v>
      </c>
      <c r="P704" s="81">
        <f t="shared" si="204"/>
        <v>5.7999999999999972</v>
      </c>
      <c r="Q704" s="81">
        <f t="shared" si="205"/>
        <v>15.799999999999997</v>
      </c>
      <c r="R704" s="81">
        <f t="shared" si="206"/>
        <v>25.799999999999997</v>
      </c>
      <c r="S704">
        <f t="shared" si="207"/>
        <v>3</v>
      </c>
      <c r="V704" s="54" t="s">
        <v>1568</v>
      </c>
      <c r="W704" s="55" t="s">
        <v>1569</v>
      </c>
      <c r="X704" s="56">
        <v>1</v>
      </c>
      <c r="Y704" s="57">
        <v>54.3</v>
      </c>
      <c r="Z704" s="57">
        <v>2.6</v>
      </c>
      <c r="AA704" s="57">
        <v>2.5219999999999998</v>
      </c>
      <c r="AB704" s="57">
        <v>0</v>
      </c>
      <c r="AC704" s="57">
        <v>24</v>
      </c>
      <c r="AD704" s="57">
        <v>31.6</v>
      </c>
      <c r="AE704" s="57">
        <v>0</v>
      </c>
      <c r="AF704" s="57">
        <v>0</v>
      </c>
      <c r="AG704" s="58">
        <v>1.25</v>
      </c>
      <c r="AH704" s="58">
        <v>3</v>
      </c>
      <c r="AI704" s="58">
        <v>0</v>
      </c>
      <c r="AJ704" s="58">
        <v>0</v>
      </c>
    </row>
    <row r="705" spans="1:36">
      <c r="A705" s="68" t="str">
        <f t="shared" si="190"/>
        <v>5EL45</v>
      </c>
      <c r="B705" s="12">
        <f t="shared" si="191"/>
        <v>2.5219999999999998</v>
      </c>
      <c r="C705" s="12">
        <f t="shared" si="192"/>
        <v>2.5219999999999998</v>
      </c>
      <c r="D705" s="12">
        <f t="shared" si="193"/>
        <v>2.3758054799315982</v>
      </c>
      <c r="E705" s="12">
        <f t="shared" si="194"/>
        <v>1.9465495622499505</v>
      </c>
      <c r="F705" s="12">
        <f t="shared" si="195"/>
        <v>1.4224717694195383</v>
      </c>
      <c r="G705" s="12">
        <f t="shared" si="196"/>
        <v>0.89839397658912623</v>
      </c>
      <c r="H705" s="12">
        <f t="shared" si="197"/>
        <v>23.3</v>
      </c>
      <c r="I705" s="12">
        <f t="shared" si="198"/>
        <v>33.1</v>
      </c>
      <c r="J705" s="12">
        <f t="shared" si="199"/>
        <v>2.5219999999999998</v>
      </c>
      <c r="K705" s="12">
        <f t="shared" si="208"/>
        <v>2.3081632393029348</v>
      </c>
      <c r="L705" s="12">
        <f t="shared" si="200"/>
        <v>9.8000000000000007</v>
      </c>
      <c r="M705" s="81">
        <f t="shared" si="201"/>
        <v>0</v>
      </c>
      <c r="N705" s="81">
        <f t="shared" si="202"/>
        <v>0</v>
      </c>
      <c r="O705" s="81">
        <f t="shared" si="203"/>
        <v>6.6999999999999993</v>
      </c>
      <c r="P705" s="81">
        <f t="shared" si="204"/>
        <v>6.8999999999999986</v>
      </c>
      <c r="Q705" s="81">
        <f t="shared" si="205"/>
        <v>16.899999999999999</v>
      </c>
      <c r="R705" s="81">
        <f t="shared" si="206"/>
        <v>26.9</v>
      </c>
      <c r="S705">
        <f t="shared" si="207"/>
        <v>3</v>
      </c>
      <c r="V705" s="54" t="s">
        <v>1570</v>
      </c>
      <c r="W705" s="55" t="s">
        <v>1571</v>
      </c>
      <c r="X705" s="56">
        <v>5</v>
      </c>
      <c r="Y705" s="57">
        <v>55</v>
      </c>
      <c r="Z705" s="57">
        <v>2.6</v>
      </c>
      <c r="AA705" s="57">
        <v>2.5219999999999998</v>
      </c>
      <c r="AB705" s="57">
        <v>0</v>
      </c>
      <c r="AC705" s="57">
        <v>20.7</v>
      </c>
      <c r="AD705" s="57">
        <v>30.5</v>
      </c>
      <c r="AE705" s="57">
        <v>0</v>
      </c>
      <c r="AF705" s="57">
        <v>0</v>
      </c>
      <c r="AG705" s="58">
        <v>1.25</v>
      </c>
      <c r="AH705" s="58">
        <v>3</v>
      </c>
      <c r="AI705" s="58">
        <v>0</v>
      </c>
      <c r="AJ705" s="58">
        <v>0</v>
      </c>
    </row>
    <row r="706" spans="1:36">
      <c r="A706" s="68" t="str">
        <f t="shared" si="190"/>
        <v>5EL52</v>
      </c>
      <c r="B706" s="12">
        <f t="shared" si="191"/>
        <v>2.5219999999999998</v>
      </c>
      <c r="C706" s="12">
        <f t="shared" si="192"/>
        <v>2.5219999999999998</v>
      </c>
      <c r="D706" s="12">
        <f t="shared" si="193"/>
        <v>2.2631584492154713</v>
      </c>
      <c r="E706" s="12">
        <f t="shared" si="194"/>
        <v>1.7390806563850594</v>
      </c>
      <c r="F706" s="12">
        <f t="shared" si="195"/>
        <v>1.2150028635546473</v>
      </c>
      <c r="G706" s="12">
        <f t="shared" si="196"/>
        <v>0.69092507072423515</v>
      </c>
      <c r="H706" s="12">
        <f t="shared" si="197"/>
        <v>20.100000000000001</v>
      </c>
      <c r="I706" s="12">
        <f t="shared" si="198"/>
        <v>28.6</v>
      </c>
      <c r="J706" s="12">
        <f t="shared" si="199"/>
        <v>2.5219999999999998</v>
      </c>
      <c r="K706" s="12">
        <f t="shared" si="208"/>
        <v>2.3365293402117291</v>
      </c>
      <c r="L706" s="12">
        <f t="shared" si="200"/>
        <v>8.5</v>
      </c>
      <c r="M706" s="81">
        <f t="shared" si="201"/>
        <v>0</v>
      </c>
      <c r="N706" s="81">
        <f t="shared" si="202"/>
        <v>0</v>
      </c>
      <c r="O706" s="81">
        <f t="shared" si="203"/>
        <v>1.3999999999999986</v>
      </c>
      <c r="P706" s="81">
        <f t="shared" si="204"/>
        <v>11.399999999999999</v>
      </c>
      <c r="Q706" s="81">
        <f t="shared" si="205"/>
        <v>21.4</v>
      </c>
      <c r="R706" s="81">
        <f t="shared" si="206"/>
        <v>31.4</v>
      </c>
      <c r="S706">
        <f t="shared" si="207"/>
        <v>3</v>
      </c>
      <c r="V706" s="54" t="s">
        <v>1572</v>
      </c>
      <c r="W706" s="55" t="s">
        <v>1573</v>
      </c>
      <c r="X706" s="56">
        <v>5</v>
      </c>
      <c r="Y706" s="57">
        <v>55</v>
      </c>
      <c r="Z706" s="57">
        <v>2.6</v>
      </c>
      <c r="AA706" s="57">
        <v>2.5219999999999998</v>
      </c>
      <c r="AB706" s="57">
        <v>0</v>
      </c>
      <c r="AC706" s="57">
        <v>17.5</v>
      </c>
      <c r="AD706" s="57">
        <v>26</v>
      </c>
      <c r="AE706" s="57">
        <v>0</v>
      </c>
      <c r="AF706" s="57">
        <v>0</v>
      </c>
      <c r="AG706" s="58">
        <v>1.25</v>
      </c>
      <c r="AH706" s="58">
        <v>3</v>
      </c>
      <c r="AI706" s="58">
        <v>0</v>
      </c>
      <c r="AJ706" s="58">
        <v>0</v>
      </c>
    </row>
    <row r="707" spans="1:36">
      <c r="A707" s="68" t="str">
        <f t="shared" si="190"/>
        <v>5EL53</v>
      </c>
      <c r="B707" s="12">
        <f t="shared" si="191"/>
        <v>2.5219999999999998</v>
      </c>
      <c r="C707" s="12">
        <f t="shared" si="192"/>
        <v>2.5219999999999998</v>
      </c>
      <c r="D707" s="12">
        <f t="shared" si="193"/>
        <v>2.4390837050358321</v>
      </c>
      <c r="E707" s="12">
        <f t="shared" si="194"/>
        <v>2.0985321221707705</v>
      </c>
      <c r="F707" s="12">
        <f t="shared" si="195"/>
        <v>1.5744543293403583</v>
      </c>
      <c r="G707" s="12">
        <f t="shared" si="196"/>
        <v>1.0503765365099462</v>
      </c>
      <c r="H707" s="12">
        <f t="shared" si="197"/>
        <v>26.200000000000003</v>
      </c>
      <c r="I707" s="12">
        <f t="shared" si="198"/>
        <v>36</v>
      </c>
      <c r="J707" s="12">
        <f t="shared" si="199"/>
        <v>2.5219999999999998</v>
      </c>
      <c r="K707" s="12">
        <f t="shared" si="208"/>
        <v>2.3081632393029352</v>
      </c>
      <c r="L707" s="12">
        <f t="shared" si="200"/>
        <v>9.7999999999999972</v>
      </c>
      <c r="M707" s="81">
        <f t="shared" si="201"/>
        <v>0</v>
      </c>
      <c r="N707" s="81">
        <f t="shared" si="202"/>
        <v>0</v>
      </c>
      <c r="O707" s="81">
        <f t="shared" si="203"/>
        <v>3.7999999999999972</v>
      </c>
      <c r="P707" s="81">
        <f t="shared" si="204"/>
        <v>4</v>
      </c>
      <c r="Q707" s="81">
        <f t="shared" si="205"/>
        <v>14</v>
      </c>
      <c r="R707" s="81">
        <f t="shared" si="206"/>
        <v>24</v>
      </c>
      <c r="S707">
        <f t="shared" si="207"/>
        <v>3</v>
      </c>
      <c r="V707" s="54" t="s">
        <v>1574</v>
      </c>
      <c r="W707" s="55" t="s">
        <v>1575</v>
      </c>
      <c r="X707" s="56">
        <v>5</v>
      </c>
      <c r="Y707" s="57">
        <v>57.9</v>
      </c>
      <c r="Z707" s="57">
        <v>2.6</v>
      </c>
      <c r="AA707" s="57">
        <v>2.5219999999999998</v>
      </c>
      <c r="AB707" s="57">
        <v>0</v>
      </c>
      <c r="AC707" s="57">
        <v>23.6</v>
      </c>
      <c r="AD707" s="57">
        <v>33.4</v>
      </c>
      <c r="AE707" s="57">
        <v>0</v>
      </c>
      <c r="AF707" s="57">
        <v>0</v>
      </c>
      <c r="AG707" s="58">
        <v>1.25</v>
      </c>
      <c r="AH707" s="58">
        <v>3</v>
      </c>
      <c r="AI707" s="58">
        <v>0</v>
      </c>
      <c r="AJ707" s="58">
        <v>0</v>
      </c>
    </row>
    <row r="708" spans="1:36">
      <c r="A708" s="68" t="str">
        <f t="shared" si="190"/>
        <v>5EL68</v>
      </c>
      <c r="B708" s="12">
        <f t="shared" si="191"/>
        <v>2.5219999999999998</v>
      </c>
      <c r="C708" s="12">
        <f t="shared" si="192"/>
        <v>2.5219999999999998</v>
      </c>
      <c r="D708" s="12">
        <f t="shared" si="193"/>
        <v>2.4172636274136825</v>
      </c>
      <c r="E708" s="12">
        <f t="shared" si="194"/>
        <v>2.0461243428877292</v>
      </c>
      <c r="F708" s="12">
        <f t="shared" si="195"/>
        <v>1.522046550057317</v>
      </c>
      <c r="G708" s="12">
        <f t="shared" si="196"/>
        <v>0.99796875722690492</v>
      </c>
      <c r="H708" s="12">
        <f t="shared" si="197"/>
        <v>25.200000000000003</v>
      </c>
      <c r="I708" s="12">
        <f t="shared" si="198"/>
        <v>35</v>
      </c>
      <c r="J708" s="12">
        <f t="shared" si="199"/>
        <v>2.5219999999999998</v>
      </c>
      <c r="K708" s="12">
        <f t="shared" si="208"/>
        <v>2.3081632393029352</v>
      </c>
      <c r="L708" s="12">
        <f t="shared" si="200"/>
        <v>9.7999999999999972</v>
      </c>
      <c r="M708" s="81">
        <f t="shared" si="201"/>
        <v>0</v>
      </c>
      <c r="N708" s="81">
        <f t="shared" si="202"/>
        <v>0</v>
      </c>
      <c r="O708" s="81">
        <f t="shared" si="203"/>
        <v>4.7999999999999972</v>
      </c>
      <c r="P708" s="81">
        <f t="shared" si="204"/>
        <v>5</v>
      </c>
      <c r="Q708" s="81">
        <f t="shared" si="205"/>
        <v>15</v>
      </c>
      <c r="R708" s="81">
        <f t="shared" si="206"/>
        <v>25</v>
      </c>
      <c r="S708">
        <f t="shared" si="207"/>
        <v>3</v>
      </c>
      <c r="V708" s="54" t="s">
        <v>1576</v>
      </c>
      <c r="W708" s="55" t="s">
        <v>1577</v>
      </c>
      <c r="X708" s="56">
        <v>5</v>
      </c>
      <c r="Y708" s="57">
        <v>60.9</v>
      </c>
      <c r="Z708" s="57">
        <v>2.6</v>
      </c>
      <c r="AA708" s="57">
        <v>2.5219999999999998</v>
      </c>
      <c r="AB708" s="57">
        <v>0</v>
      </c>
      <c r="AC708" s="57">
        <v>22.6</v>
      </c>
      <c r="AD708" s="57">
        <v>32.4</v>
      </c>
      <c r="AE708" s="57">
        <v>0</v>
      </c>
      <c r="AF708" s="57">
        <v>0</v>
      </c>
      <c r="AG708" s="58">
        <v>1.25</v>
      </c>
      <c r="AH708" s="58">
        <v>3</v>
      </c>
      <c r="AI708" s="58">
        <v>0</v>
      </c>
      <c r="AJ708" s="58">
        <v>0</v>
      </c>
    </row>
    <row r="709" spans="1:36">
      <c r="A709" s="68" t="str">
        <f t="shared" si="190"/>
        <v>5EL71</v>
      </c>
      <c r="B709" s="12">
        <f t="shared" si="191"/>
        <v>2.5150000000000001</v>
      </c>
      <c r="C709" s="12">
        <f t="shared" si="192"/>
        <v>2.5150000000000001</v>
      </c>
      <c r="D709" s="12">
        <f t="shared" si="193"/>
        <v>2.10931768474825</v>
      </c>
      <c r="E709" s="12">
        <f t="shared" si="194"/>
        <v>1.5852398919178381</v>
      </c>
      <c r="F709" s="12">
        <f t="shared" si="195"/>
        <v>1.061162099087426</v>
      </c>
      <c r="G709" s="12">
        <f t="shared" si="196"/>
        <v>0.53708430625701364</v>
      </c>
      <c r="H709" s="12">
        <f t="shared" si="197"/>
        <v>20.8</v>
      </c>
      <c r="I709" s="12">
        <f t="shared" si="198"/>
        <v>23.3</v>
      </c>
      <c r="J709" s="12">
        <f t="shared" si="199"/>
        <v>2.5150000000000001</v>
      </c>
      <c r="K709" s="12">
        <f t="shared" si="208"/>
        <v>2.4604498059446263</v>
      </c>
      <c r="L709" s="12">
        <f t="shared" si="200"/>
        <v>2.5</v>
      </c>
      <c r="M709" s="81">
        <f t="shared" si="201"/>
        <v>0</v>
      </c>
      <c r="N709" s="81">
        <f t="shared" si="202"/>
        <v>0</v>
      </c>
      <c r="O709" s="81">
        <f t="shared" si="203"/>
        <v>6.6999999999999993</v>
      </c>
      <c r="P709" s="81">
        <f t="shared" si="204"/>
        <v>16.7</v>
      </c>
      <c r="Q709" s="81">
        <f t="shared" si="205"/>
        <v>26.7</v>
      </c>
      <c r="R709" s="81">
        <f t="shared" si="206"/>
        <v>36.700000000000003</v>
      </c>
      <c r="S709">
        <f t="shared" si="207"/>
        <v>3</v>
      </c>
      <c r="V709" s="54" t="s">
        <v>1578</v>
      </c>
      <c r="W709" s="55" t="s">
        <v>1579</v>
      </c>
      <c r="X709" s="56">
        <v>5</v>
      </c>
      <c r="Y709" s="57">
        <v>50</v>
      </c>
      <c r="Z709" s="57">
        <v>2.6</v>
      </c>
      <c r="AA709" s="57">
        <v>2.5150000000000001</v>
      </c>
      <c r="AB709" s="57">
        <v>0</v>
      </c>
      <c r="AC709" s="57">
        <v>18.2</v>
      </c>
      <c r="AD709" s="57">
        <v>20.7</v>
      </c>
      <c r="AE709" s="57">
        <v>29.7</v>
      </c>
      <c r="AF709" s="57">
        <v>0</v>
      </c>
      <c r="AG709" s="58">
        <v>1.25</v>
      </c>
      <c r="AH709" s="58">
        <v>3</v>
      </c>
      <c r="AI709" s="58">
        <v>0</v>
      </c>
      <c r="AJ709" s="58">
        <v>0</v>
      </c>
    </row>
    <row r="710" spans="1:36">
      <c r="A710" s="68" t="str">
        <f t="shared" si="190"/>
        <v>5EL79</v>
      </c>
      <c r="B710" s="12">
        <f t="shared" si="191"/>
        <v>3</v>
      </c>
      <c r="C710" s="12">
        <f t="shared" si="192"/>
        <v>3</v>
      </c>
      <c r="D710" s="12">
        <f t="shared" si="193"/>
        <v>2.8647155187426732</v>
      </c>
      <c r="E710" s="12">
        <f t="shared" si="194"/>
        <v>2.4568709922236498</v>
      </c>
      <c r="F710" s="12">
        <f t="shared" si="195"/>
        <v>1.9327931993932377</v>
      </c>
      <c r="G710" s="12">
        <f t="shared" si="196"/>
        <v>1.4087154065628256</v>
      </c>
      <c r="H710" s="12">
        <f t="shared" si="197"/>
        <v>23.8</v>
      </c>
      <c r="I710" s="12">
        <f t="shared" si="198"/>
        <v>33.799999999999997</v>
      </c>
      <c r="J710" s="12">
        <f t="shared" si="199"/>
        <v>3</v>
      </c>
      <c r="K710" s="12">
        <f t="shared" si="208"/>
        <v>2.7817992237785054</v>
      </c>
      <c r="L710" s="12">
        <f t="shared" si="200"/>
        <v>9.9999999999999964</v>
      </c>
      <c r="M710" s="81">
        <f t="shared" si="201"/>
        <v>0</v>
      </c>
      <c r="N710" s="81">
        <f t="shared" si="202"/>
        <v>0</v>
      </c>
      <c r="O710" s="81">
        <f t="shared" si="203"/>
        <v>6.1999999999999993</v>
      </c>
      <c r="P710" s="81">
        <f t="shared" si="204"/>
        <v>6.2000000000000028</v>
      </c>
      <c r="Q710" s="81">
        <f t="shared" si="205"/>
        <v>16.200000000000003</v>
      </c>
      <c r="R710" s="81">
        <f t="shared" si="206"/>
        <v>26.200000000000003</v>
      </c>
      <c r="S710">
        <f t="shared" si="207"/>
        <v>3</v>
      </c>
      <c r="V710" s="54" t="s">
        <v>1580</v>
      </c>
      <c r="W710" s="55" t="s">
        <v>1581</v>
      </c>
      <c r="X710" s="56">
        <v>1</v>
      </c>
      <c r="Y710" s="57">
        <v>56.5</v>
      </c>
      <c r="Z710" s="57">
        <v>3</v>
      </c>
      <c r="AA710" s="57">
        <v>3</v>
      </c>
      <c r="AB710" s="57">
        <v>0</v>
      </c>
      <c r="AC710" s="57">
        <v>20.8</v>
      </c>
      <c r="AD710" s="57">
        <v>30.8</v>
      </c>
      <c r="AE710" s="57">
        <v>0</v>
      </c>
      <c r="AF710" s="57">
        <v>0</v>
      </c>
      <c r="AG710" s="58">
        <v>1.25</v>
      </c>
      <c r="AH710" s="58">
        <v>3</v>
      </c>
      <c r="AI710" s="58">
        <v>0</v>
      </c>
      <c r="AJ710" s="58">
        <v>0</v>
      </c>
    </row>
    <row r="711" spans="1:36">
      <c r="A711" s="68" t="str">
        <f t="shared" si="190"/>
        <v>5EN74</v>
      </c>
      <c r="B711" s="12">
        <f t="shared" si="191"/>
        <v>2.5150000000000001</v>
      </c>
      <c r="C711" s="12">
        <f t="shared" si="192"/>
        <v>2.5150000000000001</v>
      </c>
      <c r="D711" s="12">
        <f t="shared" si="193"/>
        <v>2.3641141632428364</v>
      </c>
      <c r="E711" s="12">
        <f t="shared" si="194"/>
        <v>2.1459133870213418</v>
      </c>
      <c r="F711" s="12">
        <f t="shared" si="195"/>
        <v>1.5382214397693326</v>
      </c>
      <c r="G711" s="12">
        <f t="shared" si="196"/>
        <v>0.92659523826448953</v>
      </c>
      <c r="H711" s="12">
        <f t="shared" si="197"/>
        <v>23.085000000000001</v>
      </c>
      <c r="I711" s="12">
        <f t="shared" si="198"/>
        <v>40.1</v>
      </c>
      <c r="J711" s="12">
        <f t="shared" si="199"/>
        <v>2.5150000000000001</v>
      </c>
      <c r="K711" s="12">
        <f t="shared" si="208"/>
        <v>2.143731379259127</v>
      </c>
      <c r="L711" s="12">
        <f t="shared" si="200"/>
        <v>17.015000000000001</v>
      </c>
      <c r="M711" s="81">
        <f t="shared" si="201"/>
        <v>0</v>
      </c>
      <c r="N711" s="81">
        <f t="shared" si="202"/>
        <v>0</v>
      </c>
      <c r="O711" s="81">
        <f t="shared" si="203"/>
        <v>6.9149999999999991</v>
      </c>
      <c r="P711" s="81">
        <f t="shared" si="204"/>
        <v>16.914999999999999</v>
      </c>
      <c r="Q711" s="81">
        <f t="shared" si="205"/>
        <v>9.8999999999999986</v>
      </c>
      <c r="R711" s="81">
        <f t="shared" si="206"/>
        <v>19.899999999999999</v>
      </c>
      <c r="S711">
        <f t="shared" si="207"/>
        <v>3.5</v>
      </c>
      <c r="V711" s="54" t="s">
        <v>1582</v>
      </c>
      <c r="W711" s="55" t="s">
        <v>1583</v>
      </c>
      <c r="X711" s="56">
        <v>5</v>
      </c>
      <c r="Y711" s="57">
        <v>52.6</v>
      </c>
      <c r="Z711" s="57">
        <v>2.6</v>
      </c>
      <c r="AA711" s="57">
        <v>2.5150000000000001</v>
      </c>
      <c r="AB711" s="57">
        <v>0</v>
      </c>
      <c r="AC711" s="57">
        <v>20.484999999999999</v>
      </c>
      <c r="AD711" s="57">
        <v>37.5</v>
      </c>
      <c r="AE711" s="57">
        <v>39.85</v>
      </c>
      <c r="AF711" s="57">
        <v>0</v>
      </c>
      <c r="AG711" s="58">
        <v>1.25</v>
      </c>
      <c r="AH711" s="58">
        <v>3.5</v>
      </c>
      <c r="AI711" s="58">
        <v>0</v>
      </c>
      <c r="AJ711" s="58">
        <v>0</v>
      </c>
    </row>
    <row r="712" spans="1:36">
      <c r="A712" s="68" t="str">
        <f t="shared" si="190"/>
        <v>5EN90</v>
      </c>
      <c r="B712" s="12">
        <f t="shared" si="191"/>
        <v>2.5150000000000001</v>
      </c>
      <c r="C712" s="12">
        <f t="shared" si="192"/>
        <v>2.5150000000000001</v>
      </c>
      <c r="D712" s="12">
        <f t="shared" si="193"/>
        <v>2.3753515032182433</v>
      </c>
      <c r="E712" s="12">
        <f t="shared" si="194"/>
        <v>2.1571507269967487</v>
      </c>
      <c r="F712" s="12">
        <f t="shared" si="195"/>
        <v>1.5691300510089068</v>
      </c>
      <c r="G712" s="12">
        <f t="shared" si="196"/>
        <v>0.95750384950406375</v>
      </c>
      <c r="H712" s="12">
        <f t="shared" si="197"/>
        <v>23.6</v>
      </c>
      <c r="I712" s="12">
        <f t="shared" si="198"/>
        <v>40.6</v>
      </c>
      <c r="J712" s="12">
        <f t="shared" si="199"/>
        <v>2.5150000000000001</v>
      </c>
      <c r="K712" s="12">
        <f t="shared" si="208"/>
        <v>2.1440586804234592</v>
      </c>
      <c r="L712" s="12">
        <f t="shared" si="200"/>
        <v>17</v>
      </c>
      <c r="M712" s="81">
        <f t="shared" si="201"/>
        <v>0</v>
      </c>
      <c r="N712" s="81">
        <f t="shared" si="202"/>
        <v>0</v>
      </c>
      <c r="O712" s="81">
        <f t="shared" si="203"/>
        <v>6.3999999999999986</v>
      </c>
      <c r="P712" s="81">
        <f t="shared" si="204"/>
        <v>16.399999999999999</v>
      </c>
      <c r="Q712" s="81">
        <f t="shared" si="205"/>
        <v>9.3999999999999986</v>
      </c>
      <c r="R712" s="81">
        <f t="shared" si="206"/>
        <v>19.399999999999999</v>
      </c>
      <c r="S712">
        <f t="shared" si="207"/>
        <v>3.5</v>
      </c>
      <c r="V712" s="54" t="s">
        <v>1584</v>
      </c>
      <c r="W712" s="55" t="s">
        <v>1585</v>
      </c>
      <c r="X712" s="56">
        <v>5</v>
      </c>
      <c r="Y712" s="57">
        <v>52.6</v>
      </c>
      <c r="Z712" s="57">
        <v>2.6</v>
      </c>
      <c r="AA712" s="57">
        <v>2.5150000000000001</v>
      </c>
      <c r="AB712" s="57">
        <v>0</v>
      </c>
      <c r="AC712" s="57">
        <v>21</v>
      </c>
      <c r="AD712" s="57">
        <v>38</v>
      </c>
      <c r="AE712" s="57">
        <v>40.35</v>
      </c>
      <c r="AF712" s="57">
        <v>0</v>
      </c>
      <c r="AG712" s="58">
        <v>1.25</v>
      </c>
      <c r="AH712" s="58">
        <v>3.5</v>
      </c>
      <c r="AI712" s="58">
        <v>0</v>
      </c>
      <c r="AJ712" s="58">
        <v>0</v>
      </c>
    </row>
    <row r="713" spans="1:36">
      <c r="A713" s="68" t="str">
        <f t="shared" si="190"/>
        <v>5ER39</v>
      </c>
      <c r="B713" s="12">
        <f t="shared" si="191"/>
        <v>3</v>
      </c>
      <c r="C713" s="12">
        <f t="shared" si="192"/>
        <v>2.9629058680423461</v>
      </c>
      <c r="D713" s="12">
        <f t="shared" si="193"/>
        <v>2.7447050918208511</v>
      </c>
      <c r="E713" s="12">
        <f t="shared" si="194"/>
        <v>2.2591606583477519</v>
      </c>
      <c r="F713" s="12">
        <f t="shared" si="195"/>
        <v>1.4721435901015678</v>
      </c>
      <c r="G713" s="12">
        <f t="shared" si="196"/>
        <v>0.68512652185538325</v>
      </c>
      <c r="H713" s="12">
        <f t="shared" si="197"/>
        <v>18.3</v>
      </c>
      <c r="I713" s="12">
        <f t="shared" si="198"/>
        <v>35.299999999999997</v>
      </c>
      <c r="J713" s="12">
        <f t="shared" si="199"/>
        <v>3</v>
      </c>
      <c r="K713" s="12">
        <f t="shared" si="208"/>
        <v>2.629058680423459</v>
      </c>
      <c r="L713" s="12">
        <f t="shared" si="200"/>
        <v>16.999999999999996</v>
      </c>
      <c r="M713" s="81">
        <f t="shared" si="201"/>
        <v>0</v>
      </c>
      <c r="N713" s="81">
        <f t="shared" si="202"/>
        <v>1.6999999999999993</v>
      </c>
      <c r="O713" s="81">
        <f t="shared" si="203"/>
        <v>11.7</v>
      </c>
      <c r="P713" s="81">
        <f t="shared" si="204"/>
        <v>4.7000000000000028</v>
      </c>
      <c r="Q713" s="81">
        <f t="shared" si="205"/>
        <v>14.700000000000003</v>
      </c>
      <c r="R713" s="81">
        <f t="shared" si="206"/>
        <v>24.700000000000003</v>
      </c>
      <c r="S713">
        <f t="shared" si="207"/>
        <v>4.5</v>
      </c>
      <c r="V713" s="54" t="s">
        <v>1586</v>
      </c>
      <c r="W713" s="55" t="s">
        <v>1587</v>
      </c>
      <c r="X713" s="56">
        <v>5</v>
      </c>
      <c r="Y713" s="57">
        <v>51</v>
      </c>
      <c r="Z713" s="57">
        <v>3</v>
      </c>
      <c r="AA713" s="57">
        <v>3</v>
      </c>
      <c r="AB713" s="57">
        <v>0</v>
      </c>
      <c r="AC713" s="57">
        <v>15.3</v>
      </c>
      <c r="AD713" s="57">
        <v>32.299999999999997</v>
      </c>
      <c r="AE713" s="57">
        <v>0</v>
      </c>
      <c r="AF713" s="57">
        <v>0</v>
      </c>
      <c r="AG713" s="58">
        <v>1.25</v>
      </c>
      <c r="AH713" s="58">
        <v>4.5</v>
      </c>
      <c r="AI713" s="58">
        <v>0</v>
      </c>
      <c r="AJ713" s="58">
        <v>0</v>
      </c>
    </row>
    <row r="714" spans="1:36">
      <c r="A714" s="68" t="str">
        <f t="shared" si="190"/>
        <v>5ES1</v>
      </c>
      <c r="B714" s="12">
        <f t="shared" si="191"/>
        <v>2.0249999999999999</v>
      </c>
      <c r="C714" s="12">
        <f t="shared" si="192"/>
        <v>2.0249999999999999</v>
      </c>
      <c r="D714" s="12">
        <f t="shared" si="193"/>
        <v>1.8635314255960937</v>
      </c>
      <c r="E714" s="12">
        <f t="shared" si="194"/>
        <v>1.0797761093851106</v>
      </c>
      <c r="F714" s="12">
        <f t="shared" si="195"/>
        <v>0.24884018691281562</v>
      </c>
      <c r="G714" s="12">
        <f t="shared" si="196"/>
        <v>-0.58209573555947935</v>
      </c>
      <c r="H714" s="12">
        <f t="shared" si="197"/>
        <v>22.6</v>
      </c>
      <c r="I714" s="12">
        <f t="shared" si="198"/>
        <v>30.770000000000003</v>
      </c>
      <c r="J714" s="12">
        <f t="shared" si="199"/>
        <v>2.0249999999999999</v>
      </c>
      <c r="K714" s="12">
        <f t="shared" si="208"/>
        <v>1.8467299658270386</v>
      </c>
      <c r="L714" s="12">
        <f t="shared" si="200"/>
        <v>8.1700000000000017</v>
      </c>
      <c r="M714" s="81">
        <f t="shared" si="201"/>
        <v>0</v>
      </c>
      <c r="N714" s="81">
        <f t="shared" si="202"/>
        <v>0</v>
      </c>
      <c r="O714" s="81">
        <f t="shared" si="203"/>
        <v>7.3999999999999986</v>
      </c>
      <c r="P714" s="81">
        <f t="shared" si="204"/>
        <v>9.2299999999999969</v>
      </c>
      <c r="Q714" s="81">
        <f t="shared" si="205"/>
        <v>19.229999999999997</v>
      </c>
      <c r="R714" s="81">
        <f t="shared" si="206"/>
        <v>29.229999999999997</v>
      </c>
      <c r="S714">
        <f t="shared" si="207"/>
        <v>4.75</v>
      </c>
      <c r="V714" s="54" t="s">
        <v>1588</v>
      </c>
      <c r="W714" s="55" t="s">
        <v>1589</v>
      </c>
      <c r="X714" s="56">
        <v>5</v>
      </c>
      <c r="Y714" s="57">
        <v>51.8</v>
      </c>
      <c r="Z714" s="57">
        <v>2.6</v>
      </c>
      <c r="AA714" s="57">
        <v>2.0249999999999999</v>
      </c>
      <c r="AB714" s="57">
        <v>0</v>
      </c>
      <c r="AC714" s="57">
        <v>20</v>
      </c>
      <c r="AD714" s="57">
        <v>28.17</v>
      </c>
      <c r="AE714" s="57">
        <v>0</v>
      </c>
      <c r="AF714" s="57">
        <v>0</v>
      </c>
      <c r="AG714" s="58">
        <v>1.25</v>
      </c>
      <c r="AH714" s="58">
        <v>4.75</v>
      </c>
      <c r="AI714" s="58">
        <v>0</v>
      </c>
      <c r="AJ714" s="58">
        <v>0</v>
      </c>
    </row>
    <row r="715" spans="1:36">
      <c r="A715" s="68" t="str">
        <f t="shared" si="190"/>
        <v>5EZ43</v>
      </c>
      <c r="B715" s="12">
        <f t="shared" si="191"/>
        <v>3</v>
      </c>
      <c r="C715" s="12">
        <f t="shared" si="192"/>
        <v>2.9869079534267104</v>
      </c>
      <c r="D715" s="12">
        <f t="shared" si="193"/>
        <v>2.7687071772052154</v>
      </c>
      <c r="E715" s="12">
        <f t="shared" si="194"/>
        <v>2.5505064009837208</v>
      </c>
      <c r="F715" s="12">
        <f t="shared" si="195"/>
        <v>1.1580531613062282</v>
      </c>
      <c r="G715" s="12">
        <f t="shared" si="196"/>
        <v>-0.60521664577842182</v>
      </c>
      <c r="H715" s="12">
        <f t="shared" si="197"/>
        <v>19.399999999999999</v>
      </c>
      <c r="I715" s="12">
        <f t="shared" si="198"/>
        <v>42.4</v>
      </c>
      <c r="J715" s="12">
        <f t="shared" si="199"/>
        <v>3</v>
      </c>
      <c r="K715" s="12">
        <f t="shared" si="208"/>
        <v>2.4981382146905622</v>
      </c>
      <c r="L715" s="12">
        <f t="shared" si="200"/>
        <v>23</v>
      </c>
      <c r="M715" s="81">
        <f t="shared" si="201"/>
        <v>0</v>
      </c>
      <c r="N715" s="81">
        <f t="shared" si="202"/>
        <v>0.60000000000000142</v>
      </c>
      <c r="O715" s="81">
        <f t="shared" si="203"/>
        <v>10.600000000000001</v>
      </c>
      <c r="P715" s="81">
        <f t="shared" si="204"/>
        <v>20.6</v>
      </c>
      <c r="Q715" s="81">
        <f t="shared" si="205"/>
        <v>7.6000000000000014</v>
      </c>
      <c r="R715" s="81">
        <f t="shared" si="206"/>
        <v>17.600000000000001</v>
      </c>
      <c r="S715">
        <f t="shared" si="207"/>
        <v>10</v>
      </c>
      <c r="V715" s="54" t="s">
        <v>1590</v>
      </c>
      <c r="W715" s="55" t="s">
        <v>1591</v>
      </c>
      <c r="X715" s="56">
        <v>1</v>
      </c>
      <c r="Y715" s="57">
        <v>50.6</v>
      </c>
      <c r="Z715" s="57">
        <v>3</v>
      </c>
      <c r="AA715" s="57">
        <v>3</v>
      </c>
      <c r="AB715" s="57">
        <v>0</v>
      </c>
      <c r="AC715" s="57">
        <v>16.399999999999999</v>
      </c>
      <c r="AD715" s="57">
        <v>39.4</v>
      </c>
      <c r="AE715" s="57">
        <v>0</v>
      </c>
      <c r="AF715" s="57">
        <v>0</v>
      </c>
      <c r="AG715" s="58">
        <v>1.25</v>
      </c>
      <c r="AH715" s="58">
        <v>10</v>
      </c>
      <c r="AI715" s="58">
        <v>0</v>
      </c>
      <c r="AJ715" s="58">
        <v>0</v>
      </c>
    </row>
    <row r="716" spans="1:36">
      <c r="A716" s="68" t="str">
        <f t="shared" si="190"/>
        <v>5EZ44</v>
      </c>
      <c r="B716" s="12">
        <f t="shared" si="191"/>
        <v>3</v>
      </c>
      <c r="C716" s="12">
        <f t="shared" si="192"/>
        <v>2.9803619301400657</v>
      </c>
      <c r="D716" s="12">
        <f t="shared" si="193"/>
        <v>2.7621611539185706</v>
      </c>
      <c r="E716" s="12">
        <f t="shared" si="194"/>
        <v>2.5439603776970761</v>
      </c>
      <c r="F716" s="12">
        <f t="shared" si="195"/>
        <v>1.1051550670936892</v>
      </c>
      <c r="G716" s="12">
        <f t="shared" si="196"/>
        <v>-0.65811473999096082</v>
      </c>
      <c r="H716" s="12">
        <f t="shared" si="197"/>
        <v>19.100000000000001</v>
      </c>
      <c r="I716" s="12">
        <f t="shared" si="198"/>
        <v>42.1</v>
      </c>
      <c r="J716" s="12">
        <f t="shared" si="199"/>
        <v>3</v>
      </c>
      <c r="K716" s="12">
        <f t="shared" si="208"/>
        <v>2.4981382146905622</v>
      </c>
      <c r="L716" s="12">
        <f t="shared" si="200"/>
        <v>23</v>
      </c>
      <c r="M716" s="81">
        <f t="shared" si="201"/>
        <v>0</v>
      </c>
      <c r="N716" s="81">
        <f t="shared" si="202"/>
        <v>0.89999999999999858</v>
      </c>
      <c r="O716" s="81">
        <f t="shared" si="203"/>
        <v>10.899999999999999</v>
      </c>
      <c r="P716" s="81">
        <f t="shared" si="204"/>
        <v>20.9</v>
      </c>
      <c r="Q716" s="81">
        <f t="shared" si="205"/>
        <v>7.8999999999999986</v>
      </c>
      <c r="R716" s="81">
        <f t="shared" si="206"/>
        <v>17.899999999999999</v>
      </c>
      <c r="S716">
        <f t="shared" si="207"/>
        <v>10</v>
      </c>
      <c r="V716" s="54" t="s">
        <v>1592</v>
      </c>
      <c r="W716" s="55" t="s">
        <v>1593</v>
      </c>
      <c r="X716" s="56">
        <v>5</v>
      </c>
      <c r="Y716" s="57">
        <v>50.3</v>
      </c>
      <c r="Z716" s="57">
        <v>3</v>
      </c>
      <c r="AA716" s="57">
        <v>3</v>
      </c>
      <c r="AB716" s="57">
        <v>0</v>
      </c>
      <c r="AC716" s="57">
        <v>16.100000000000001</v>
      </c>
      <c r="AD716" s="57">
        <v>39.1</v>
      </c>
      <c r="AE716" s="57">
        <v>0</v>
      </c>
      <c r="AF716" s="57">
        <v>0</v>
      </c>
      <c r="AG716" s="58">
        <v>1.25</v>
      </c>
      <c r="AH716" s="58">
        <v>10</v>
      </c>
      <c r="AI716" s="58">
        <v>0</v>
      </c>
      <c r="AJ716" s="58">
        <v>0</v>
      </c>
    </row>
    <row r="717" spans="1:36">
      <c r="A717" s="68" t="str">
        <f t="shared" si="190"/>
        <v>5EZ47</v>
      </c>
      <c r="B717" s="12">
        <f t="shared" si="191"/>
        <v>3</v>
      </c>
      <c r="C717" s="12">
        <f t="shared" si="192"/>
        <v>2.9759979146156357</v>
      </c>
      <c r="D717" s="12">
        <f t="shared" si="193"/>
        <v>2.7577971383941406</v>
      </c>
      <c r="E717" s="12">
        <f t="shared" si="194"/>
        <v>2.5395963621726461</v>
      </c>
      <c r="F717" s="12">
        <f t="shared" si="195"/>
        <v>1.0698896709519956</v>
      </c>
      <c r="G717" s="12">
        <f t="shared" si="196"/>
        <v>-0.69338013613265392</v>
      </c>
      <c r="H717" s="12">
        <f t="shared" si="197"/>
        <v>18.899999999999999</v>
      </c>
      <c r="I717" s="12">
        <f t="shared" si="198"/>
        <v>41.9</v>
      </c>
      <c r="J717" s="12">
        <f t="shared" si="199"/>
        <v>3</v>
      </c>
      <c r="K717" s="12">
        <f t="shared" si="208"/>
        <v>2.4981382146905622</v>
      </c>
      <c r="L717" s="12">
        <f t="shared" si="200"/>
        <v>23</v>
      </c>
      <c r="M717" s="81">
        <f t="shared" si="201"/>
        <v>0</v>
      </c>
      <c r="N717" s="81">
        <f t="shared" si="202"/>
        <v>1.1000000000000014</v>
      </c>
      <c r="O717" s="81">
        <f t="shared" si="203"/>
        <v>11.100000000000001</v>
      </c>
      <c r="P717" s="81">
        <f t="shared" si="204"/>
        <v>21.1</v>
      </c>
      <c r="Q717" s="81">
        <f t="shared" si="205"/>
        <v>8.1000000000000014</v>
      </c>
      <c r="R717" s="81">
        <f t="shared" si="206"/>
        <v>18.100000000000001</v>
      </c>
      <c r="S717">
        <f t="shared" si="207"/>
        <v>10</v>
      </c>
      <c r="V717" s="54" t="s">
        <v>1594</v>
      </c>
      <c r="W717" s="55" t="s">
        <v>1595</v>
      </c>
      <c r="X717" s="56">
        <v>5</v>
      </c>
      <c r="Y717" s="57">
        <v>50.3</v>
      </c>
      <c r="Z717" s="57">
        <v>3</v>
      </c>
      <c r="AA717" s="57">
        <v>3</v>
      </c>
      <c r="AB717" s="57">
        <v>0</v>
      </c>
      <c r="AC717" s="57">
        <v>15.9</v>
      </c>
      <c r="AD717" s="57">
        <v>38.9</v>
      </c>
      <c r="AE717" s="57">
        <v>0</v>
      </c>
      <c r="AF717" s="57">
        <v>0</v>
      </c>
      <c r="AG717" s="58">
        <v>1.25</v>
      </c>
      <c r="AH717" s="58">
        <v>10</v>
      </c>
      <c r="AI717" s="58">
        <v>0</v>
      </c>
      <c r="AJ717" s="58">
        <v>0</v>
      </c>
    </row>
    <row r="718" spans="1:36">
      <c r="A718" s="68" t="str">
        <f t="shared" si="190"/>
        <v>5EZ50</v>
      </c>
      <c r="B718" s="12">
        <f t="shared" si="191"/>
        <v>3</v>
      </c>
      <c r="C718" s="12">
        <f t="shared" si="192"/>
        <v>2.9781799223778505</v>
      </c>
      <c r="D718" s="12">
        <f t="shared" si="193"/>
        <v>2.7599791461563559</v>
      </c>
      <c r="E718" s="12">
        <f t="shared" si="194"/>
        <v>2.5417783699348613</v>
      </c>
      <c r="F718" s="12">
        <f t="shared" si="195"/>
        <v>1.0875223690228424</v>
      </c>
      <c r="G718" s="12">
        <f t="shared" si="196"/>
        <v>-0.67574743806180759</v>
      </c>
      <c r="H718" s="12">
        <f t="shared" si="197"/>
        <v>19</v>
      </c>
      <c r="I718" s="12">
        <f t="shared" si="198"/>
        <v>42</v>
      </c>
      <c r="J718" s="12">
        <f t="shared" si="199"/>
        <v>3</v>
      </c>
      <c r="K718" s="12">
        <f t="shared" si="208"/>
        <v>2.4981382146905622</v>
      </c>
      <c r="L718" s="12">
        <f t="shared" si="200"/>
        <v>23</v>
      </c>
      <c r="M718" s="81">
        <f t="shared" si="201"/>
        <v>0</v>
      </c>
      <c r="N718" s="81">
        <f t="shared" si="202"/>
        <v>1</v>
      </c>
      <c r="O718" s="81">
        <f t="shared" si="203"/>
        <v>11</v>
      </c>
      <c r="P718" s="81">
        <f t="shared" si="204"/>
        <v>21</v>
      </c>
      <c r="Q718" s="81">
        <f t="shared" si="205"/>
        <v>8</v>
      </c>
      <c r="R718" s="81">
        <f t="shared" si="206"/>
        <v>18</v>
      </c>
      <c r="S718">
        <f t="shared" si="207"/>
        <v>10</v>
      </c>
      <c r="V718" s="54" t="s">
        <v>1596</v>
      </c>
      <c r="W718" s="55" t="s">
        <v>1597</v>
      </c>
      <c r="X718" s="56">
        <v>1</v>
      </c>
      <c r="Y718" s="57">
        <v>50.6</v>
      </c>
      <c r="Z718" s="57">
        <v>3</v>
      </c>
      <c r="AA718" s="57">
        <v>3</v>
      </c>
      <c r="AB718" s="57">
        <v>0</v>
      </c>
      <c r="AC718" s="57">
        <v>16</v>
      </c>
      <c r="AD718" s="57">
        <v>39</v>
      </c>
      <c r="AE718" s="57">
        <v>0</v>
      </c>
      <c r="AF718" s="57">
        <v>0</v>
      </c>
      <c r="AG718" s="58">
        <v>1.25</v>
      </c>
      <c r="AH718" s="58">
        <v>10</v>
      </c>
      <c r="AI718" s="58">
        <v>0</v>
      </c>
      <c r="AJ718" s="58">
        <v>0</v>
      </c>
    </row>
    <row r="719" spans="1:36">
      <c r="A719" s="68" t="str">
        <f t="shared" si="190"/>
        <v>5EZ57</v>
      </c>
      <c r="B719" s="12">
        <f t="shared" si="191"/>
        <v>3</v>
      </c>
      <c r="C719" s="12">
        <f t="shared" si="192"/>
        <v>3</v>
      </c>
      <c r="D719" s="12">
        <f t="shared" si="193"/>
        <v>2.9127196895114023</v>
      </c>
      <c r="E719" s="12">
        <f t="shared" si="194"/>
        <v>2.6945189132899072</v>
      </c>
      <c r="F719" s="12">
        <f t="shared" si="195"/>
        <v>1.8904145192962729</v>
      </c>
      <c r="G719" s="12">
        <f t="shared" si="196"/>
        <v>-0.28079831616568818</v>
      </c>
      <c r="H719" s="12">
        <f t="shared" si="197"/>
        <v>26</v>
      </c>
      <c r="I719" s="12">
        <f t="shared" si="198"/>
        <v>47</v>
      </c>
      <c r="J719" s="12">
        <f t="shared" si="199"/>
        <v>3</v>
      </c>
      <c r="K719" s="12">
        <f t="shared" si="208"/>
        <v>2.5417783699348613</v>
      </c>
      <c r="L719" s="12">
        <f t="shared" si="200"/>
        <v>21</v>
      </c>
      <c r="M719" s="81">
        <f t="shared" si="201"/>
        <v>0</v>
      </c>
      <c r="N719" s="81">
        <f t="shared" si="202"/>
        <v>0</v>
      </c>
      <c r="O719" s="81">
        <f t="shared" si="203"/>
        <v>4</v>
      </c>
      <c r="P719" s="81">
        <f t="shared" si="204"/>
        <v>14</v>
      </c>
      <c r="Q719" s="81">
        <f t="shared" si="205"/>
        <v>3</v>
      </c>
      <c r="R719" s="81">
        <f t="shared" si="206"/>
        <v>13</v>
      </c>
      <c r="S719">
        <f t="shared" si="207"/>
        <v>12.25</v>
      </c>
      <c r="V719" s="54" t="s">
        <v>1598</v>
      </c>
      <c r="W719" s="55" t="s">
        <v>1599</v>
      </c>
      <c r="X719" s="56">
        <v>5</v>
      </c>
      <c r="Y719" s="57">
        <v>55</v>
      </c>
      <c r="Z719" s="57">
        <v>3</v>
      </c>
      <c r="AA719" s="57">
        <v>3</v>
      </c>
      <c r="AB719" s="57">
        <v>0</v>
      </c>
      <c r="AC719" s="57">
        <v>23</v>
      </c>
      <c r="AD719" s="57">
        <v>44</v>
      </c>
      <c r="AE719" s="57">
        <v>46.515000000000001</v>
      </c>
      <c r="AF719" s="57">
        <v>0</v>
      </c>
      <c r="AG719" s="58">
        <v>1.25</v>
      </c>
      <c r="AH719" s="58">
        <v>12.25</v>
      </c>
      <c r="AI719" s="58">
        <v>0</v>
      </c>
      <c r="AJ719" s="58">
        <v>0</v>
      </c>
    </row>
    <row r="720" spans="1:36">
      <c r="A720" s="68" t="str">
        <f t="shared" si="190"/>
        <v>5EZ58</v>
      </c>
      <c r="B720" s="12">
        <f t="shared" si="191"/>
        <v>3</v>
      </c>
      <c r="C720" s="12">
        <f t="shared" si="192"/>
        <v>3</v>
      </c>
      <c r="D720" s="12">
        <f t="shared" si="193"/>
        <v>2.9127196895114023</v>
      </c>
      <c r="E720" s="12">
        <f t="shared" si="194"/>
        <v>2.6945189132899072</v>
      </c>
      <c r="F720" s="12">
        <f t="shared" si="195"/>
        <v>1.8904145192962729</v>
      </c>
      <c r="G720" s="12">
        <f t="shared" si="196"/>
        <v>-0.28079831616568818</v>
      </c>
      <c r="H720" s="12">
        <f t="shared" si="197"/>
        <v>26</v>
      </c>
      <c r="I720" s="12">
        <f t="shared" si="198"/>
        <v>47</v>
      </c>
      <c r="J720" s="12">
        <f t="shared" si="199"/>
        <v>3</v>
      </c>
      <c r="K720" s="12">
        <f t="shared" si="208"/>
        <v>2.5417783699348613</v>
      </c>
      <c r="L720" s="12">
        <f t="shared" si="200"/>
        <v>21</v>
      </c>
      <c r="M720" s="81">
        <f t="shared" si="201"/>
        <v>0</v>
      </c>
      <c r="N720" s="81">
        <f t="shared" si="202"/>
        <v>0</v>
      </c>
      <c r="O720" s="81">
        <f t="shared" si="203"/>
        <v>4</v>
      </c>
      <c r="P720" s="81">
        <f t="shared" si="204"/>
        <v>14</v>
      </c>
      <c r="Q720" s="81">
        <f t="shared" si="205"/>
        <v>3</v>
      </c>
      <c r="R720" s="81">
        <f t="shared" si="206"/>
        <v>13</v>
      </c>
      <c r="S720">
        <f t="shared" si="207"/>
        <v>12.25</v>
      </c>
      <c r="V720" s="54" t="s">
        <v>1600</v>
      </c>
      <c r="W720" s="55" t="s">
        <v>1601</v>
      </c>
      <c r="X720" s="56">
        <v>1</v>
      </c>
      <c r="Y720" s="57">
        <v>55</v>
      </c>
      <c r="Z720" s="57">
        <v>3</v>
      </c>
      <c r="AA720" s="57">
        <v>3</v>
      </c>
      <c r="AB720" s="57">
        <v>0</v>
      </c>
      <c r="AC720" s="57">
        <v>23</v>
      </c>
      <c r="AD720" s="57">
        <v>44</v>
      </c>
      <c r="AE720" s="57">
        <v>46.515000000000001</v>
      </c>
      <c r="AF720" s="57">
        <v>0</v>
      </c>
      <c r="AG720" s="58">
        <v>1.25</v>
      </c>
      <c r="AH720" s="58">
        <v>12.25</v>
      </c>
      <c r="AI720" s="58">
        <v>0</v>
      </c>
      <c r="AJ720" s="58">
        <v>0</v>
      </c>
    </row>
    <row r="721" spans="1:36">
      <c r="A721" s="68" t="str">
        <f t="shared" si="190"/>
        <v>5EZ61</v>
      </c>
      <c r="B721" s="12">
        <f t="shared" si="191"/>
        <v>3</v>
      </c>
      <c r="C721" s="12">
        <f t="shared" si="192"/>
        <v>3</v>
      </c>
      <c r="D721" s="12">
        <f t="shared" si="193"/>
        <v>2.906173666224757</v>
      </c>
      <c r="E721" s="12">
        <f t="shared" si="194"/>
        <v>2.6879728900032624</v>
      </c>
      <c r="F721" s="12">
        <f t="shared" si="195"/>
        <v>1.8252781342324143</v>
      </c>
      <c r="G721" s="12">
        <f t="shared" si="196"/>
        <v>-0.34593470122954706</v>
      </c>
      <c r="H721" s="12">
        <f t="shared" si="197"/>
        <v>25.7</v>
      </c>
      <c r="I721" s="12">
        <f t="shared" si="198"/>
        <v>46.7</v>
      </c>
      <c r="J721" s="12">
        <f t="shared" si="199"/>
        <v>3</v>
      </c>
      <c r="K721" s="12">
        <f t="shared" si="208"/>
        <v>2.5417783699348608</v>
      </c>
      <c r="L721" s="12">
        <f t="shared" si="200"/>
        <v>21.000000000000004</v>
      </c>
      <c r="M721" s="81">
        <f t="shared" si="201"/>
        <v>0</v>
      </c>
      <c r="N721" s="81">
        <f t="shared" si="202"/>
        <v>0</v>
      </c>
      <c r="O721" s="81">
        <f t="shared" si="203"/>
        <v>4.3000000000000007</v>
      </c>
      <c r="P721" s="81">
        <f t="shared" si="204"/>
        <v>14.3</v>
      </c>
      <c r="Q721" s="81">
        <f t="shared" si="205"/>
        <v>3.2999999999999972</v>
      </c>
      <c r="R721" s="81">
        <f t="shared" si="206"/>
        <v>13.299999999999997</v>
      </c>
      <c r="S721">
        <f t="shared" si="207"/>
        <v>12.25</v>
      </c>
      <c r="V721" s="54" t="s">
        <v>1602</v>
      </c>
      <c r="W721" s="55" t="s">
        <v>1603</v>
      </c>
      <c r="X721" s="56">
        <v>5</v>
      </c>
      <c r="Y721" s="57">
        <v>55</v>
      </c>
      <c r="Z721" s="57">
        <v>3</v>
      </c>
      <c r="AA721" s="57">
        <v>3</v>
      </c>
      <c r="AB721" s="57">
        <v>0</v>
      </c>
      <c r="AC721" s="57">
        <v>22.7</v>
      </c>
      <c r="AD721" s="57">
        <v>43.7</v>
      </c>
      <c r="AE721" s="57">
        <v>46.215000000000003</v>
      </c>
      <c r="AF721" s="57">
        <v>0</v>
      </c>
      <c r="AG721" s="58">
        <v>1.25</v>
      </c>
      <c r="AH721" s="58">
        <v>12.25</v>
      </c>
      <c r="AI721" s="58">
        <v>0</v>
      </c>
      <c r="AJ721" s="58">
        <v>0</v>
      </c>
    </row>
    <row r="722" spans="1:36">
      <c r="A722" s="68" t="str">
        <f t="shared" si="190"/>
        <v>5EZ62</v>
      </c>
      <c r="B722" s="12">
        <f t="shared" si="191"/>
        <v>3</v>
      </c>
      <c r="C722" s="12">
        <f t="shared" si="192"/>
        <v>3</v>
      </c>
      <c r="D722" s="12">
        <f t="shared" si="193"/>
        <v>2.9018096507003275</v>
      </c>
      <c r="E722" s="12">
        <f t="shared" si="194"/>
        <v>2.6836088744788325</v>
      </c>
      <c r="F722" s="12">
        <f t="shared" si="195"/>
        <v>1.7818538775231749</v>
      </c>
      <c r="G722" s="12">
        <f t="shared" si="196"/>
        <v>-0.38935895793878617</v>
      </c>
      <c r="H722" s="12">
        <f t="shared" si="197"/>
        <v>25.5</v>
      </c>
      <c r="I722" s="12">
        <f t="shared" si="198"/>
        <v>46.5</v>
      </c>
      <c r="J722" s="12">
        <f t="shared" si="199"/>
        <v>3</v>
      </c>
      <c r="K722" s="12">
        <f t="shared" si="208"/>
        <v>2.5417783699348613</v>
      </c>
      <c r="L722" s="12">
        <f t="shared" si="200"/>
        <v>21</v>
      </c>
      <c r="M722" s="81">
        <f t="shared" si="201"/>
        <v>0</v>
      </c>
      <c r="N722" s="81">
        <f t="shared" si="202"/>
        <v>0</v>
      </c>
      <c r="O722" s="81">
        <f t="shared" si="203"/>
        <v>4.5</v>
      </c>
      <c r="P722" s="81">
        <f t="shared" si="204"/>
        <v>14.5</v>
      </c>
      <c r="Q722" s="81">
        <f t="shared" si="205"/>
        <v>3.5</v>
      </c>
      <c r="R722" s="81">
        <f t="shared" si="206"/>
        <v>13.5</v>
      </c>
      <c r="S722">
        <f t="shared" si="207"/>
        <v>12.25</v>
      </c>
      <c r="V722" s="54" t="s">
        <v>1604</v>
      </c>
      <c r="W722" s="55" t="s">
        <v>1605</v>
      </c>
      <c r="X722" s="56">
        <v>1</v>
      </c>
      <c r="Y722" s="57">
        <v>55</v>
      </c>
      <c r="Z722" s="57">
        <v>3</v>
      </c>
      <c r="AA722" s="57">
        <v>3</v>
      </c>
      <c r="AB722" s="57">
        <v>0</v>
      </c>
      <c r="AC722" s="57">
        <v>22.5</v>
      </c>
      <c r="AD722" s="57">
        <v>43.5</v>
      </c>
      <c r="AE722" s="57">
        <v>46.015000000000001</v>
      </c>
      <c r="AF722" s="57">
        <v>0</v>
      </c>
      <c r="AG722" s="58">
        <v>1.25</v>
      </c>
      <c r="AH722" s="58">
        <v>12.25</v>
      </c>
      <c r="AI722" s="58">
        <v>0</v>
      </c>
      <c r="AJ722" s="58">
        <v>0</v>
      </c>
    </row>
    <row r="723" spans="1:36">
      <c r="A723" s="68" t="str">
        <f t="shared" si="190"/>
        <v>5EZ63</v>
      </c>
      <c r="B723" s="12">
        <f t="shared" si="191"/>
        <v>3</v>
      </c>
      <c r="C723" s="12">
        <f t="shared" si="192"/>
        <v>3</v>
      </c>
      <c r="D723" s="12">
        <f t="shared" si="193"/>
        <v>2.906173666224757</v>
      </c>
      <c r="E723" s="12">
        <f t="shared" si="194"/>
        <v>2.6879728900032624</v>
      </c>
      <c r="F723" s="12">
        <f t="shared" si="195"/>
        <v>1.8252781342324143</v>
      </c>
      <c r="G723" s="12">
        <f t="shared" si="196"/>
        <v>-0.34593470122954706</v>
      </c>
      <c r="H723" s="12">
        <f t="shared" si="197"/>
        <v>25.7</v>
      </c>
      <c r="I723" s="12">
        <f t="shared" si="198"/>
        <v>46.7</v>
      </c>
      <c r="J723" s="12">
        <f t="shared" si="199"/>
        <v>3</v>
      </c>
      <c r="K723" s="12">
        <f t="shared" si="208"/>
        <v>2.5417783699348608</v>
      </c>
      <c r="L723" s="12">
        <f t="shared" si="200"/>
        <v>21.000000000000004</v>
      </c>
      <c r="M723" s="81">
        <f t="shared" si="201"/>
        <v>0</v>
      </c>
      <c r="N723" s="81">
        <f t="shared" si="202"/>
        <v>0</v>
      </c>
      <c r="O723" s="81">
        <f t="shared" si="203"/>
        <v>4.3000000000000007</v>
      </c>
      <c r="P723" s="81">
        <f t="shared" si="204"/>
        <v>14.3</v>
      </c>
      <c r="Q723" s="81">
        <f t="shared" si="205"/>
        <v>3.2999999999999972</v>
      </c>
      <c r="R723" s="81">
        <f t="shared" si="206"/>
        <v>13.299999999999997</v>
      </c>
      <c r="S723">
        <f t="shared" si="207"/>
        <v>12.25</v>
      </c>
      <c r="V723" s="54" t="s">
        <v>1606</v>
      </c>
      <c r="W723" s="55" t="s">
        <v>1607</v>
      </c>
      <c r="X723" s="56">
        <v>1</v>
      </c>
      <c r="Y723" s="57">
        <v>55</v>
      </c>
      <c r="Z723" s="57">
        <v>3</v>
      </c>
      <c r="AA723" s="57">
        <v>3</v>
      </c>
      <c r="AB723" s="57">
        <v>0</v>
      </c>
      <c r="AC723" s="57">
        <v>22.7</v>
      </c>
      <c r="AD723" s="57">
        <v>43.7</v>
      </c>
      <c r="AE723" s="57">
        <v>46.215000000000003</v>
      </c>
      <c r="AF723" s="57">
        <v>0</v>
      </c>
      <c r="AG723" s="58">
        <v>1.25</v>
      </c>
      <c r="AH723" s="58">
        <v>12.25</v>
      </c>
      <c r="AI723" s="58">
        <v>0</v>
      </c>
      <c r="AJ723" s="58">
        <v>0</v>
      </c>
    </row>
    <row r="724" spans="1:36">
      <c r="A724" s="68" t="str">
        <f t="shared" ref="A724:A787" si="209">+W724</f>
        <v>5EZ64</v>
      </c>
      <c r="B724" s="12">
        <f t="shared" ref="B724:B787" si="210">IF($I724&lt;10,$K724-2*(M724*TAN(RADIANS(S724))/2),$J724-2*(M724*TAN(RADIANS($AG724))/2))</f>
        <v>3</v>
      </c>
      <c r="C724" s="12">
        <f t="shared" ref="C724:C787" si="211">IF($I724&lt;20,$K724-2*(N724*TAN(RADIANS(S724))/2),$J724-2*(N724*TAN(RADIANS($AG724))/2))</f>
        <v>3</v>
      </c>
      <c r="D724" s="12">
        <f t="shared" ref="D724:D787" si="212">IF($I724&lt;30,$K724-2*(O724*TAN(RADIANS(S724))/2),$J724-2*(O724*TAN(RADIANS($AG724))/2))</f>
        <v>2.8996276429381123</v>
      </c>
      <c r="E724" s="12">
        <f t="shared" ref="E724:E787" si="213">IF($I724&lt;40,$K724-2*(P724*TAN(RADIANS(S724))/2),$J724-2*(P724*TAN(RADIANS($AG724))/2))</f>
        <v>2.6814268667166177</v>
      </c>
      <c r="F724" s="12">
        <f t="shared" ref="F724:F787" si="214">IF($I724&lt;50,$K724-2*(Q724*TAN(RADIANS(S724))/2),$J724-2*(Q724*TAN(RADIANS($AG724))/2))</f>
        <v>1.7601417491685549</v>
      </c>
      <c r="G724" s="12">
        <f t="shared" ref="G724:G787" si="215">IF($I724&lt;60,$K724-2*(R724*TAN(RADIANS(S724))/2),$J724-2*(R724*TAN(RADIANS($AG724))/2))</f>
        <v>-0.41107108629340638</v>
      </c>
      <c r="H724" s="12">
        <f t="shared" ref="H724:H787" si="216">+Z724+AC724</f>
        <v>25.4</v>
      </c>
      <c r="I724" s="12">
        <f t="shared" ref="I724:I787" si="217">IF(AD724=0,H724,Z724+AD724)</f>
        <v>46.4</v>
      </c>
      <c r="J724" s="12">
        <f t="shared" ref="J724:J787" si="218">+AA724</f>
        <v>3</v>
      </c>
      <c r="K724" s="12">
        <f t="shared" si="208"/>
        <v>2.5417783699348613</v>
      </c>
      <c r="L724" s="12">
        <f t="shared" ref="L724:L787" si="219">+I724-H724</f>
        <v>21</v>
      </c>
      <c r="M724" s="81">
        <f t="shared" ref="M724:M787" si="220">IF(I724&lt;10,10-I724,IF(H724&gt;10,0,10-H724))</f>
        <v>0</v>
      </c>
      <c r="N724" s="81">
        <f t="shared" ref="N724:N787" si="221">IF(I724&lt;20,20-I724,IF(H724&gt;20,0,20-H724))</f>
        <v>0</v>
      </c>
      <c r="O724" s="81">
        <f t="shared" ref="O724:O787" si="222">IF(I724&lt;30,30-I724,IF(H724&gt;30,0,30-H724))</f>
        <v>4.6000000000000014</v>
      </c>
      <c r="P724" s="81">
        <f t="shared" ref="P724:P787" si="223">IF(I724&lt;40,40-I724,IF(H724&gt;40,0,40-H724))</f>
        <v>14.600000000000001</v>
      </c>
      <c r="Q724" s="81">
        <f t="shared" ref="Q724:Q787" si="224">IF(I724&lt;50,50-I724,IF(H724&gt;50,0,50-H724))</f>
        <v>3.6000000000000014</v>
      </c>
      <c r="R724" s="81">
        <f t="shared" ref="R724:R787" si="225">IF(I724&lt;60,60-I724,IF(H724&gt;60,0,60-H724))</f>
        <v>13.600000000000001</v>
      </c>
      <c r="S724">
        <f t="shared" ref="S724:S787" si="226">IF(AH724=0,AG724,AH724)</f>
        <v>12.25</v>
      </c>
      <c r="V724" s="54" t="s">
        <v>1608</v>
      </c>
      <c r="W724" s="55" t="s">
        <v>1609</v>
      </c>
      <c r="X724" s="56">
        <v>5</v>
      </c>
      <c r="Y724" s="57">
        <v>54.7</v>
      </c>
      <c r="Z724" s="57">
        <v>3</v>
      </c>
      <c r="AA724" s="57">
        <v>3</v>
      </c>
      <c r="AB724" s="57">
        <v>0</v>
      </c>
      <c r="AC724" s="57">
        <v>22.4</v>
      </c>
      <c r="AD724" s="57">
        <v>43.4</v>
      </c>
      <c r="AE724" s="57">
        <v>45.914999999999999</v>
      </c>
      <c r="AF724" s="57">
        <v>0</v>
      </c>
      <c r="AG724" s="58">
        <v>1.25</v>
      </c>
      <c r="AH724" s="58">
        <v>12.25</v>
      </c>
      <c r="AI724" s="58">
        <v>0</v>
      </c>
      <c r="AJ724" s="58">
        <v>0</v>
      </c>
    </row>
    <row r="725" spans="1:36">
      <c r="A725" s="68" t="str">
        <f t="shared" si="209"/>
        <v>5EZ84</v>
      </c>
      <c r="B725" s="12">
        <f t="shared" si="210"/>
        <v>3</v>
      </c>
      <c r="C725" s="12">
        <f t="shared" si="211"/>
        <v>3</v>
      </c>
      <c r="D725" s="12">
        <f t="shared" si="212"/>
        <v>2.8843535886026079</v>
      </c>
      <c r="E725" s="12">
        <f t="shared" si="213"/>
        <v>2.6661528123811129</v>
      </c>
      <c r="F725" s="12">
        <f t="shared" si="214"/>
        <v>1.6081568506862181</v>
      </c>
      <c r="G725" s="12">
        <f t="shared" si="215"/>
        <v>-0.56305598477574303</v>
      </c>
      <c r="H725" s="12">
        <f t="shared" si="216"/>
        <v>24.7</v>
      </c>
      <c r="I725" s="12">
        <f t="shared" si="217"/>
        <v>45.7</v>
      </c>
      <c r="J725" s="12">
        <f t="shared" si="218"/>
        <v>3</v>
      </c>
      <c r="K725" s="12">
        <f t="shared" ref="K725:K788" si="227">J725-2*(L725*TAN(RADIANS(AG725))/2)</f>
        <v>2.5417783699348608</v>
      </c>
      <c r="L725" s="12">
        <f t="shared" si="219"/>
        <v>21.000000000000004</v>
      </c>
      <c r="M725" s="81">
        <f t="shared" si="220"/>
        <v>0</v>
      </c>
      <c r="N725" s="81">
        <f t="shared" si="221"/>
        <v>0</v>
      </c>
      <c r="O725" s="81">
        <f t="shared" si="222"/>
        <v>5.3000000000000007</v>
      </c>
      <c r="P725" s="81">
        <f t="shared" si="223"/>
        <v>15.3</v>
      </c>
      <c r="Q725" s="81">
        <f t="shared" si="224"/>
        <v>4.2999999999999972</v>
      </c>
      <c r="R725" s="81">
        <f t="shared" si="225"/>
        <v>14.299999999999997</v>
      </c>
      <c r="S725">
        <f t="shared" si="226"/>
        <v>12.25</v>
      </c>
      <c r="V725" s="54" t="s">
        <v>1610</v>
      </c>
      <c r="W725" s="55" t="s">
        <v>1611</v>
      </c>
      <c r="X725" s="56">
        <v>1</v>
      </c>
      <c r="Y725" s="57">
        <v>55</v>
      </c>
      <c r="Z725" s="57">
        <v>3</v>
      </c>
      <c r="AA725" s="57">
        <v>3</v>
      </c>
      <c r="AB725" s="57">
        <v>0</v>
      </c>
      <c r="AC725" s="57">
        <v>21.7</v>
      </c>
      <c r="AD725" s="57">
        <v>42.7</v>
      </c>
      <c r="AE725" s="57">
        <v>45.215000000000003</v>
      </c>
      <c r="AF725" s="57">
        <v>0</v>
      </c>
      <c r="AG725" s="58">
        <v>1.25</v>
      </c>
      <c r="AH725" s="58">
        <v>12.25</v>
      </c>
      <c r="AI725" s="58">
        <v>0</v>
      </c>
      <c r="AJ725" s="58">
        <v>0</v>
      </c>
    </row>
    <row r="726" spans="1:36">
      <c r="A726" s="68" t="str">
        <f t="shared" si="209"/>
        <v>5F6</v>
      </c>
      <c r="B726" s="12">
        <f t="shared" si="210"/>
        <v>2.0249999999999999</v>
      </c>
      <c r="C726" s="12">
        <f t="shared" si="211"/>
        <v>2.0249999999999999</v>
      </c>
      <c r="D726" s="12">
        <f t="shared" si="212"/>
        <v>1.8888332078402279</v>
      </c>
      <c r="E726" s="12">
        <f t="shared" si="213"/>
        <v>1.6269739921483586</v>
      </c>
      <c r="F726" s="12">
        <f t="shared" si="214"/>
        <v>1.3651147764564893</v>
      </c>
      <c r="G726" s="12">
        <f t="shared" si="215"/>
        <v>1.1032555607646199</v>
      </c>
      <c r="H726" s="12">
        <f t="shared" si="216"/>
        <v>24.8</v>
      </c>
      <c r="I726" s="12">
        <f t="shared" si="217"/>
        <v>24.8</v>
      </c>
      <c r="J726" s="12">
        <f t="shared" si="218"/>
        <v>2.0249999999999999</v>
      </c>
      <c r="K726" s="12">
        <f t="shared" si="227"/>
        <v>2.0249999999999999</v>
      </c>
      <c r="L726" s="12">
        <f t="shared" si="219"/>
        <v>0</v>
      </c>
      <c r="M726" s="81">
        <f t="shared" si="220"/>
        <v>0</v>
      </c>
      <c r="N726" s="81">
        <f t="shared" si="221"/>
        <v>0</v>
      </c>
      <c r="O726" s="81">
        <f t="shared" si="222"/>
        <v>5.1999999999999993</v>
      </c>
      <c r="P726" s="81">
        <f t="shared" si="223"/>
        <v>15.2</v>
      </c>
      <c r="Q726" s="81">
        <f t="shared" si="224"/>
        <v>25.2</v>
      </c>
      <c r="R726" s="81">
        <f t="shared" si="225"/>
        <v>35.200000000000003</v>
      </c>
      <c r="S726">
        <f t="shared" si="226"/>
        <v>1.5</v>
      </c>
      <c r="V726" s="54" t="s">
        <v>1612</v>
      </c>
      <c r="W726" s="55" t="s">
        <v>1613</v>
      </c>
      <c r="X726" s="56">
        <v>5</v>
      </c>
      <c r="Y726" s="57">
        <v>51</v>
      </c>
      <c r="Z726" s="57">
        <v>2.6</v>
      </c>
      <c r="AA726" s="57">
        <v>2.0249999999999999</v>
      </c>
      <c r="AB726" s="57">
        <v>0</v>
      </c>
      <c r="AC726" s="57">
        <v>22.2</v>
      </c>
      <c r="AD726" s="57">
        <v>0</v>
      </c>
      <c r="AE726" s="57">
        <v>0</v>
      </c>
      <c r="AF726" s="57">
        <v>0</v>
      </c>
      <c r="AG726" s="58">
        <v>1.5</v>
      </c>
      <c r="AH726" s="58">
        <v>0</v>
      </c>
      <c r="AI726" s="58">
        <v>0</v>
      </c>
      <c r="AJ726" s="58">
        <v>0</v>
      </c>
    </row>
    <row r="727" spans="1:36">
      <c r="A727" s="68" t="str">
        <f t="shared" si="209"/>
        <v>5F7</v>
      </c>
      <c r="B727" s="12">
        <f t="shared" si="210"/>
        <v>2.5150000000000001</v>
      </c>
      <c r="C727" s="12">
        <f t="shared" si="211"/>
        <v>2.5150000000000001</v>
      </c>
      <c r="D727" s="12">
        <f t="shared" si="212"/>
        <v>2.441679419606277</v>
      </c>
      <c r="E727" s="12">
        <f t="shared" si="213"/>
        <v>2.1798202039144075</v>
      </c>
      <c r="F727" s="12">
        <f t="shared" si="214"/>
        <v>1.9179609882225381</v>
      </c>
      <c r="G727" s="12">
        <f t="shared" si="215"/>
        <v>1.6561017725306688</v>
      </c>
      <c r="H727" s="12">
        <f t="shared" si="216"/>
        <v>27.200000000000003</v>
      </c>
      <c r="I727" s="12">
        <f t="shared" si="217"/>
        <v>27.200000000000003</v>
      </c>
      <c r="J727" s="12">
        <f t="shared" si="218"/>
        <v>2.5150000000000001</v>
      </c>
      <c r="K727" s="12">
        <f t="shared" si="227"/>
        <v>2.5150000000000001</v>
      </c>
      <c r="L727" s="12">
        <f t="shared" si="219"/>
        <v>0</v>
      </c>
      <c r="M727" s="81">
        <f t="shared" si="220"/>
        <v>0</v>
      </c>
      <c r="N727" s="81">
        <f t="shared" si="221"/>
        <v>0</v>
      </c>
      <c r="O727" s="81">
        <f t="shared" si="222"/>
        <v>2.7999999999999972</v>
      </c>
      <c r="P727" s="81">
        <f t="shared" si="223"/>
        <v>12.799999999999997</v>
      </c>
      <c r="Q727" s="81">
        <f t="shared" si="224"/>
        <v>22.799999999999997</v>
      </c>
      <c r="R727" s="81">
        <f t="shared" si="225"/>
        <v>32.799999999999997</v>
      </c>
      <c r="S727">
        <f t="shared" si="226"/>
        <v>1.5</v>
      </c>
      <c r="V727" s="54" t="s">
        <v>1614</v>
      </c>
      <c r="W727" s="55" t="s">
        <v>1615</v>
      </c>
      <c r="X727" s="56">
        <v>5</v>
      </c>
      <c r="Y727" s="57">
        <v>52.8</v>
      </c>
      <c r="Z727" s="57">
        <v>2.6</v>
      </c>
      <c r="AA727" s="57">
        <v>2.5150000000000001</v>
      </c>
      <c r="AB727" s="57">
        <v>0</v>
      </c>
      <c r="AC727" s="57">
        <v>24.6</v>
      </c>
      <c r="AD727" s="57">
        <v>0</v>
      </c>
      <c r="AE727" s="57">
        <v>0</v>
      </c>
      <c r="AF727" s="57">
        <v>0</v>
      </c>
      <c r="AG727" s="58">
        <v>1.5</v>
      </c>
      <c r="AH727" s="58">
        <v>0</v>
      </c>
      <c r="AI727" s="58">
        <v>0</v>
      </c>
      <c r="AJ727" s="58">
        <v>0</v>
      </c>
    </row>
    <row r="728" spans="1:36">
      <c r="A728" s="68" t="str">
        <f t="shared" si="209"/>
        <v>5F8</v>
      </c>
      <c r="B728" s="12">
        <f t="shared" si="210"/>
        <v>2.5150000000000001</v>
      </c>
      <c r="C728" s="12">
        <f t="shared" si="211"/>
        <v>2.5150000000000001</v>
      </c>
      <c r="D728" s="12">
        <f t="shared" si="212"/>
        <v>2.4024005372524964</v>
      </c>
      <c r="E728" s="12">
        <f t="shared" si="213"/>
        <v>2.1405413215606273</v>
      </c>
      <c r="F728" s="12">
        <f t="shared" si="214"/>
        <v>1.8786821058687577</v>
      </c>
      <c r="G728" s="12">
        <f t="shared" si="215"/>
        <v>1.6168228901768886</v>
      </c>
      <c r="H728" s="12">
        <f t="shared" si="216"/>
        <v>25.700000000000003</v>
      </c>
      <c r="I728" s="12">
        <f t="shared" si="217"/>
        <v>25.700000000000003</v>
      </c>
      <c r="J728" s="12">
        <f t="shared" si="218"/>
        <v>2.5150000000000001</v>
      </c>
      <c r="K728" s="12">
        <f t="shared" si="227"/>
        <v>2.5150000000000001</v>
      </c>
      <c r="L728" s="12">
        <f t="shared" si="219"/>
        <v>0</v>
      </c>
      <c r="M728" s="81">
        <f t="shared" si="220"/>
        <v>0</v>
      </c>
      <c r="N728" s="81">
        <f t="shared" si="221"/>
        <v>0</v>
      </c>
      <c r="O728" s="81">
        <f t="shared" si="222"/>
        <v>4.2999999999999972</v>
      </c>
      <c r="P728" s="81">
        <f t="shared" si="223"/>
        <v>14.299999999999997</v>
      </c>
      <c r="Q728" s="81">
        <f t="shared" si="224"/>
        <v>24.299999999999997</v>
      </c>
      <c r="R728" s="81">
        <f t="shared" si="225"/>
        <v>34.299999999999997</v>
      </c>
      <c r="S728">
        <f t="shared" si="226"/>
        <v>1.5</v>
      </c>
      <c r="V728" s="54" t="s">
        <v>1616</v>
      </c>
      <c r="W728" s="55" t="s">
        <v>1617</v>
      </c>
      <c r="X728" s="56">
        <v>5</v>
      </c>
      <c r="Y728" s="57">
        <v>55</v>
      </c>
      <c r="Z728" s="57">
        <v>2.6</v>
      </c>
      <c r="AA728" s="57">
        <v>2.5150000000000001</v>
      </c>
      <c r="AB728" s="57">
        <v>0</v>
      </c>
      <c r="AC728" s="57">
        <v>23.1</v>
      </c>
      <c r="AD728" s="57">
        <v>0</v>
      </c>
      <c r="AE728" s="57">
        <v>0</v>
      </c>
      <c r="AF728" s="57">
        <v>0</v>
      </c>
      <c r="AG728" s="58">
        <v>1.5</v>
      </c>
      <c r="AH728" s="58">
        <v>0</v>
      </c>
      <c r="AI728" s="58">
        <v>0</v>
      </c>
      <c r="AJ728" s="58">
        <v>0</v>
      </c>
    </row>
    <row r="729" spans="1:36">
      <c r="A729" s="68" t="str">
        <f t="shared" si="209"/>
        <v>5F9</v>
      </c>
      <c r="B729" s="12">
        <f t="shared" si="210"/>
        <v>2.5219999999999998</v>
      </c>
      <c r="C729" s="12">
        <f t="shared" si="211"/>
        <v>2.5219999999999998</v>
      </c>
      <c r="D729" s="12">
        <f t="shared" si="212"/>
        <v>2.4224934980370896</v>
      </c>
      <c r="E729" s="12">
        <f t="shared" si="213"/>
        <v>2.16063428234522</v>
      </c>
      <c r="F729" s="12">
        <f t="shared" si="214"/>
        <v>1.8987750666533509</v>
      </c>
      <c r="G729" s="12">
        <f t="shared" si="215"/>
        <v>1.6369158509614816</v>
      </c>
      <c r="H729" s="12">
        <f t="shared" si="216"/>
        <v>26.2</v>
      </c>
      <c r="I729" s="12">
        <f t="shared" si="217"/>
        <v>26.2</v>
      </c>
      <c r="J729" s="12">
        <f t="shared" si="218"/>
        <v>2.5219999999999998</v>
      </c>
      <c r="K729" s="12">
        <f t="shared" si="227"/>
        <v>2.5219999999999998</v>
      </c>
      <c r="L729" s="12">
        <f t="shared" si="219"/>
        <v>0</v>
      </c>
      <c r="M729" s="81">
        <f t="shared" si="220"/>
        <v>0</v>
      </c>
      <c r="N729" s="81">
        <f t="shared" si="221"/>
        <v>0</v>
      </c>
      <c r="O729" s="81">
        <f t="shared" si="222"/>
        <v>3.8000000000000007</v>
      </c>
      <c r="P729" s="81">
        <f t="shared" si="223"/>
        <v>13.8</v>
      </c>
      <c r="Q729" s="81">
        <f t="shared" si="224"/>
        <v>23.8</v>
      </c>
      <c r="R729" s="81">
        <f t="shared" si="225"/>
        <v>33.799999999999997</v>
      </c>
      <c r="S729">
        <f t="shared" si="226"/>
        <v>1.5</v>
      </c>
      <c r="V729" s="54" t="s">
        <v>1618</v>
      </c>
      <c r="W729" s="55" t="s">
        <v>1619</v>
      </c>
      <c r="X729" s="56">
        <v>1</v>
      </c>
      <c r="Y729" s="57">
        <v>58.1</v>
      </c>
      <c r="Z729" s="57">
        <v>5.5</v>
      </c>
      <c r="AA729" s="57">
        <v>2.5219999999999998</v>
      </c>
      <c r="AB729" s="57">
        <v>0</v>
      </c>
      <c r="AC729" s="57">
        <v>20.7</v>
      </c>
      <c r="AD729" s="57">
        <v>0</v>
      </c>
      <c r="AE729" s="57">
        <v>0</v>
      </c>
      <c r="AF729" s="57">
        <v>0</v>
      </c>
      <c r="AG729" s="58">
        <v>1.5</v>
      </c>
      <c r="AH729" s="58">
        <v>0</v>
      </c>
      <c r="AI729" s="58">
        <v>0</v>
      </c>
      <c r="AJ729" s="58">
        <v>0</v>
      </c>
    </row>
    <row r="730" spans="1:36">
      <c r="A730" s="68" t="str">
        <f t="shared" si="209"/>
        <v>5F10</v>
      </c>
      <c r="B730" s="12">
        <f t="shared" si="210"/>
        <v>2.5150000000000001</v>
      </c>
      <c r="C730" s="12">
        <f t="shared" si="211"/>
        <v>2.5150000000000001</v>
      </c>
      <c r="D730" s="12">
        <f t="shared" si="212"/>
        <v>2.3657402470556348</v>
      </c>
      <c r="E730" s="12">
        <f t="shared" si="213"/>
        <v>2.1038810313637653</v>
      </c>
      <c r="F730" s="12">
        <f t="shared" si="214"/>
        <v>1.8420218156718962</v>
      </c>
      <c r="G730" s="12">
        <f t="shared" si="215"/>
        <v>1.5801625999800266</v>
      </c>
      <c r="H730" s="12">
        <f t="shared" si="216"/>
        <v>24.3</v>
      </c>
      <c r="I730" s="12">
        <f t="shared" si="217"/>
        <v>24.3</v>
      </c>
      <c r="J730" s="12">
        <f t="shared" si="218"/>
        <v>2.5150000000000001</v>
      </c>
      <c r="K730" s="12">
        <f t="shared" si="227"/>
        <v>2.5150000000000001</v>
      </c>
      <c r="L730" s="12">
        <f t="shared" si="219"/>
        <v>0</v>
      </c>
      <c r="M730" s="81">
        <f t="shared" si="220"/>
        <v>0</v>
      </c>
      <c r="N730" s="81">
        <f t="shared" si="221"/>
        <v>0</v>
      </c>
      <c r="O730" s="81">
        <f t="shared" si="222"/>
        <v>5.6999999999999993</v>
      </c>
      <c r="P730" s="81">
        <f t="shared" si="223"/>
        <v>15.7</v>
      </c>
      <c r="Q730" s="81">
        <f t="shared" si="224"/>
        <v>25.7</v>
      </c>
      <c r="R730" s="81">
        <f t="shared" si="225"/>
        <v>35.700000000000003</v>
      </c>
      <c r="S730">
        <f t="shared" si="226"/>
        <v>1.5</v>
      </c>
      <c r="V730" s="54" t="s">
        <v>1620</v>
      </c>
      <c r="W730" s="55" t="s">
        <v>1621</v>
      </c>
      <c r="X730" s="56">
        <v>0</v>
      </c>
      <c r="Y730" s="57">
        <v>52.1</v>
      </c>
      <c r="Z730" s="57">
        <v>5.2</v>
      </c>
      <c r="AA730" s="57">
        <v>2.5150000000000001</v>
      </c>
      <c r="AB730" s="57">
        <v>0</v>
      </c>
      <c r="AC730" s="57">
        <v>19.100000000000001</v>
      </c>
      <c r="AD730" s="57">
        <v>0</v>
      </c>
      <c r="AE730" s="57">
        <v>0</v>
      </c>
      <c r="AF730" s="57">
        <v>0</v>
      </c>
      <c r="AG730" s="58">
        <v>1.5</v>
      </c>
      <c r="AH730" s="58">
        <v>0</v>
      </c>
      <c r="AI730" s="58">
        <v>0</v>
      </c>
      <c r="AJ730" s="58">
        <v>0</v>
      </c>
    </row>
    <row r="731" spans="1:36">
      <c r="A731" s="68" t="str">
        <f t="shared" si="209"/>
        <v>5F101</v>
      </c>
      <c r="B731" s="12">
        <f t="shared" si="210"/>
        <v>2.5219999999999998</v>
      </c>
      <c r="C731" s="12">
        <f t="shared" si="211"/>
        <v>2.5219999999999998</v>
      </c>
      <c r="D731" s="12">
        <f t="shared" si="212"/>
        <v>2.3809888123499281</v>
      </c>
      <c r="E731" s="12">
        <f t="shared" si="213"/>
        <v>2.119129596658059</v>
      </c>
      <c r="F731" s="12">
        <f t="shared" si="214"/>
        <v>1.8572703809661895</v>
      </c>
      <c r="G731" s="12">
        <f t="shared" si="215"/>
        <v>1.5954111652743204</v>
      </c>
      <c r="H731" s="12">
        <f t="shared" si="216"/>
        <v>24.615000000000002</v>
      </c>
      <c r="I731" s="12">
        <f t="shared" si="217"/>
        <v>24.615000000000002</v>
      </c>
      <c r="J731" s="12">
        <f t="shared" si="218"/>
        <v>2.5219999999999998</v>
      </c>
      <c r="K731" s="12">
        <f t="shared" si="227"/>
        <v>2.5219999999999998</v>
      </c>
      <c r="L731" s="12">
        <f t="shared" si="219"/>
        <v>0</v>
      </c>
      <c r="M731" s="81">
        <f t="shared" si="220"/>
        <v>0</v>
      </c>
      <c r="N731" s="81">
        <f t="shared" si="221"/>
        <v>0</v>
      </c>
      <c r="O731" s="81">
        <f t="shared" si="222"/>
        <v>5.384999999999998</v>
      </c>
      <c r="P731" s="81">
        <f t="shared" si="223"/>
        <v>15.384999999999998</v>
      </c>
      <c r="Q731" s="81">
        <f t="shared" si="224"/>
        <v>25.384999999999998</v>
      </c>
      <c r="R731" s="81">
        <f t="shared" si="225"/>
        <v>35.384999999999998</v>
      </c>
      <c r="S731">
        <f t="shared" si="226"/>
        <v>1.5</v>
      </c>
      <c r="V731" s="54" t="s">
        <v>1622</v>
      </c>
      <c r="W731" s="55" t="s">
        <v>1623</v>
      </c>
      <c r="X731" s="56">
        <v>5</v>
      </c>
      <c r="Y731" s="57">
        <v>53.3</v>
      </c>
      <c r="Z731" s="57">
        <v>2.6</v>
      </c>
      <c r="AA731" s="57">
        <v>2.5219999999999998</v>
      </c>
      <c r="AB731" s="57">
        <v>0</v>
      </c>
      <c r="AC731" s="57">
        <v>22.015000000000001</v>
      </c>
      <c r="AD731" s="57">
        <v>0</v>
      </c>
      <c r="AE731" s="57">
        <v>0</v>
      </c>
      <c r="AF731" s="57">
        <v>0</v>
      </c>
      <c r="AG731" s="58">
        <v>1.5</v>
      </c>
      <c r="AH731" s="58">
        <v>0</v>
      </c>
      <c r="AI731" s="58">
        <v>0</v>
      </c>
      <c r="AJ731" s="58">
        <v>0</v>
      </c>
    </row>
    <row r="732" spans="1:36">
      <c r="A732" s="68" t="str">
        <f t="shared" si="209"/>
        <v>5F103</v>
      </c>
      <c r="B732" s="12">
        <f t="shared" si="210"/>
        <v>2.5219999999999998</v>
      </c>
      <c r="C732" s="12">
        <f t="shared" si="211"/>
        <v>2.5219999999999998</v>
      </c>
      <c r="D732" s="12">
        <f t="shared" si="212"/>
        <v>2.391463180977603</v>
      </c>
      <c r="E732" s="12">
        <f t="shared" si="213"/>
        <v>2.1296039652857335</v>
      </c>
      <c r="F732" s="12">
        <f t="shared" si="214"/>
        <v>1.8677447495938644</v>
      </c>
      <c r="G732" s="12">
        <f t="shared" si="215"/>
        <v>1.6058855339019951</v>
      </c>
      <c r="H732" s="12">
        <f t="shared" si="216"/>
        <v>25.015000000000001</v>
      </c>
      <c r="I732" s="12">
        <f t="shared" si="217"/>
        <v>25.015000000000001</v>
      </c>
      <c r="J732" s="12">
        <f t="shared" si="218"/>
        <v>2.5219999999999998</v>
      </c>
      <c r="K732" s="12">
        <f t="shared" si="227"/>
        <v>2.5219999999999998</v>
      </c>
      <c r="L732" s="12">
        <f t="shared" si="219"/>
        <v>0</v>
      </c>
      <c r="M732" s="81">
        <f t="shared" si="220"/>
        <v>0</v>
      </c>
      <c r="N732" s="81">
        <f t="shared" si="221"/>
        <v>0</v>
      </c>
      <c r="O732" s="81">
        <f t="shared" si="222"/>
        <v>4.9849999999999994</v>
      </c>
      <c r="P732" s="81">
        <f t="shared" si="223"/>
        <v>14.984999999999999</v>
      </c>
      <c r="Q732" s="81">
        <f t="shared" si="224"/>
        <v>24.984999999999999</v>
      </c>
      <c r="R732" s="81">
        <f t="shared" si="225"/>
        <v>34.984999999999999</v>
      </c>
      <c r="S732">
        <f t="shared" si="226"/>
        <v>1.5</v>
      </c>
      <c r="V732" s="54" t="s">
        <v>1624</v>
      </c>
      <c r="W732" s="55" t="s">
        <v>1625</v>
      </c>
      <c r="X732" s="56">
        <v>5</v>
      </c>
      <c r="Y732" s="57">
        <v>53.5</v>
      </c>
      <c r="Z732" s="57">
        <v>2.6</v>
      </c>
      <c r="AA732" s="57">
        <v>2.5219999999999998</v>
      </c>
      <c r="AB732" s="57">
        <v>0</v>
      </c>
      <c r="AC732" s="57">
        <v>22.414999999999999</v>
      </c>
      <c r="AD732" s="57">
        <v>0</v>
      </c>
      <c r="AE732" s="57">
        <v>0</v>
      </c>
      <c r="AF732" s="57">
        <v>0</v>
      </c>
      <c r="AG732" s="58">
        <v>1.5</v>
      </c>
      <c r="AH732" s="58">
        <v>0</v>
      </c>
      <c r="AI732" s="58">
        <v>0</v>
      </c>
      <c r="AJ732" s="58">
        <v>0</v>
      </c>
    </row>
    <row r="733" spans="1:36">
      <c r="A733" s="68" t="str">
        <f t="shared" si="209"/>
        <v>5F104</v>
      </c>
      <c r="B733" s="12">
        <f t="shared" si="210"/>
        <v>2.5219999999999998</v>
      </c>
      <c r="C733" s="12">
        <f t="shared" si="211"/>
        <v>2.5219999999999998</v>
      </c>
      <c r="D733" s="12">
        <f t="shared" si="212"/>
        <v>2.391463180977603</v>
      </c>
      <c r="E733" s="12">
        <f t="shared" si="213"/>
        <v>2.1296039652857335</v>
      </c>
      <c r="F733" s="12">
        <f t="shared" si="214"/>
        <v>1.8677447495938644</v>
      </c>
      <c r="G733" s="12">
        <f t="shared" si="215"/>
        <v>1.6058855339019951</v>
      </c>
      <c r="H733" s="12">
        <f t="shared" si="216"/>
        <v>25.015000000000001</v>
      </c>
      <c r="I733" s="12">
        <f t="shared" si="217"/>
        <v>25.015000000000001</v>
      </c>
      <c r="J733" s="12">
        <f t="shared" si="218"/>
        <v>2.5219999999999998</v>
      </c>
      <c r="K733" s="12">
        <f t="shared" si="227"/>
        <v>2.5219999999999998</v>
      </c>
      <c r="L733" s="12">
        <f t="shared" si="219"/>
        <v>0</v>
      </c>
      <c r="M733" s="81">
        <f t="shared" si="220"/>
        <v>0</v>
      </c>
      <c r="N733" s="81">
        <f t="shared" si="221"/>
        <v>0</v>
      </c>
      <c r="O733" s="81">
        <f t="shared" si="222"/>
        <v>4.9849999999999994</v>
      </c>
      <c r="P733" s="81">
        <f t="shared" si="223"/>
        <v>14.984999999999999</v>
      </c>
      <c r="Q733" s="81">
        <f t="shared" si="224"/>
        <v>24.984999999999999</v>
      </c>
      <c r="R733" s="81">
        <f t="shared" si="225"/>
        <v>34.984999999999999</v>
      </c>
      <c r="S733">
        <f t="shared" si="226"/>
        <v>1.5</v>
      </c>
      <c r="V733" s="54" t="s">
        <v>1626</v>
      </c>
      <c r="W733" s="55" t="s">
        <v>1627</v>
      </c>
      <c r="X733" s="56">
        <v>1</v>
      </c>
      <c r="Y733" s="57">
        <v>53.5</v>
      </c>
      <c r="Z733" s="57">
        <v>2.6</v>
      </c>
      <c r="AA733" s="57">
        <v>2.5219999999999998</v>
      </c>
      <c r="AB733" s="57">
        <v>0</v>
      </c>
      <c r="AC733" s="57">
        <v>22.414999999999999</v>
      </c>
      <c r="AD733" s="57">
        <v>0</v>
      </c>
      <c r="AE733" s="57">
        <v>0</v>
      </c>
      <c r="AF733" s="57">
        <v>0</v>
      </c>
      <c r="AG733" s="58">
        <v>1.5</v>
      </c>
      <c r="AH733" s="58">
        <v>0</v>
      </c>
      <c r="AI733" s="58">
        <v>0</v>
      </c>
      <c r="AJ733" s="58">
        <v>0</v>
      </c>
    </row>
    <row r="734" spans="1:36">
      <c r="A734" s="68" t="str">
        <f t="shared" si="209"/>
        <v>5F105</v>
      </c>
      <c r="B734" s="12">
        <f t="shared" si="210"/>
        <v>2.5219999999999998</v>
      </c>
      <c r="C734" s="12">
        <f t="shared" si="211"/>
        <v>2.5219999999999998</v>
      </c>
      <c r="D734" s="12">
        <f t="shared" si="212"/>
        <v>2.3836074045068467</v>
      </c>
      <c r="E734" s="12">
        <f t="shared" si="213"/>
        <v>2.1217481888149776</v>
      </c>
      <c r="F734" s="12">
        <f t="shared" si="214"/>
        <v>1.8598889731231081</v>
      </c>
      <c r="G734" s="12">
        <f t="shared" si="215"/>
        <v>1.598029757431239</v>
      </c>
      <c r="H734" s="12">
        <f t="shared" si="216"/>
        <v>24.715</v>
      </c>
      <c r="I734" s="12">
        <f t="shared" si="217"/>
        <v>24.715</v>
      </c>
      <c r="J734" s="12">
        <f t="shared" si="218"/>
        <v>2.5219999999999998</v>
      </c>
      <c r="K734" s="12">
        <f t="shared" si="227"/>
        <v>2.5219999999999998</v>
      </c>
      <c r="L734" s="12">
        <f t="shared" si="219"/>
        <v>0</v>
      </c>
      <c r="M734" s="81">
        <f t="shared" si="220"/>
        <v>0</v>
      </c>
      <c r="N734" s="81">
        <f t="shared" si="221"/>
        <v>0</v>
      </c>
      <c r="O734" s="81">
        <f t="shared" si="222"/>
        <v>5.2850000000000001</v>
      </c>
      <c r="P734" s="81">
        <f t="shared" si="223"/>
        <v>15.285</v>
      </c>
      <c r="Q734" s="81">
        <f t="shared" si="224"/>
        <v>25.285</v>
      </c>
      <c r="R734" s="81">
        <f t="shared" si="225"/>
        <v>35.284999999999997</v>
      </c>
      <c r="S734">
        <f t="shared" si="226"/>
        <v>1.5</v>
      </c>
      <c r="V734" s="54" t="s">
        <v>1628</v>
      </c>
      <c r="W734" s="55" t="s">
        <v>1629</v>
      </c>
      <c r="X734" s="56">
        <v>1</v>
      </c>
      <c r="Y734" s="57">
        <v>53.5</v>
      </c>
      <c r="Z734" s="57">
        <v>2.6</v>
      </c>
      <c r="AA734" s="57">
        <v>2.5219999999999998</v>
      </c>
      <c r="AB734" s="57">
        <v>0</v>
      </c>
      <c r="AC734" s="57">
        <v>22.114999999999998</v>
      </c>
      <c r="AD734" s="57">
        <v>0</v>
      </c>
      <c r="AE734" s="57">
        <v>0</v>
      </c>
      <c r="AF734" s="57">
        <v>0</v>
      </c>
      <c r="AG734" s="58">
        <v>1.5</v>
      </c>
      <c r="AH734" s="58">
        <v>0</v>
      </c>
      <c r="AI734" s="58">
        <v>0</v>
      </c>
      <c r="AJ734" s="58">
        <v>0</v>
      </c>
    </row>
    <row r="735" spans="1:36">
      <c r="A735" s="68" t="str">
        <f t="shared" si="209"/>
        <v>5F106</v>
      </c>
      <c r="B735" s="12">
        <f t="shared" si="210"/>
        <v>2.5150000000000001</v>
      </c>
      <c r="C735" s="12">
        <f t="shared" si="211"/>
        <v>2.5150000000000001</v>
      </c>
      <c r="D735" s="12">
        <f t="shared" si="212"/>
        <v>2.4026885823897572</v>
      </c>
      <c r="E735" s="12">
        <f t="shared" si="213"/>
        <v>2.1408293666978881</v>
      </c>
      <c r="F735" s="12">
        <f t="shared" si="214"/>
        <v>1.8789701510060188</v>
      </c>
      <c r="G735" s="12">
        <f t="shared" si="215"/>
        <v>1.6171109353141495</v>
      </c>
      <c r="H735" s="12">
        <f t="shared" si="216"/>
        <v>25.711000000000002</v>
      </c>
      <c r="I735" s="12">
        <f t="shared" si="217"/>
        <v>25.711000000000002</v>
      </c>
      <c r="J735" s="12">
        <f t="shared" si="218"/>
        <v>2.5150000000000001</v>
      </c>
      <c r="K735" s="12">
        <f t="shared" si="227"/>
        <v>2.5150000000000001</v>
      </c>
      <c r="L735" s="12">
        <f t="shared" si="219"/>
        <v>0</v>
      </c>
      <c r="M735" s="81">
        <f t="shared" si="220"/>
        <v>0</v>
      </c>
      <c r="N735" s="81">
        <f t="shared" si="221"/>
        <v>0</v>
      </c>
      <c r="O735" s="81">
        <f t="shared" si="222"/>
        <v>4.2889999999999979</v>
      </c>
      <c r="P735" s="81">
        <f t="shared" si="223"/>
        <v>14.288999999999998</v>
      </c>
      <c r="Q735" s="81">
        <f t="shared" si="224"/>
        <v>24.288999999999998</v>
      </c>
      <c r="R735" s="81">
        <f t="shared" si="225"/>
        <v>34.289000000000001</v>
      </c>
      <c r="S735">
        <f t="shared" si="226"/>
        <v>1.5</v>
      </c>
      <c r="V735" s="54" t="s">
        <v>1630</v>
      </c>
      <c r="W735" s="55" t="s">
        <v>1631</v>
      </c>
      <c r="X735" s="56">
        <v>1</v>
      </c>
      <c r="Y735" s="57">
        <v>52</v>
      </c>
      <c r="Z735" s="57">
        <v>2.6</v>
      </c>
      <c r="AA735" s="57">
        <v>2.5150000000000001</v>
      </c>
      <c r="AB735" s="57">
        <v>0</v>
      </c>
      <c r="AC735" s="57">
        <v>23.111000000000001</v>
      </c>
      <c r="AD735" s="57">
        <v>0</v>
      </c>
      <c r="AE735" s="57">
        <v>0</v>
      </c>
      <c r="AF735" s="57">
        <v>0</v>
      </c>
      <c r="AG735" s="58">
        <v>1.5</v>
      </c>
      <c r="AH735" s="58">
        <v>0</v>
      </c>
      <c r="AI735" s="58">
        <v>0</v>
      </c>
      <c r="AJ735" s="58">
        <v>0</v>
      </c>
    </row>
    <row r="736" spans="1:36">
      <c r="A736" s="68" t="str">
        <f t="shared" si="209"/>
        <v>5F107</v>
      </c>
      <c r="B736" s="12">
        <f t="shared" si="210"/>
        <v>2.5150000000000001</v>
      </c>
      <c r="C736" s="12">
        <f t="shared" si="211"/>
        <v>2.5150000000000001</v>
      </c>
      <c r="D736" s="12">
        <f t="shared" si="212"/>
        <v>2.4026885823897572</v>
      </c>
      <c r="E736" s="12">
        <f t="shared" si="213"/>
        <v>2.1408293666978881</v>
      </c>
      <c r="F736" s="12">
        <f t="shared" si="214"/>
        <v>1.8789701510060188</v>
      </c>
      <c r="G736" s="12">
        <f t="shared" si="215"/>
        <v>1.6171109353141495</v>
      </c>
      <c r="H736" s="12">
        <f t="shared" si="216"/>
        <v>25.711000000000002</v>
      </c>
      <c r="I736" s="12">
        <f t="shared" si="217"/>
        <v>25.711000000000002</v>
      </c>
      <c r="J736" s="12">
        <f t="shared" si="218"/>
        <v>2.5150000000000001</v>
      </c>
      <c r="K736" s="12">
        <f t="shared" si="227"/>
        <v>2.5150000000000001</v>
      </c>
      <c r="L736" s="12">
        <f t="shared" si="219"/>
        <v>0</v>
      </c>
      <c r="M736" s="81">
        <f t="shared" si="220"/>
        <v>0</v>
      </c>
      <c r="N736" s="81">
        <f t="shared" si="221"/>
        <v>0</v>
      </c>
      <c r="O736" s="81">
        <f t="shared" si="222"/>
        <v>4.2889999999999979</v>
      </c>
      <c r="P736" s="81">
        <f t="shared" si="223"/>
        <v>14.288999999999998</v>
      </c>
      <c r="Q736" s="81">
        <f t="shared" si="224"/>
        <v>24.288999999999998</v>
      </c>
      <c r="R736" s="81">
        <f t="shared" si="225"/>
        <v>34.289000000000001</v>
      </c>
      <c r="S736">
        <f t="shared" si="226"/>
        <v>1.5</v>
      </c>
      <c r="V736" s="54" t="s">
        <v>1632</v>
      </c>
      <c r="W736" s="55" t="s">
        <v>1633</v>
      </c>
      <c r="X736" s="56">
        <v>5</v>
      </c>
      <c r="Y736" s="57">
        <v>52</v>
      </c>
      <c r="Z736" s="57">
        <v>2.6</v>
      </c>
      <c r="AA736" s="57">
        <v>2.5150000000000001</v>
      </c>
      <c r="AB736" s="57">
        <v>0</v>
      </c>
      <c r="AC736" s="57">
        <v>23.111000000000001</v>
      </c>
      <c r="AD736" s="57">
        <v>0</v>
      </c>
      <c r="AE736" s="57">
        <v>0</v>
      </c>
      <c r="AF736" s="57">
        <v>0</v>
      </c>
      <c r="AG736" s="58">
        <v>1.5</v>
      </c>
      <c r="AH736" s="58">
        <v>0</v>
      </c>
      <c r="AI736" s="58">
        <v>0</v>
      </c>
      <c r="AJ736" s="58">
        <v>0</v>
      </c>
    </row>
    <row r="737" spans="1:36">
      <c r="A737" s="68" t="str">
        <f t="shared" si="209"/>
        <v>5F108</v>
      </c>
      <c r="B737" s="12">
        <f t="shared" si="210"/>
        <v>2.5150000000000001</v>
      </c>
      <c r="C737" s="12">
        <f t="shared" si="211"/>
        <v>2.5150000000000001</v>
      </c>
      <c r="D737" s="12">
        <f t="shared" si="212"/>
        <v>2.3765026608205706</v>
      </c>
      <c r="E737" s="12">
        <f t="shared" si="213"/>
        <v>2.1146434451287011</v>
      </c>
      <c r="F737" s="12">
        <f t="shared" si="214"/>
        <v>1.852784229436832</v>
      </c>
      <c r="G737" s="12">
        <f t="shared" si="215"/>
        <v>1.5909250137449624</v>
      </c>
      <c r="H737" s="12">
        <f t="shared" si="216"/>
        <v>24.711000000000002</v>
      </c>
      <c r="I737" s="12">
        <f t="shared" si="217"/>
        <v>24.711000000000002</v>
      </c>
      <c r="J737" s="12">
        <f t="shared" si="218"/>
        <v>2.5150000000000001</v>
      </c>
      <c r="K737" s="12">
        <f t="shared" si="227"/>
        <v>2.5150000000000001</v>
      </c>
      <c r="L737" s="12">
        <f t="shared" si="219"/>
        <v>0</v>
      </c>
      <c r="M737" s="81">
        <f t="shared" si="220"/>
        <v>0</v>
      </c>
      <c r="N737" s="81">
        <f t="shared" si="221"/>
        <v>0</v>
      </c>
      <c r="O737" s="81">
        <f t="shared" si="222"/>
        <v>5.2889999999999979</v>
      </c>
      <c r="P737" s="81">
        <f t="shared" si="223"/>
        <v>15.288999999999998</v>
      </c>
      <c r="Q737" s="81">
        <f t="shared" si="224"/>
        <v>25.288999999999998</v>
      </c>
      <c r="R737" s="81">
        <f t="shared" si="225"/>
        <v>35.289000000000001</v>
      </c>
      <c r="S737">
        <f t="shared" si="226"/>
        <v>1.5</v>
      </c>
      <c r="V737" s="54" t="s">
        <v>1634</v>
      </c>
      <c r="W737" s="55" t="s">
        <v>1635</v>
      </c>
      <c r="X737" s="56">
        <v>5</v>
      </c>
      <c r="Y737" s="57">
        <v>52</v>
      </c>
      <c r="Z737" s="57">
        <v>2.6</v>
      </c>
      <c r="AA737" s="57">
        <v>2.5150000000000001</v>
      </c>
      <c r="AB737" s="57">
        <v>0</v>
      </c>
      <c r="AC737" s="57">
        <v>22.111000000000001</v>
      </c>
      <c r="AD737" s="57">
        <v>0</v>
      </c>
      <c r="AE737" s="57">
        <v>0</v>
      </c>
      <c r="AF737" s="57">
        <v>0</v>
      </c>
      <c r="AG737" s="58">
        <v>1.5</v>
      </c>
      <c r="AH737" s="58">
        <v>0</v>
      </c>
      <c r="AI737" s="58">
        <v>0</v>
      </c>
      <c r="AJ737" s="58">
        <v>0</v>
      </c>
    </row>
    <row r="738" spans="1:36">
      <c r="A738" s="68" t="str">
        <f t="shared" si="209"/>
        <v>5F11</v>
      </c>
      <c r="B738" s="12">
        <f t="shared" si="210"/>
        <v>2.5219999999999998</v>
      </c>
      <c r="C738" s="12">
        <f t="shared" si="211"/>
        <v>2.5219999999999998</v>
      </c>
      <c r="D738" s="12">
        <f t="shared" si="212"/>
        <v>2.3779774313694717</v>
      </c>
      <c r="E738" s="12">
        <f t="shared" si="213"/>
        <v>2.1161182156776022</v>
      </c>
      <c r="F738" s="12">
        <f t="shared" si="214"/>
        <v>1.8542589999857331</v>
      </c>
      <c r="G738" s="12">
        <f t="shared" si="215"/>
        <v>1.5923997842938638</v>
      </c>
      <c r="H738" s="12">
        <f t="shared" si="216"/>
        <v>24.5</v>
      </c>
      <c r="I738" s="12">
        <f t="shared" si="217"/>
        <v>24.5</v>
      </c>
      <c r="J738" s="12">
        <f t="shared" si="218"/>
        <v>2.5219999999999998</v>
      </c>
      <c r="K738" s="12">
        <f t="shared" si="227"/>
        <v>2.5219999999999998</v>
      </c>
      <c r="L738" s="12">
        <f t="shared" si="219"/>
        <v>0</v>
      </c>
      <c r="M738" s="81">
        <f t="shared" si="220"/>
        <v>0</v>
      </c>
      <c r="N738" s="81">
        <f t="shared" si="221"/>
        <v>0</v>
      </c>
      <c r="O738" s="81">
        <f t="shared" si="222"/>
        <v>5.5</v>
      </c>
      <c r="P738" s="81">
        <f t="shared" si="223"/>
        <v>15.5</v>
      </c>
      <c r="Q738" s="81">
        <f t="shared" si="224"/>
        <v>25.5</v>
      </c>
      <c r="R738" s="81">
        <f t="shared" si="225"/>
        <v>35.5</v>
      </c>
      <c r="S738">
        <f t="shared" si="226"/>
        <v>1.5</v>
      </c>
      <c r="V738" s="54" t="s">
        <v>1636</v>
      </c>
      <c r="W738" s="55" t="s">
        <v>1637</v>
      </c>
      <c r="X738" s="56">
        <v>1</v>
      </c>
      <c r="Y738" s="57">
        <v>53.5</v>
      </c>
      <c r="Z738" s="57">
        <v>2.6</v>
      </c>
      <c r="AA738" s="57">
        <v>2.5219999999999998</v>
      </c>
      <c r="AB738" s="57">
        <v>0</v>
      </c>
      <c r="AC738" s="57">
        <v>21.9</v>
      </c>
      <c r="AD738" s="57">
        <v>0</v>
      </c>
      <c r="AE738" s="57">
        <v>0</v>
      </c>
      <c r="AF738" s="57">
        <v>0</v>
      </c>
      <c r="AG738" s="58">
        <v>1.5</v>
      </c>
      <c r="AH738" s="58">
        <v>0</v>
      </c>
      <c r="AI738" s="58">
        <v>0</v>
      </c>
      <c r="AJ738" s="58">
        <v>0</v>
      </c>
    </row>
    <row r="739" spans="1:36">
      <c r="A739" s="68" t="str">
        <f t="shared" si="209"/>
        <v>5F111</v>
      </c>
      <c r="B739" s="12">
        <f t="shared" si="210"/>
        <v>2.5219999999999998</v>
      </c>
      <c r="C739" s="12">
        <f t="shared" si="211"/>
        <v>2.5219999999999998</v>
      </c>
      <c r="D739" s="12">
        <f t="shared" si="212"/>
        <v>2.4120191294094147</v>
      </c>
      <c r="E739" s="12">
        <f t="shared" si="213"/>
        <v>2.1501599137175456</v>
      </c>
      <c r="F739" s="12">
        <f t="shared" si="214"/>
        <v>1.888300698025676</v>
      </c>
      <c r="G739" s="12">
        <f t="shared" si="215"/>
        <v>1.6264414823338067</v>
      </c>
      <c r="H739" s="12">
        <f t="shared" si="216"/>
        <v>25.8</v>
      </c>
      <c r="I739" s="12">
        <f t="shared" si="217"/>
        <v>25.8</v>
      </c>
      <c r="J739" s="12">
        <f t="shared" si="218"/>
        <v>2.5219999999999998</v>
      </c>
      <c r="K739" s="12">
        <f t="shared" si="227"/>
        <v>2.5219999999999998</v>
      </c>
      <c r="L739" s="12">
        <f t="shared" si="219"/>
        <v>0</v>
      </c>
      <c r="M739" s="81">
        <f t="shared" si="220"/>
        <v>0</v>
      </c>
      <c r="N739" s="81">
        <f t="shared" si="221"/>
        <v>0</v>
      </c>
      <c r="O739" s="81">
        <f t="shared" si="222"/>
        <v>4.1999999999999993</v>
      </c>
      <c r="P739" s="81">
        <f t="shared" si="223"/>
        <v>14.2</v>
      </c>
      <c r="Q739" s="81">
        <f t="shared" si="224"/>
        <v>24.2</v>
      </c>
      <c r="R739" s="81">
        <f t="shared" si="225"/>
        <v>34.200000000000003</v>
      </c>
      <c r="S739">
        <f t="shared" si="226"/>
        <v>1.5</v>
      </c>
      <c r="V739" s="54" t="s">
        <v>1638</v>
      </c>
      <c r="W739" s="55" t="s">
        <v>1639</v>
      </c>
      <c r="X739" s="56">
        <v>5</v>
      </c>
      <c r="Y739" s="57">
        <v>52.5</v>
      </c>
      <c r="Z739" s="57">
        <v>2.6</v>
      </c>
      <c r="AA739" s="57">
        <v>2.5219999999999998</v>
      </c>
      <c r="AB739" s="57">
        <v>0</v>
      </c>
      <c r="AC739" s="57">
        <v>23.2</v>
      </c>
      <c r="AD739" s="57">
        <v>0</v>
      </c>
      <c r="AE739" s="57">
        <v>0</v>
      </c>
      <c r="AF739" s="57">
        <v>0</v>
      </c>
      <c r="AG739" s="58">
        <v>1.5</v>
      </c>
      <c r="AH739" s="58">
        <v>0</v>
      </c>
      <c r="AI739" s="58">
        <v>0</v>
      </c>
      <c r="AJ739" s="58">
        <v>0</v>
      </c>
    </row>
    <row r="740" spans="1:36">
      <c r="A740" s="68" t="str">
        <f t="shared" si="209"/>
        <v>5F12</v>
      </c>
      <c r="B740" s="12">
        <f t="shared" si="210"/>
        <v>2.0249999999999999</v>
      </c>
      <c r="C740" s="12">
        <f t="shared" si="211"/>
        <v>2.0249999999999999</v>
      </c>
      <c r="D740" s="12">
        <f t="shared" si="212"/>
        <v>1.8286055882310979</v>
      </c>
      <c r="E740" s="12">
        <f t="shared" si="213"/>
        <v>1.5667463725392285</v>
      </c>
      <c r="F740" s="12">
        <f t="shared" si="214"/>
        <v>1.3048871568473595</v>
      </c>
      <c r="G740" s="12">
        <f t="shared" si="215"/>
        <v>1.0430279411554899</v>
      </c>
      <c r="H740" s="12">
        <f t="shared" si="216"/>
        <v>22.5</v>
      </c>
      <c r="I740" s="12">
        <f t="shared" si="217"/>
        <v>22.5</v>
      </c>
      <c r="J740" s="12">
        <f t="shared" si="218"/>
        <v>2.0249999999999999</v>
      </c>
      <c r="K740" s="12">
        <f t="shared" si="227"/>
        <v>2.0249999999999999</v>
      </c>
      <c r="L740" s="12">
        <f t="shared" si="219"/>
        <v>0</v>
      </c>
      <c r="M740" s="81">
        <f t="shared" si="220"/>
        <v>0</v>
      </c>
      <c r="N740" s="81">
        <f t="shared" si="221"/>
        <v>0</v>
      </c>
      <c r="O740" s="81">
        <f t="shared" si="222"/>
        <v>7.5</v>
      </c>
      <c r="P740" s="81">
        <f t="shared" si="223"/>
        <v>17.5</v>
      </c>
      <c r="Q740" s="81">
        <f t="shared" si="224"/>
        <v>27.5</v>
      </c>
      <c r="R740" s="81">
        <f t="shared" si="225"/>
        <v>37.5</v>
      </c>
      <c r="S740">
        <f t="shared" si="226"/>
        <v>1.5</v>
      </c>
      <c r="V740" s="54" t="s">
        <v>1640</v>
      </c>
      <c r="W740" s="55" t="s">
        <v>46</v>
      </c>
      <c r="X740" s="56">
        <v>5</v>
      </c>
      <c r="Y740" s="57">
        <v>51</v>
      </c>
      <c r="Z740" s="57">
        <v>2.6</v>
      </c>
      <c r="AA740" s="57">
        <v>2.0249999999999999</v>
      </c>
      <c r="AB740" s="57">
        <v>0</v>
      </c>
      <c r="AC740" s="57">
        <v>19.899999999999999</v>
      </c>
      <c r="AD740" s="57">
        <v>0</v>
      </c>
      <c r="AE740" s="57">
        <v>0</v>
      </c>
      <c r="AF740" s="57">
        <v>0</v>
      </c>
      <c r="AG740" s="58">
        <v>1.5</v>
      </c>
      <c r="AH740" s="58">
        <v>0</v>
      </c>
      <c r="AI740" s="58">
        <v>0</v>
      </c>
      <c r="AJ740" s="58">
        <v>0</v>
      </c>
    </row>
    <row r="741" spans="1:36">
      <c r="A741" s="68" t="str">
        <f t="shared" si="209"/>
        <v>5F15</v>
      </c>
      <c r="B741" s="12">
        <f t="shared" si="210"/>
        <v>2.5150000000000001</v>
      </c>
      <c r="C741" s="12">
        <f t="shared" si="211"/>
        <v>2.5150000000000001</v>
      </c>
      <c r="D741" s="12">
        <f t="shared" si="212"/>
        <v>2.5150000000000001</v>
      </c>
      <c r="E741" s="12">
        <f t="shared" si="213"/>
        <v>2.3395543254864477</v>
      </c>
      <c r="F741" s="12">
        <f t="shared" si="214"/>
        <v>2.0776951097945782</v>
      </c>
      <c r="G741" s="12">
        <f t="shared" si="215"/>
        <v>1.8158358941027091</v>
      </c>
      <c r="H741" s="12">
        <f t="shared" si="216"/>
        <v>20.6</v>
      </c>
      <c r="I741" s="12">
        <f t="shared" si="217"/>
        <v>33.299999999999997</v>
      </c>
      <c r="J741" s="12">
        <f t="shared" si="218"/>
        <v>2.5150000000000001</v>
      </c>
      <c r="K741" s="12">
        <f t="shared" si="227"/>
        <v>2.5150000000000001</v>
      </c>
      <c r="L741" s="12">
        <f t="shared" si="219"/>
        <v>12.699999999999996</v>
      </c>
      <c r="M741" s="81">
        <f t="shared" si="220"/>
        <v>0</v>
      </c>
      <c r="N741" s="81">
        <f t="shared" si="221"/>
        <v>0</v>
      </c>
      <c r="O741" s="81">
        <f t="shared" si="222"/>
        <v>9.3999999999999986</v>
      </c>
      <c r="P741" s="81">
        <f t="shared" si="223"/>
        <v>6.7000000000000028</v>
      </c>
      <c r="Q741" s="81">
        <f t="shared" si="224"/>
        <v>16.700000000000003</v>
      </c>
      <c r="R741" s="81">
        <f t="shared" si="225"/>
        <v>26.700000000000003</v>
      </c>
      <c r="S741">
        <f t="shared" si="226"/>
        <v>1.5</v>
      </c>
      <c r="V741" s="54" t="s">
        <v>1641</v>
      </c>
      <c r="W741" s="55" t="s">
        <v>1642</v>
      </c>
      <c r="X741" s="56">
        <v>5</v>
      </c>
      <c r="Y741" s="57">
        <v>59</v>
      </c>
      <c r="Z741" s="57">
        <v>2.6</v>
      </c>
      <c r="AA741" s="57">
        <v>2.5150000000000001</v>
      </c>
      <c r="AB741" s="57">
        <v>2.4</v>
      </c>
      <c r="AC741" s="57">
        <v>18</v>
      </c>
      <c r="AD741" s="57">
        <v>30.7</v>
      </c>
      <c r="AE741" s="57">
        <v>0</v>
      </c>
      <c r="AF741" s="57">
        <v>0</v>
      </c>
      <c r="AG741" s="58">
        <v>0</v>
      </c>
      <c r="AH741" s="58">
        <v>1.5</v>
      </c>
      <c r="AI741" s="58">
        <v>0</v>
      </c>
      <c r="AJ741" s="58">
        <v>0</v>
      </c>
    </row>
    <row r="742" spans="1:36">
      <c r="A742" s="68" t="str">
        <f t="shared" si="209"/>
        <v>5F16</v>
      </c>
      <c r="B742" s="12">
        <f t="shared" si="210"/>
        <v>2.52</v>
      </c>
      <c r="C742" s="12">
        <f t="shared" si="211"/>
        <v>2.52</v>
      </c>
      <c r="D742" s="12">
        <f t="shared" si="212"/>
        <v>2.52</v>
      </c>
      <c r="E742" s="12">
        <f t="shared" si="213"/>
        <v>2.4100191294094149</v>
      </c>
      <c r="F742" s="12">
        <f t="shared" si="214"/>
        <v>2.1481599137175458</v>
      </c>
      <c r="G742" s="12">
        <f t="shared" si="215"/>
        <v>1.8863006980256762</v>
      </c>
      <c r="H742" s="12">
        <f t="shared" si="216"/>
        <v>17.600000000000001</v>
      </c>
      <c r="I742" s="12">
        <f t="shared" si="217"/>
        <v>35.800000000000004</v>
      </c>
      <c r="J742" s="12">
        <f t="shared" si="218"/>
        <v>2.52</v>
      </c>
      <c r="K742" s="12">
        <f t="shared" si="227"/>
        <v>2.52</v>
      </c>
      <c r="L742" s="12">
        <f t="shared" si="219"/>
        <v>18.200000000000003</v>
      </c>
      <c r="M742" s="81">
        <f t="shared" si="220"/>
        <v>0</v>
      </c>
      <c r="N742" s="81">
        <f t="shared" si="221"/>
        <v>2.3999999999999986</v>
      </c>
      <c r="O742" s="81">
        <f t="shared" si="222"/>
        <v>12.399999999999999</v>
      </c>
      <c r="P742" s="81">
        <f t="shared" si="223"/>
        <v>4.1999999999999957</v>
      </c>
      <c r="Q742" s="81">
        <f t="shared" si="224"/>
        <v>14.199999999999996</v>
      </c>
      <c r="R742" s="81">
        <f t="shared" si="225"/>
        <v>24.199999999999996</v>
      </c>
      <c r="S742">
        <f t="shared" si="226"/>
        <v>1.5</v>
      </c>
      <c r="V742" s="54" t="s">
        <v>1643</v>
      </c>
      <c r="W742" s="55" t="s">
        <v>47</v>
      </c>
      <c r="X742" s="56">
        <v>5</v>
      </c>
      <c r="Y742" s="57">
        <v>58.6</v>
      </c>
      <c r="Z742" s="57">
        <v>2.6</v>
      </c>
      <c r="AA742" s="57">
        <v>2.52</v>
      </c>
      <c r="AB742" s="57">
        <v>2.4900000000000002</v>
      </c>
      <c r="AC742" s="57">
        <v>15</v>
      </c>
      <c r="AD742" s="57">
        <v>33.200000000000003</v>
      </c>
      <c r="AE742" s="57">
        <v>0</v>
      </c>
      <c r="AF742" s="57">
        <v>0</v>
      </c>
      <c r="AG742" s="58">
        <v>0</v>
      </c>
      <c r="AH742" s="58">
        <v>1.5</v>
      </c>
      <c r="AI742" s="58">
        <v>0</v>
      </c>
      <c r="AJ742" s="58">
        <v>0</v>
      </c>
    </row>
    <row r="743" spans="1:36">
      <c r="A743" s="68" t="str">
        <f t="shared" si="209"/>
        <v>5F18</v>
      </c>
      <c r="B743" s="12">
        <f t="shared" si="210"/>
        <v>2.5219999999999998</v>
      </c>
      <c r="C743" s="12">
        <f t="shared" si="211"/>
        <v>2.5219999999999998</v>
      </c>
      <c r="D743" s="12">
        <f t="shared" si="212"/>
        <v>2.4591537882339511</v>
      </c>
      <c r="E743" s="12">
        <f t="shared" si="213"/>
        <v>2.197294572542082</v>
      </c>
      <c r="F743" s="12">
        <f t="shared" si="214"/>
        <v>1.9354353568502125</v>
      </c>
      <c r="G743" s="12">
        <f t="shared" si="215"/>
        <v>1.6735761411583434</v>
      </c>
      <c r="H743" s="12">
        <f t="shared" si="216"/>
        <v>27.6</v>
      </c>
      <c r="I743" s="12">
        <f t="shared" si="217"/>
        <v>27.6</v>
      </c>
      <c r="J743" s="12">
        <f t="shared" si="218"/>
        <v>2.5219999999999998</v>
      </c>
      <c r="K743" s="12">
        <f t="shared" si="227"/>
        <v>2.5219999999999998</v>
      </c>
      <c r="L743" s="12">
        <f t="shared" si="219"/>
        <v>0</v>
      </c>
      <c r="M743" s="81">
        <f t="shared" si="220"/>
        <v>0</v>
      </c>
      <c r="N743" s="81">
        <f t="shared" si="221"/>
        <v>0</v>
      </c>
      <c r="O743" s="81">
        <f t="shared" si="222"/>
        <v>2.3999999999999986</v>
      </c>
      <c r="P743" s="81">
        <f t="shared" si="223"/>
        <v>12.399999999999999</v>
      </c>
      <c r="Q743" s="81">
        <f t="shared" si="224"/>
        <v>22.4</v>
      </c>
      <c r="R743" s="81">
        <f t="shared" si="225"/>
        <v>32.4</v>
      </c>
      <c r="S743">
        <f t="shared" si="226"/>
        <v>1.5</v>
      </c>
      <c r="V743" s="54" t="s">
        <v>1644</v>
      </c>
      <c r="W743" s="55" t="s">
        <v>48</v>
      </c>
      <c r="X743" s="56">
        <v>5</v>
      </c>
      <c r="Y743" s="57">
        <v>57.4</v>
      </c>
      <c r="Z743" s="57">
        <v>2.6</v>
      </c>
      <c r="AA743" s="57">
        <v>2.5219999999999998</v>
      </c>
      <c r="AB743" s="57">
        <v>0</v>
      </c>
      <c r="AC743" s="57">
        <v>25</v>
      </c>
      <c r="AD743" s="57">
        <v>0</v>
      </c>
      <c r="AE743" s="57">
        <v>0</v>
      </c>
      <c r="AF743" s="57">
        <v>0</v>
      </c>
      <c r="AG743" s="58">
        <v>1.5</v>
      </c>
      <c r="AH743" s="58">
        <v>0</v>
      </c>
      <c r="AI743" s="58">
        <v>0</v>
      </c>
      <c r="AJ743" s="58">
        <v>0</v>
      </c>
    </row>
    <row r="744" spans="1:36">
      <c r="A744" s="68" t="str">
        <f t="shared" si="209"/>
        <v>5F21</v>
      </c>
      <c r="B744" s="12">
        <f t="shared" si="210"/>
        <v>2.5150000000000001</v>
      </c>
      <c r="C744" s="12">
        <f t="shared" si="211"/>
        <v>2.5150000000000001</v>
      </c>
      <c r="D744" s="12">
        <f t="shared" si="212"/>
        <v>2.4213320062972894</v>
      </c>
      <c r="E744" s="12">
        <f t="shared" si="213"/>
        <v>2.1537091671466868</v>
      </c>
      <c r="F744" s="12">
        <f t="shared" si="214"/>
        <v>1.8860863279960842</v>
      </c>
      <c r="G744" s="12">
        <f t="shared" si="215"/>
        <v>1.6184634888454816</v>
      </c>
      <c r="H744" s="12">
        <f t="shared" si="216"/>
        <v>26.5</v>
      </c>
      <c r="I744" s="12">
        <f t="shared" si="217"/>
        <v>26.5</v>
      </c>
      <c r="J744" s="12">
        <f t="shared" si="218"/>
        <v>2.5150000000000001</v>
      </c>
      <c r="K744" s="12">
        <f t="shared" si="227"/>
        <v>2.5150000000000001</v>
      </c>
      <c r="L744" s="12">
        <f t="shared" si="219"/>
        <v>0</v>
      </c>
      <c r="M744" s="81">
        <f t="shared" si="220"/>
        <v>0</v>
      </c>
      <c r="N744" s="81">
        <f t="shared" si="221"/>
        <v>0</v>
      </c>
      <c r="O744" s="81">
        <f t="shared" si="222"/>
        <v>3.5</v>
      </c>
      <c r="P744" s="81">
        <f t="shared" si="223"/>
        <v>13.5</v>
      </c>
      <c r="Q744" s="81">
        <f t="shared" si="224"/>
        <v>23.5</v>
      </c>
      <c r="R744" s="81">
        <f t="shared" si="225"/>
        <v>33.5</v>
      </c>
      <c r="S744">
        <f t="shared" si="226"/>
        <v>1.5329999999999999</v>
      </c>
      <c r="V744" s="54" t="s">
        <v>1645</v>
      </c>
      <c r="W744" s="55" t="s">
        <v>153</v>
      </c>
      <c r="X744" s="56">
        <v>5</v>
      </c>
      <c r="Y744" s="57">
        <v>57.4</v>
      </c>
      <c r="Z744" s="57">
        <v>2.6</v>
      </c>
      <c r="AA744" s="57">
        <v>2.5150000000000001</v>
      </c>
      <c r="AB744" s="57">
        <v>0</v>
      </c>
      <c r="AC744" s="57">
        <v>23.9</v>
      </c>
      <c r="AD744" s="57">
        <v>0</v>
      </c>
      <c r="AE744" s="57">
        <v>0</v>
      </c>
      <c r="AF744" s="57">
        <v>0</v>
      </c>
      <c r="AG744" s="58">
        <v>1.5329999999999999</v>
      </c>
      <c r="AH744" s="58">
        <v>0</v>
      </c>
      <c r="AI744" s="58">
        <v>0</v>
      </c>
      <c r="AJ744" s="58">
        <v>0</v>
      </c>
    </row>
    <row r="745" spans="1:36">
      <c r="A745" s="68" t="str">
        <f t="shared" si="209"/>
        <v>5F22</v>
      </c>
      <c r="B745" s="12">
        <f t="shared" si="210"/>
        <v>2.5219999999999998</v>
      </c>
      <c r="C745" s="12">
        <f t="shared" si="211"/>
        <v>2.5219999999999998</v>
      </c>
      <c r="D745" s="12">
        <f t="shared" si="212"/>
        <v>2.5219999999999998</v>
      </c>
      <c r="E745" s="12">
        <f t="shared" si="213"/>
        <v>2.288945298034236</v>
      </c>
      <c r="F745" s="12">
        <f t="shared" si="214"/>
        <v>2.0270860823423669</v>
      </c>
      <c r="G745" s="12">
        <f t="shared" si="215"/>
        <v>1.7652268666504976</v>
      </c>
      <c r="H745" s="12">
        <f t="shared" si="216"/>
        <v>17.600000000000001</v>
      </c>
      <c r="I745" s="12">
        <f t="shared" si="217"/>
        <v>31.1</v>
      </c>
      <c r="J745" s="12">
        <f t="shared" si="218"/>
        <v>2.5219999999999998</v>
      </c>
      <c r="K745" s="12">
        <f t="shared" si="227"/>
        <v>2.5219999999999998</v>
      </c>
      <c r="L745" s="12">
        <f t="shared" si="219"/>
        <v>13.5</v>
      </c>
      <c r="M745" s="81">
        <f t="shared" si="220"/>
        <v>0</v>
      </c>
      <c r="N745" s="81">
        <f t="shared" si="221"/>
        <v>2.3999999999999986</v>
      </c>
      <c r="O745" s="81">
        <f t="shared" si="222"/>
        <v>12.399999999999999</v>
      </c>
      <c r="P745" s="81">
        <f t="shared" si="223"/>
        <v>8.8999999999999986</v>
      </c>
      <c r="Q745" s="81">
        <f t="shared" si="224"/>
        <v>18.899999999999999</v>
      </c>
      <c r="R745" s="81">
        <f t="shared" si="225"/>
        <v>28.9</v>
      </c>
      <c r="S745">
        <f t="shared" si="226"/>
        <v>1.5</v>
      </c>
      <c r="V745" s="54" t="s">
        <v>1646</v>
      </c>
      <c r="W745" s="55" t="s">
        <v>1647</v>
      </c>
      <c r="X745" s="56">
        <v>5</v>
      </c>
      <c r="Y745" s="57">
        <v>57.7</v>
      </c>
      <c r="Z745" s="57">
        <v>2.6</v>
      </c>
      <c r="AA745" s="57">
        <v>2.5219999999999998</v>
      </c>
      <c r="AB745" s="57">
        <v>2.4630000000000001</v>
      </c>
      <c r="AC745" s="57">
        <v>15</v>
      </c>
      <c r="AD745" s="57">
        <v>28.5</v>
      </c>
      <c r="AE745" s="57">
        <v>0</v>
      </c>
      <c r="AF745" s="57">
        <v>0</v>
      </c>
      <c r="AG745" s="58">
        <v>0</v>
      </c>
      <c r="AH745" s="58">
        <v>1.5</v>
      </c>
      <c r="AI745" s="58">
        <v>0</v>
      </c>
      <c r="AJ745" s="58">
        <v>0</v>
      </c>
    </row>
    <row r="746" spans="1:36">
      <c r="A746" s="68" t="str">
        <f t="shared" si="209"/>
        <v>5F35</v>
      </c>
      <c r="B746" s="12">
        <f t="shared" si="210"/>
        <v>2.5219999999999998</v>
      </c>
      <c r="C746" s="12">
        <f t="shared" si="211"/>
        <v>2.5219999999999998</v>
      </c>
      <c r="D746" s="12">
        <f t="shared" si="212"/>
        <v>2.4251120901940082</v>
      </c>
      <c r="E746" s="12">
        <f t="shared" si="213"/>
        <v>2.1632528745021391</v>
      </c>
      <c r="F746" s="12">
        <f t="shared" si="214"/>
        <v>1.9013936588102696</v>
      </c>
      <c r="G746" s="12">
        <f t="shared" si="215"/>
        <v>1.6395344431184</v>
      </c>
      <c r="H746" s="12">
        <f t="shared" si="216"/>
        <v>26.3</v>
      </c>
      <c r="I746" s="12">
        <f t="shared" si="217"/>
        <v>26.3</v>
      </c>
      <c r="J746" s="12">
        <f t="shared" si="218"/>
        <v>2.5219999999999998</v>
      </c>
      <c r="K746" s="12">
        <f t="shared" si="227"/>
        <v>2.5219999999999998</v>
      </c>
      <c r="L746" s="12">
        <f t="shared" si="219"/>
        <v>0</v>
      </c>
      <c r="M746" s="81">
        <f t="shared" si="220"/>
        <v>0</v>
      </c>
      <c r="N746" s="81">
        <f t="shared" si="221"/>
        <v>0</v>
      </c>
      <c r="O746" s="81">
        <f t="shared" si="222"/>
        <v>3.6999999999999993</v>
      </c>
      <c r="P746" s="81">
        <f t="shared" si="223"/>
        <v>13.7</v>
      </c>
      <c r="Q746" s="81">
        <f t="shared" si="224"/>
        <v>23.7</v>
      </c>
      <c r="R746" s="81">
        <f t="shared" si="225"/>
        <v>33.700000000000003</v>
      </c>
      <c r="S746">
        <f t="shared" si="226"/>
        <v>1.5</v>
      </c>
      <c r="V746" s="54" t="s">
        <v>1648</v>
      </c>
      <c r="W746" s="55" t="s">
        <v>1649</v>
      </c>
      <c r="X746" s="56">
        <v>5</v>
      </c>
      <c r="Y746" s="57">
        <v>51</v>
      </c>
      <c r="Z746" s="57">
        <v>2.6</v>
      </c>
      <c r="AA746" s="57">
        <v>2.5219999999999998</v>
      </c>
      <c r="AB746" s="57">
        <v>0</v>
      </c>
      <c r="AC746" s="57">
        <v>23.7</v>
      </c>
      <c r="AD746" s="57">
        <v>0</v>
      </c>
      <c r="AE746" s="57">
        <v>0</v>
      </c>
      <c r="AF746" s="57">
        <v>0</v>
      </c>
      <c r="AG746" s="58">
        <v>1.5</v>
      </c>
      <c r="AH746" s="58">
        <v>0</v>
      </c>
      <c r="AI746" s="58">
        <v>0</v>
      </c>
      <c r="AJ746" s="58">
        <v>0</v>
      </c>
    </row>
    <row r="747" spans="1:36">
      <c r="A747" s="68" t="str">
        <f t="shared" si="209"/>
        <v>5F36</v>
      </c>
      <c r="B747" s="12">
        <f t="shared" si="210"/>
        <v>2.5150000000000001</v>
      </c>
      <c r="C747" s="12">
        <f t="shared" si="211"/>
        <v>2.5150000000000001</v>
      </c>
      <c r="D747" s="12">
        <f t="shared" si="212"/>
        <v>2.3500286941141226</v>
      </c>
      <c r="E747" s="12">
        <f t="shared" si="213"/>
        <v>2.0881694784222531</v>
      </c>
      <c r="F747" s="12">
        <f t="shared" si="214"/>
        <v>1.826310262730384</v>
      </c>
      <c r="G747" s="12">
        <f t="shared" si="215"/>
        <v>1.5644510470385145</v>
      </c>
      <c r="H747" s="12">
        <f t="shared" si="216"/>
        <v>23.700000000000003</v>
      </c>
      <c r="I747" s="12">
        <f t="shared" si="217"/>
        <v>23.700000000000003</v>
      </c>
      <c r="J747" s="12">
        <f t="shared" si="218"/>
        <v>2.5150000000000001</v>
      </c>
      <c r="K747" s="12">
        <f t="shared" si="227"/>
        <v>2.5150000000000001</v>
      </c>
      <c r="L747" s="12">
        <f t="shared" si="219"/>
        <v>0</v>
      </c>
      <c r="M747" s="81">
        <f t="shared" si="220"/>
        <v>0</v>
      </c>
      <c r="N747" s="81">
        <f t="shared" si="221"/>
        <v>0</v>
      </c>
      <c r="O747" s="81">
        <f t="shared" si="222"/>
        <v>6.2999999999999972</v>
      </c>
      <c r="P747" s="81">
        <f t="shared" si="223"/>
        <v>16.299999999999997</v>
      </c>
      <c r="Q747" s="81">
        <f t="shared" si="224"/>
        <v>26.299999999999997</v>
      </c>
      <c r="R747" s="81">
        <f t="shared" si="225"/>
        <v>36.299999999999997</v>
      </c>
      <c r="S747">
        <f t="shared" si="226"/>
        <v>1.5</v>
      </c>
      <c r="V747" s="54" t="s">
        <v>1650</v>
      </c>
      <c r="W747" s="55" t="s">
        <v>1651</v>
      </c>
      <c r="X747" s="56">
        <v>5</v>
      </c>
      <c r="Y747" s="57">
        <v>56.3</v>
      </c>
      <c r="Z747" s="57">
        <v>2.6</v>
      </c>
      <c r="AA747" s="57">
        <v>2.5150000000000001</v>
      </c>
      <c r="AB747" s="57">
        <v>0</v>
      </c>
      <c r="AC747" s="57">
        <v>21.1</v>
      </c>
      <c r="AD747" s="57">
        <v>0</v>
      </c>
      <c r="AE747" s="57">
        <v>0</v>
      </c>
      <c r="AF747" s="57">
        <v>0</v>
      </c>
      <c r="AG747" s="58">
        <v>1.5</v>
      </c>
      <c r="AH747" s="58">
        <v>0</v>
      </c>
      <c r="AI747" s="58">
        <v>0</v>
      </c>
      <c r="AJ747" s="58">
        <v>0</v>
      </c>
    </row>
    <row r="748" spans="1:36">
      <c r="A748" s="68" t="str">
        <f t="shared" si="209"/>
        <v>5F41</v>
      </c>
      <c r="B748" s="12">
        <f t="shared" si="210"/>
        <v>2.5219999999999998</v>
      </c>
      <c r="C748" s="12">
        <f t="shared" si="211"/>
        <v>2.5219999999999998</v>
      </c>
      <c r="D748" s="12">
        <f t="shared" si="212"/>
        <v>2.3989261686248211</v>
      </c>
      <c r="E748" s="12">
        <f t="shared" si="213"/>
        <v>2.137066952932952</v>
      </c>
      <c r="F748" s="12">
        <f t="shared" si="214"/>
        <v>1.8752077372410825</v>
      </c>
      <c r="G748" s="12">
        <f t="shared" si="215"/>
        <v>1.6133485215492134</v>
      </c>
      <c r="H748" s="12">
        <f t="shared" si="216"/>
        <v>25.3</v>
      </c>
      <c r="I748" s="12">
        <f t="shared" si="217"/>
        <v>25.3</v>
      </c>
      <c r="J748" s="12">
        <f t="shared" si="218"/>
        <v>2.5219999999999998</v>
      </c>
      <c r="K748" s="12">
        <f t="shared" si="227"/>
        <v>2.5219999999999998</v>
      </c>
      <c r="L748" s="12">
        <f t="shared" si="219"/>
        <v>0</v>
      </c>
      <c r="M748" s="81">
        <f t="shared" si="220"/>
        <v>0</v>
      </c>
      <c r="N748" s="81">
        <f t="shared" si="221"/>
        <v>0</v>
      </c>
      <c r="O748" s="81">
        <f t="shared" si="222"/>
        <v>4.6999999999999993</v>
      </c>
      <c r="P748" s="81">
        <f t="shared" si="223"/>
        <v>14.7</v>
      </c>
      <c r="Q748" s="81">
        <f t="shared" si="224"/>
        <v>24.7</v>
      </c>
      <c r="R748" s="81">
        <f t="shared" si="225"/>
        <v>34.700000000000003</v>
      </c>
      <c r="S748">
        <f t="shared" si="226"/>
        <v>1.5</v>
      </c>
      <c r="V748" s="54" t="s">
        <v>1652</v>
      </c>
      <c r="W748" s="55" t="s">
        <v>1653</v>
      </c>
      <c r="X748" s="56">
        <v>1</v>
      </c>
      <c r="Y748" s="57">
        <v>52</v>
      </c>
      <c r="Z748" s="57">
        <v>2.6</v>
      </c>
      <c r="AA748" s="57">
        <v>2.5219999999999998</v>
      </c>
      <c r="AB748" s="57">
        <v>0</v>
      </c>
      <c r="AC748" s="57">
        <v>22.7</v>
      </c>
      <c r="AD748" s="57">
        <v>0</v>
      </c>
      <c r="AE748" s="57">
        <v>0</v>
      </c>
      <c r="AF748" s="57">
        <v>0</v>
      </c>
      <c r="AG748" s="58">
        <v>1.5</v>
      </c>
      <c r="AH748" s="58">
        <v>0</v>
      </c>
      <c r="AI748" s="58">
        <v>0</v>
      </c>
      <c r="AJ748" s="58">
        <v>0</v>
      </c>
    </row>
    <row r="749" spans="1:36">
      <c r="A749" s="68" t="str">
        <f t="shared" si="209"/>
        <v>5F42</v>
      </c>
      <c r="B749" s="12">
        <f t="shared" si="210"/>
        <v>3</v>
      </c>
      <c r="C749" s="12">
        <f t="shared" si="211"/>
        <v>2.9476281568616263</v>
      </c>
      <c r="D749" s="12">
        <f t="shared" si="212"/>
        <v>2.6857689411697567</v>
      </c>
      <c r="E749" s="12">
        <f t="shared" si="213"/>
        <v>2.4239097254778876</v>
      </c>
      <c r="F749" s="12">
        <f t="shared" si="214"/>
        <v>2.1620505097860181</v>
      </c>
      <c r="G749" s="12">
        <f t="shared" si="215"/>
        <v>1.900191294094149</v>
      </c>
      <c r="H749" s="12">
        <f t="shared" si="216"/>
        <v>18</v>
      </c>
      <c r="I749" s="12">
        <f t="shared" si="217"/>
        <v>18</v>
      </c>
      <c r="J749" s="12">
        <f t="shared" si="218"/>
        <v>3</v>
      </c>
      <c r="K749" s="12">
        <f t="shared" si="227"/>
        <v>3</v>
      </c>
      <c r="L749" s="12">
        <f t="shared" si="219"/>
        <v>0</v>
      </c>
      <c r="M749" s="81">
        <f t="shared" si="220"/>
        <v>0</v>
      </c>
      <c r="N749" s="81">
        <f t="shared" si="221"/>
        <v>2</v>
      </c>
      <c r="O749" s="81">
        <f t="shared" si="222"/>
        <v>12</v>
      </c>
      <c r="P749" s="81">
        <f t="shared" si="223"/>
        <v>22</v>
      </c>
      <c r="Q749" s="81">
        <f t="shared" si="224"/>
        <v>32</v>
      </c>
      <c r="R749" s="81">
        <f t="shared" si="225"/>
        <v>42</v>
      </c>
      <c r="S749">
        <f t="shared" si="226"/>
        <v>1.5</v>
      </c>
      <c r="V749" s="54" t="s">
        <v>1654</v>
      </c>
      <c r="W749" s="55" t="s">
        <v>1655</v>
      </c>
      <c r="X749" s="56">
        <v>5</v>
      </c>
      <c r="Y749" s="57">
        <v>51</v>
      </c>
      <c r="Z749" s="57">
        <v>3</v>
      </c>
      <c r="AA749" s="57">
        <v>3</v>
      </c>
      <c r="AB749" s="57">
        <v>0</v>
      </c>
      <c r="AC749" s="57">
        <v>15</v>
      </c>
      <c r="AD749" s="57">
        <v>0</v>
      </c>
      <c r="AE749" s="57">
        <v>0</v>
      </c>
      <c r="AF749" s="57">
        <v>0</v>
      </c>
      <c r="AG749" s="58">
        <v>1.5</v>
      </c>
      <c r="AH749" s="58">
        <v>0</v>
      </c>
      <c r="AI749" s="58">
        <v>0</v>
      </c>
      <c r="AJ749" s="58">
        <v>0</v>
      </c>
    </row>
    <row r="750" spans="1:36">
      <c r="A750" s="68" t="str">
        <f t="shared" si="209"/>
        <v>5F53</v>
      </c>
      <c r="B750" s="12">
        <f t="shared" si="210"/>
        <v>2.5219999999999998</v>
      </c>
      <c r="C750" s="12">
        <f t="shared" si="211"/>
        <v>2.5219999999999998</v>
      </c>
      <c r="D750" s="12">
        <f t="shared" si="212"/>
        <v>2.3525002830185127</v>
      </c>
      <c r="E750" s="12">
        <f t="shared" si="213"/>
        <v>2.0791136427257921</v>
      </c>
      <c r="F750" s="12">
        <f t="shared" si="214"/>
        <v>1.8057270024330712</v>
      </c>
      <c r="G750" s="12">
        <f t="shared" si="215"/>
        <v>1.5323403621403502</v>
      </c>
      <c r="H750" s="12">
        <f t="shared" si="216"/>
        <v>23.8</v>
      </c>
      <c r="I750" s="12">
        <f t="shared" si="217"/>
        <v>23.8</v>
      </c>
      <c r="J750" s="12">
        <f t="shared" si="218"/>
        <v>2.5219999999999998</v>
      </c>
      <c r="K750" s="12">
        <f t="shared" si="227"/>
        <v>2.5219999999999998</v>
      </c>
      <c r="L750" s="12">
        <f t="shared" si="219"/>
        <v>0</v>
      </c>
      <c r="M750" s="81">
        <f t="shared" si="220"/>
        <v>0</v>
      </c>
      <c r="N750" s="81">
        <f t="shared" si="221"/>
        <v>0</v>
      </c>
      <c r="O750" s="81">
        <f t="shared" si="222"/>
        <v>6.1999999999999993</v>
      </c>
      <c r="P750" s="81">
        <f t="shared" si="223"/>
        <v>16.2</v>
      </c>
      <c r="Q750" s="81">
        <f t="shared" si="224"/>
        <v>26.2</v>
      </c>
      <c r="R750" s="81">
        <f t="shared" si="225"/>
        <v>36.200000000000003</v>
      </c>
      <c r="S750">
        <f t="shared" si="226"/>
        <v>1.5660000000000001</v>
      </c>
      <c r="V750" s="54" t="s">
        <v>1656</v>
      </c>
      <c r="W750" s="55" t="s">
        <v>1657</v>
      </c>
      <c r="X750" s="56">
        <v>5</v>
      </c>
      <c r="Y750" s="57">
        <v>58</v>
      </c>
      <c r="Z750" s="57">
        <v>2.6</v>
      </c>
      <c r="AA750" s="57">
        <v>2.5219999999999998</v>
      </c>
      <c r="AB750" s="57">
        <v>0</v>
      </c>
      <c r="AC750" s="57">
        <v>21.2</v>
      </c>
      <c r="AD750" s="57">
        <v>0</v>
      </c>
      <c r="AE750" s="57">
        <v>0</v>
      </c>
      <c r="AF750" s="57">
        <v>0</v>
      </c>
      <c r="AG750" s="58">
        <v>1.5660000000000001</v>
      </c>
      <c r="AH750" s="58">
        <v>0</v>
      </c>
      <c r="AI750" s="58">
        <v>0</v>
      </c>
      <c r="AJ750" s="58">
        <v>0</v>
      </c>
    </row>
    <row r="751" spans="1:36">
      <c r="A751" s="68" t="str">
        <f t="shared" si="209"/>
        <v>5F54</v>
      </c>
      <c r="B751" s="12">
        <f t="shared" si="210"/>
        <v>2.5150000000000001</v>
      </c>
      <c r="C751" s="12">
        <f t="shared" si="211"/>
        <v>2.5150000000000001</v>
      </c>
      <c r="D751" s="12">
        <f t="shared" si="212"/>
        <v>2.5150000000000001</v>
      </c>
      <c r="E751" s="12">
        <f t="shared" si="213"/>
        <v>2.2689520237365515</v>
      </c>
      <c r="F751" s="12">
        <f t="shared" si="214"/>
        <v>1.9955653834438305</v>
      </c>
      <c r="G751" s="12">
        <f t="shared" si="215"/>
        <v>1.7221787431511095</v>
      </c>
      <c r="H751" s="12">
        <f t="shared" si="216"/>
        <v>31</v>
      </c>
      <c r="I751" s="12">
        <f t="shared" si="217"/>
        <v>31</v>
      </c>
      <c r="J751" s="12">
        <f t="shared" si="218"/>
        <v>2.5150000000000001</v>
      </c>
      <c r="K751" s="12">
        <f t="shared" si="227"/>
        <v>2.5150000000000001</v>
      </c>
      <c r="L751" s="12">
        <f t="shared" si="219"/>
        <v>0</v>
      </c>
      <c r="M751" s="81">
        <f t="shared" si="220"/>
        <v>0</v>
      </c>
      <c r="N751" s="81">
        <f t="shared" si="221"/>
        <v>0</v>
      </c>
      <c r="O751" s="81">
        <f t="shared" si="222"/>
        <v>0</v>
      </c>
      <c r="P751" s="81">
        <f t="shared" si="223"/>
        <v>9</v>
      </c>
      <c r="Q751" s="81">
        <f t="shared" si="224"/>
        <v>19</v>
      </c>
      <c r="R751" s="81">
        <f t="shared" si="225"/>
        <v>29</v>
      </c>
      <c r="S751">
        <f t="shared" si="226"/>
        <v>1.5660000000000001</v>
      </c>
      <c r="V751" s="54" t="s">
        <v>1658</v>
      </c>
      <c r="W751" s="55" t="s">
        <v>1659</v>
      </c>
      <c r="X751" s="56">
        <v>5</v>
      </c>
      <c r="Y751" s="57">
        <v>58.6</v>
      </c>
      <c r="Z751" s="57">
        <v>2.6</v>
      </c>
      <c r="AA751" s="57">
        <v>2.5150000000000001</v>
      </c>
      <c r="AB751" s="57">
        <v>0</v>
      </c>
      <c r="AC751" s="57">
        <v>28.4</v>
      </c>
      <c r="AD751" s="57">
        <v>0</v>
      </c>
      <c r="AE751" s="57">
        <v>0</v>
      </c>
      <c r="AF751" s="57">
        <v>0</v>
      </c>
      <c r="AG751" s="58">
        <v>1.5660000000000001</v>
      </c>
      <c r="AH751" s="58">
        <v>0</v>
      </c>
      <c r="AI751" s="58">
        <v>0</v>
      </c>
      <c r="AJ751" s="58">
        <v>0</v>
      </c>
    </row>
    <row r="752" spans="1:36">
      <c r="A752" s="68" t="str">
        <f t="shared" si="209"/>
        <v>5F55</v>
      </c>
      <c r="B752" s="12">
        <f t="shared" si="210"/>
        <v>2.5150000000000001</v>
      </c>
      <c r="C752" s="12">
        <f t="shared" si="211"/>
        <v>2.5150000000000001</v>
      </c>
      <c r="D752" s="12">
        <f t="shared" si="212"/>
        <v>2.441679419606277</v>
      </c>
      <c r="E752" s="12">
        <f t="shared" si="213"/>
        <v>2.1798202039144075</v>
      </c>
      <c r="F752" s="12">
        <f t="shared" si="214"/>
        <v>1.9179609882225381</v>
      </c>
      <c r="G752" s="12">
        <f t="shared" si="215"/>
        <v>1.6561017725306688</v>
      </c>
      <c r="H752" s="12">
        <f t="shared" si="216"/>
        <v>27.200000000000003</v>
      </c>
      <c r="I752" s="12">
        <f t="shared" si="217"/>
        <v>27.200000000000003</v>
      </c>
      <c r="J752" s="12">
        <f t="shared" si="218"/>
        <v>2.5150000000000001</v>
      </c>
      <c r="K752" s="12">
        <f t="shared" si="227"/>
        <v>2.5150000000000001</v>
      </c>
      <c r="L752" s="12">
        <f t="shared" si="219"/>
        <v>0</v>
      </c>
      <c r="M752" s="81">
        <f t="shared" si="220"/>
        <v>0</v>
      </c>
      <c r="N752" s="81">
        <f t="shared" si="221"/>
        <v>0</v>
      </c>
      <c r="O752" s="81">
        <f t="shared" si="222"/>
        <v>2.7999999999999972</v>
      </c>
      <c r="P752" s="81">
        <f t="shared" si="223"/>
        <v>12.799999999999997</v>
      </c>
      <c r="Q752" s="81">
        <f t="shared" si="224"/>
        <v>22.799999999999997</v>
      </c>
      <c r="R752" s="81">
        <f t="shared" si="225"/>
        <v>32.799999999999997</v>
      </c>
      <c r="S752">
        <f t="shared" si="226"/>
        <v>1.5</v>
      </c>
      <c r="V752" s="54" t="s">
        <v>1660</v>
      </c>
      <c r="W752" s="55" t="s">
        <v>1661</v>
      </c>
      <c r="X752" s="56">
        <v>5</v>
      </c>
      <c r="Y752" s="57">
        <v>52.8</v>
      </c>
      <c r="Z752" s="57">
        <v>2.6</v>
      </c>
      <c r="AA752" s="57">
        <v>2.5150000000000001</v>
      </c>
      <c r="AB752" s="57">
        <v>0</v>
      </c>
      <c r="AC752" s="57">
        <v>24.6</v>
      </c>
      <c r="AD752" s="57">
        <v>0</v>
      </c>
      <c r="AE752" s="57">
        <v>0</v>
      </c>
      <c r="AF752" s="57">
        <v>0</v>
      </c>
      <c r="AG752" s="58">
        <v>1.5</v>
      </c>
      <c r="AH752" s="58">
        <v>0</v>
      </c>
      <c r="AI752" s="58">
        <v>0</v>
      </c>
      <c r="AJ752" s="58">
        <v>0</v>
      </c>
    </row>
    <row r="753" spans="1:36">
      <c r="A753" s="68" t="str">
        <f t="shared" si="209"/>
        <v>5F64</v>
      </c>
      <c r="B753" s="12">
        <f t="shared" si="210"/>
        <v>3</v>
      </c>
      <c r="C753" s="12">
        <f t="shared" si="211"/>
        <v>3</v>
      </c>
      <c r="D753" s="12">
        <f t="shared" si="212"/>
        <v>2.8952563137232521</v>
      </c>
      <c r="E753" s="12">
        <f t="shared" si="213"/>
        <v>2.633397098031383</v>
      </c>
      <c r="F753" s="12">
        <f t="shared" si="214"/>
        <v>2.3715378823395135</v>
      </c>
      <c r="G753" s="12">
        <f t="shared" si="215"/>
        <v>2.1096786666476444</v>
      </c>
      <c r="H753" s="12">
        <f t="shared" si="216"/>
        <v>26</v>
      </c>
      <c r="I753" s="12">
        <f t="shared" si="217"/>
        <v>26</v>
      </c>
      <c r="J753" s="12">
        <f t="shared" si="218"/>
        <v>3</v>
      </c>
      <c r="K753" s="12">
        <f t="shared" si="227"/>
        <v>3</v>
      </c>
      <c r="L753" s="12">
        <f t="shared" si="219"/>
        <v>0</v>
      </c>
      <c r="M753" s="81">
        <f t="shared" si="220"/>
        <v>0</v>
      </c>
      <c r="N753" s="81">
        <f t="shared" si="221"/>
        <v>0</v>
      </c>
      <c r="O753" s="81">
        <f t="shared" si="222"/>
        <v>4</v>
      </c>
      <c r="P753" s="81">
        <f t="shared" si="223"/>
        <v>14</v>
      </c>
      <c r="Q753" s="81">
        <f t="shared" si="224"/>
        <v>24</v>
      </c>
      <c r="R753" s="81">
        <f t="shared" si="225"/>
        <v>34</v>
      </c>
      <c r="S753">
        <f t="shared" si="226"/>
        <v>1.5</v>
      </c>
      <c r="V753" s="54" t="s">
        <v>1662</v>
      </c>
      <c r="W753" s="55" t="s">
        <v>1663</v>
      </c>
      <c r="X753" s="56">
        <v>1</v>
      </c>
      <c r="Y753" s="57">
        <v>52.15</v>
      </c>
      <c r="Z753" s="57">
        <v>3</v>
      </c>
      <c r="AA753" s="57">
        <v>3</v>
      </c>
      <c r="AB753" s="57">
        <v>0</v>
      </c>
      <c r="AC753" s="57">
        <v>23</v>
      </c>
      <c r="AD753" s="57">
        <v>0</v>
      </c>
      <c r="AE753" s="57">
        <v>0</v>
      </c>
      <c r="AF753" s="57">
        <v>0</v>
      </c>
      <c r="AG753" s="58">
        <v>1.5</v>
      </c>
      <c r="AH753" s="58">
        <v>0</v>
      </c>
      <c r="AI753" s="58">
        <v>0</v>
      </c>
      <c r="AJ753" s="58">
        <v>0</v>
      </c>
    </row>
    <row r="754" spans="1:36">
      <c r="A754" s="68" t="str">
        <f t="shared" si="209"/>
        <v>5F65</v>
      </c>
      <c r="B754" s="12">
        <f t="shared" si="210"/>
        <v>3</v>
      </c>
      <c r="C754" s="12">
        <f t="shared" si="211"/>
        <v>3</v>
      </c>
      <c r="D754" s="12">
        <f t="shared" si="212"/>
        <v>2.8952563137232521</v>
      </c>
      <c r="E754" s="12">
        <f t="shared" si="213"/>
        <v>2.633397098031383</v>
      </c>
      <c r="F754" s="12">
        <f t="shared" si="214"/>
        <v>2.3715378823395135</v>
      </c>
      <c r="G754" s="12">
        <f t="shared" si="215"/>
        <v>2.1096786666476444</v>
      </c>
      <c r="H754" s="12">
        <f t="shared" si="216"/>
        <v>26</v>
      </c>
      <c r="I754" s="12">
        <f t="shared" si="217"/>
        <v>26</v>
      </c>
      <c r="J754" s="12">
        <f t="shared" si="218"/>
        <v>3</v>
      </c>
      <c r="K754" s="12">
        <f t="shared" si="227"/>
        <v>3</v>
      </c>
      <c r="L754" s="12">
        <f t="shared" si="219"/>
        <v>0</v>
      </c>
      <c r="M754" s="81">
        <f t="shared" si="220"/>
        <v>0</v>
      </c>
      <c r="N754" s="81">
        <f t="shared" si="221"/>
        <v>0</v>
      </c>
      <c r="O754" s="81">
        <f t="shared" si="222"/>
        <v>4</v>
      </c>
      <c r="P754" s="81">
        <f t="shared" si="223"/>
        <v>14</v>
      </c>
      <c r="Q754" s="81">
        <f t="shared" si="224"/>
        <v>24</v>
      </c>
      <c r="R754" s="81">
        <f t="shared" si="225"/>
        <v>34</v>
      </c>
      <c r="S754">
        <f t="shared" si="226"/>
        <v>1.5</v>
      </c>
      <c r="V754" s="54" t="s">
        <v>1664</v>
      </c>
      <c r="W754" s="55" t="s">
        <v>1665</v>
      </c>
      <c r="X754" s="56">
        <v>5</v>
      </c>
      <c r="Y754" s="57">
        <v>52.15</v>
      </c>
      <c r="Z754" s="57">
        <v>3</v>
      </c>
      <c r="AA754" s="57">
        <v>3</v>
      </c>
      <c r="AB754" s="57">
        <v>0</v>
      </c>
      <c r="AC754" s="57">
        <v>23</v>
      </c>
      <c r="AD754" s="57">
        <v>0</v>
      </c>
      <c r="AE754" s="57">
        <v>0</v>
      </c>
      <c r="AF754" s="57">
        <v>0</v>
      </c>
      <c r="AG754" s="58">
        <v>1.5</v>
      </c>
      <c r="AH754" s="58">
        <v>0</v>
      </c>
      <c r="AI754" s="58">
        <v>0</v>
      </c>
      <c r="AJ754" s="58">
        <v>0</v>
      </c>
    </row>
    <row r="755" spans="1:36">
      <c r="A755" s="68" t="str">
        <f t="shared" si="209"/>
        <v>5F68</v>
      </c>
      <c r="B755" s="12">
        <f t="shared" si="210"/>
        <v>3</v>
      </c>
      <c r="C755" s="12">
        <f t="shared" si="211"/>
        <v>3</v>
      </c>
      <c r="D755" s="12">
        <f t="shared" si="212"/>
        <v>2.882163352938659</v>
      </c>
      <c r="E755" s="12">
        <f t="shared" si="213"/>
        <v>2.6203041372467895</v>
      </c>
      <c r="F755" s="12">
        <f t="shared" si="214"/>
        <v>2.3584449215549199</v>
      </c>
      <c r="G755" s="12">
        <f t="shared" si="215"/>
        <v>2.0965857058630508</v>
      </c>
      <c r="H755" s="12">
        <f t="shared" si="216"/>
        <v>25.5</v>
      </c>
      <c r="I755" s="12">
        <f t="shared" si="217"/>
        <v>25.5</v>
      </c>
      <c r="J755" s="12">
        <f t="shared" si="218"/>
        <v>3</v>
      </c>
      <c r="K755" s="12">
        <f t="shared" si="227"/>
        <v>3</v>
      </c>
      <c r="L755" s="12">
        <f t="shared" si="219"/>
        <v>0</v>
      </c>
      <c r="M755" s="81">
        <f t="shared" si="220"/>
        <v>0</v>
      </c>
      <c r="N755" s="81">
        <f t="shared" si="221"/>
        <v>0</v>
      </c>
      <c r="O755" s="81">
        <f t="shared" si="222"/>
        <v>4.5</v>
      </c>
      <c r="P755" s="81">
        <f t="shared" si="223"/>
        <v>14.5</v>
      </c>
      <c r="Q755" s="81">
        <f t="shared" si="224"/>
        <v>24.5</v>
      </c>
      <c r="R755" s="81">
        <f t="shared" si="225"/>
        <v>34.5</v>
      </c>
      <c r="S755">
        <f t="shared" si="226"/>
        <v>1.5</v>
      </c>
      <c r="V755" s="54" t="s">
        <v>1666</v>
      </c>
      <c r="W755" s="55" t="s">
        <v>1667</v>
      </c>
      <c r="X755" s="56">
        <v>1</v>
      </c>
      <c r="Y755" s="57">
        <v>52.15</v>
      </c>
      <c r="Z755" s="57">
        <v>3</v>
      </c>
      <c r="AA755" s="57">
        <v>3</v>
      </c>
      <c r="AB755" s="57">
        <v>0</v>
      </c>
      <c r="AC755" s="57">
        <v>22.5</v>
      </c>
      <c r="AD755" s="57">
        <v>0</v>
      </c>
      <c r="AE755" s="57">
        <v>0</v>
      </c>
      <c r="AF755" s="57">
        <v>0</v>
      </c>
      <c r="AG755" s="58">
        <v>1.5</v>
      </c>
      <c r="AH755" s="58">
        <v>0</v>
      </c>
      <c r="AI755" s="58">
        <v>0</v>
      </c>
      <c r="AJ755" s="58">
        <v>0</v>
      </c>
    </row>
    <row r="756" spans="1:36">
      <c r="A756" s="68" t="str">
        <f t="shared" si="209"/>
        <v>5F69</v>
      </c>
      <c r="B756" s="12">
        <f t="shared" si="210"/>
        <v>3</v>
      </c>
      <c r="C756" s="12">
        <f t="shared" si="211"/>
        <v>3</v>
      </c>
      <c r="D756" s="12">
        <f t="shared" si="212"/>
        <v>2.8690703921540655</v>
      </c>
      <c r="E756" s="12">
        <f t="shared" si="213"/>
        <v>2.6072111764621959</v>
      </c>
      <c r="F756" s="12">
        <f t="shared" si="214"/>
        <v>2.3453519607703268</v>
      </c>
      <c r="G756" s="12">
        <f t="shared" si="215"/>
        <v>2.0834927450784573</v>
      </c>
      <c r="H756" s="12">
        <f t="shared" si="216"/>
        <v>25</v>
      </c>
      <c r="I756" s="12">
        <f t="shared" si="217"/>
        <v>25</v>
      </c>
      <c r="J756" s="12">
        <f t="shared" si="218"/>
        <v>3</v>
      </c>
      <c r="K756" s="12">
        <f t="shared" si="227"/>
        <v>3</v>
      </c>
      <c r="L756" s="12">
        <f t="shared" si="219"/>
        <v>0</v>
      </c>
      <c r="M756" s="81">
        <f t="shared" si="220"/>
        <v>0</v>
      </c>
      <c r="N756" s="81">
        <f t="shared" si="221"/>
        <v>0</v>
      </c>
      <c r="O756" s="81">
        <f t="shared" si="222"/>
        <v>5</v>
      </c>
      <c r="P756" s="81">
        <f t="shared" si="223"/>
        <v>15</v>
      </c>
      <c r="Q756" s="81">
        <f t="shared" si="224"/>
        <v>25</v>
      </c>
      <c r="R756" s="81">
        <f t="shared" si="225"/>
        <v>35</v>
      </c>
      <c r="S756">
        <f t="shared" si="226"/>
        <v>1.5</v>
      </c>
      <c r="V756" s="54" t="s">
        <v>1668</v>
      </c>
      <c r="W756" s="55" t="s">
        <v>1669</v>
      </c>
      <c r="X756" s="56">
        <v>1</v>
      </c>
      <c r="Y756" s="57">
        <v>52.15</v>
      </c>
      <c r="Z756" s="57">
        <v>3</v>
      </c>
      <c r="AA756" s="57">
        <v>3</v>
      </c>
      <c r="AB756" s="57">
        <v>0</v>
      </c>
      <c r="AC756" s="57">
        <v>22</v>
      </c>
      <c r="AD756" s="57">
        <v>0</v>
      </c>
      <c r="AE756" s="57">
        <v>0</v>
      </c>
      <c r="AF756" s="57">
        <v>0</v>
      </c>
      <c r="AG756" s="58">
        <v>1.5</v>
      </c>
      <c r="AH756" s="58">
        <v>0</v>
      </c>
      <c r="AI756" s="58">
        <v>0</v>
      </c>
      <c r="AJ756" s="58">
        <v>0</v>
      </c>
    </row>
    <row r="757" spans="1:36">
      <c r="A757" s="68" t="str">
        <f t="shared" si="209"/>
        <v>5F70</v>
      </c>
      <c r="B757" s="12">
        <f t="shared" si="210"/>
        <v>3</v>
      </c>
      <c r="C757" s="12">
        <f t="shared" si="211"/>
        <v>3</v>
      </c>
      <c r="D757" s="12">
        <f t="shared" si="212"/>
        <v>2.882163352938659</v>
      </c>
      <c r="E757" s="12">
        <f t="shared" si="213"/>
        <v>2.6203041372467895</v>
      </c>
      <c r="F757" s="12">
        <f t="shared" si="214"/>
        <v>2.3584449215549199</v>
      </c>
      <c r="G757" s="12">
        <f t="shared" si="215"/>
        <v>2.0965857058630508</v>
      </c>
      <c r="H757" s="12">
        <f t="shared" si="216"/>
        <v>25.5</v>
      </c>
      <c r="I757" s="12">
        <f t="shared" si="217"/>
        <v>25.5</v>
      </c>
      <c r="J757" s="12">
        <f t="shared" si="218"/>
        <v>3</v>
      </c>
      <c r="K757" s="12">
        <f t="shared" si="227"/>
        <v>3</v>
      </c>
      <c r="L757" s="12">
        <f t="shared" si="219"/>
        <v>0</v>
      </c>
      <c r="M757" s="81">
        <f t="shared" si="220"/>
        <v>0</v>
      </c>
      <c r="N757" s="81">
        <f t="shared" si="221"/>
        <v>0</v>
      </c>
      <c r="O757" s="81">
        <f t="shared" si="222"/>
        <v>4.5</v>
      </c>
      <c r="P757" s="81">
        <f t="shared" si="223"/>
        <v>14.5</v>
      </c>
      <c r="Q757" s="81">
        <f t="shared" si="224"/>
        <v>24.5</v>
      </c>
      <c r="R757" s="81">
        <f t="shared" si="225"/>
        <v>34.5</v>
      </c>
      <c r="S757">
        <f t="shared" si="226"/>
        <v>1.5</v>
      </c>
      <c r="V757" s="54" t="s">
        <v>1670</v>
      </c>
      <c r="W757" s="55" t="s">
        <v>1671</v>
      </c>
      <c r="X757" s="56">
        <v>5</v>
      </c>
      <c r="Y757" s="57">
        <v>52.15</v>
      </c>
      <c r="Z757" s="57">
        <v>3</v>
      </c>
      <c r="AA757" s="57">
        <v>3</v>
      </c>
      <c r="AB757" s="57">
        <v>0</v>
      </c>
      <c r="AC757" s="57">
        <v>22.5</v>
      </c>
      <c r="AD757" s="57">
        <v>0</v>
      </c>
      <c r="AE757" s="57">
        <v>0</v>
      </c>
      <c r="AF757" s="57">
        <v>0</v>
      </c>
      <c r="AG757" s="58">
        <v>1.5</v>
      </c>
      <c r="AH757" s="58">
        <v>0</v>
      </c>
      <c r="AI757" s="58">
        <v>0</v>
      </c>
      <c r="AJ757" s="58">
        <v>0</v>
      </c>
    </row>
    <row r="758" spans="1:36">
      <c r="A758" s="68" t="str">
        <f t="shared" si="209"/>
        <v>5F71</v>
      </c>
      <c r="B758" s="12">
        <f t="shared" si="210"/>
        <v>3</v>
      </c>
      <c r="C758" s="12">
        <f t="shared" si="211"/>
        <v>3</v>
      </c>
      <c r="D758" s="12">
        <f t="shared" si="212"/>
        <v>2.8690703921540655</v>
      </c>
      <c r="E758" s="12">
        <f t="shared" si="213"/>
        <v>2.6072111764621959</v>
      </c>
      <c r="F758" s="12">
        <f t="shared" si="214"/>
        <v>2.3453519607703268</v>
      </c>
      <c r="G758" s="12">
        <f t="shared" si="215"/>
        <v>2.0834927450784573</v>
      </c>
      <c r="H758" s="12">
        <f t="shared" si="216"/>
        <v>25</v>
      </c>
      <c r="I758" s="12">
        <f t="shared" si="217"/>
        <v>25</v>
      </c>
      <c r="J758" s="12">
        <f t="shared" si="218"/>
        <v>3</v>
      </c>
      <c r="K758" s="12">
        <f t="shared" si="227"/>
        <v>3</v>
      </c>
      <c r="L758" s="12">
        <f t="shared" si="219"/>
        <v>0</v>
      </c>
      <c r="M758" s="81">
        <f t="shared" si="220"/>
        <v>0</v>
      </c>
      <c r="N758" s="81">
        <f t="shared" si="221"/>
        <v>0</v>
      </c>
      <c r="O758" s="81">
        <f t="shared" si="222"/>
        <v>5</v>
      </c>
      <c r="P758" s="81">
        <f t="shared" si="223"/>
        <v>15</v>
      </c>
      <c r="Q758" s="81">
        <f t="shared" si="224"/>
        <v>25</v>
      </c>
      <c r="R758" s="81">
        <f t="shared" si="225"/>
        <v>35</v>
      </c>
      <c r="S758">
        <f t="shared" si="226"/>
        <v>1.5</v>
      </c>
      <c r="V758" s="54" t="s">
        <v>1672</v>
      </c>
      <c r="W758" s="55" t="s">
        <v>1673</v>
      </c>
      <c r="X758" s="56">
        <v>5</v>
      </c>
      <c r="Y758" s="57">
        <v>52.15</v>
      </c>
      <c r="Z758" s="57">
        <v>3</v>
      </c>
      <c r="AA758" s="57">
        <v>3</v>
      </c>
      <c r="AB758" s="57">
        <v>0</v>
      </c>
      <c r="AC758" s="57">
        <v>22</v>
      </c>
      <c r="AD758" s="57">
        <v>0</v>
      </c>
      <c r="AE758" s="57">
        <v>0</v>
      </c>
      <c r="AF758" s="57">
        <v>0</v>
      </c>
      <c r="AG758" s="58">
        <v>1.5</v>
      </c>
      <c r="AH758" s="58">
        <v>0</v>
      </c>
      <c r="AI758" s="58">
        <v>0</v>
      </c>
      <c r="AJ758" s="58">
        <v>0</v>
      </c>
    </row>
    <row r="759" spans="1:36">
      <c r="A759" s="68" t="str">
        <f t="shared" si="209"/>
        <v>5F81</v>
      </c>
      <c r="B759" s="12">
        <f t="shared" si="210"/>
        <v>2.5150000000000001</v>
      </c>
      <c r="C759" s="12">
        <f t="shared" si="211"/>
        <v>2.4678653411754636</v>
      </c>
      <c r="D759" s="12">
        <f t="shared" si="212"/>
        <v>2.2060061254835945</v>
      </c>
      <c r="E759" s="12">
        <f t="shared" si="213"/>
        <v>1.944146909791725</v>
      </c>
      <c r="F759" s="12">
        <f t="shared" si="214"/>
        <v>1.6822876940998557</v>
      </c>
      <c r="G759" s="12">
        <f t="shared" si="215"/>
        <v>1.4204284784079866</v>
      </c>
      <c r="H759" s="12">
        <f t="shared" si="216"/>
        <v>18.2</v>
      </c>
      <c r="I759" s="12">
        <f t="shared" si="217"/>
        <v>18.2</v>
      </c>
      <c r="J759" s="12">
        <f t="shared" si="218"/>
        <v>2.5150000000000001</v>
      </c>
      <c r="K759" s="12">
        <f t="shared" si="227"/>
        <v>2.5150000000000001</v>
      </c>
      <c r="L759" s="12">
        <f t="shared" si="219"/>
        <v>0</v>
      </c>
      <c r="M759" s="81">
        <f t="shared" si="220"/>
        <v>0</v>
      </c>
      <c r="N759" s="81">
        <f t="shared" si="221"/>
        <v>1.8000000000000007</v>
      </c>
      <c r="O759" s="81">
        <f t="shared" si="222"/>
        <v>11.8</v>
      </c>
      <c r="P759" s="81">
        <f t="shared" si="223"/>
        <v>21.8</v>
      </c>
      <c r="Q759" s="81">
        <f t="shared" si="224"/>
        <v>31.8</v>
      </c>
      <c r="R759" s="81">
        <f t="shared" si="225"/>
        <v>41.8</v>
      </c>
      <c r="S759">
        <f t="shared" si="226"/>
        <v>1.5</v>
      </c>
      <c r="V759" s="54" t="s">
        <v>1674</v>
      </c>
      <c r="W759" s="55" t="s">
        <v>1675</v>
      </c>
      <c r="X759" s="56">
        <v>5</v>
      </c>
      <c r="Y759" s="57">
        <v>50.2</v>
      </c>
      <c r="Z759" s="57">
        <v>2.6</v>
      </c>
      <c r="AA759" s="57">
        <v>2.5150000000000001</v>
      </c>
      <c r="AB759" s="57">
        <v>0</v>
      </c>
      <c r="AC759" s="57">
        <v>15.6</v>
      </c>
      <c r="AD759" s="57">
        <v>0</v>
      </c>
      <c r="AE759" s="57">
        <v>0</v>
      </c>
      <c r="AF759" s="57">
        <v>0</v>
      </c>
      <c r="AG759" s="58">
        <v>1.5</v>
      </c>
      <c r="AH759" s="58">
        <v>0</v>
      </c>
      <c r="AI759" s="58">
        <v>0</v>
      </c>
      <c r="AJ759" s="58">
        <v>0</v>
      </c>
    </row>
    <row r="760" spans="1:36">
      <c r="A760" s="68" t="str">
        <f t="shared" si="209"/>
        <v>5F93</v>
      </c>
      <c r="B760" s="12">
        <f t="shared" si="210"/>
        <v>3</v>
      </c>
      <c r="C760" s="12">
        <f t="shared" si="211"/>
        <v>3</v>
      </c>
      <c r="D760" s="12">
        <f t="shared" si="212"/>
        <v>2.8952563137232521</v>
      </c>
      <c r="E760" s="12">
        <f t="shared" si="213"/>
        <v>2.633397098031383</v>
      </c>
      <c r="F760" s="12">
        <f t="shared" si="214"/>
        <v>2.3715378823395135</v>
      </c>
      <c r="G760" s="12">
        <f t="shared" si="215"/>
        <v>2.1096786666476444</v>
      </c>
      <c r="H760" s="12">
        <f t="shared" si="216"/>
        <v>26</v>
      </c>
      <c r="I760" s="12">
        <f t="shared" si="217"/>
        <v>26</v>
      </c>
      <c r="J760" s="12">
        <f t="shared" si="218"/>
        <v>3</v>
      </c>
      <c r="K760" s="12">
        <f t="shared" si="227"/>
        <v>3</v>
      </c>
      <c r="L760" s="12">
        <f t="shared" si="219"/>
        <v>0</v>
      </c>
      <c r="M760" s="81">
        <f t="shared" si="220"/>
        <v>0</v>
      </c>
      <c r="N760" s="81">
        <f t="shared" si="221"/>
        <v>0</v>
      </c>
      <c r="O760" s="81">
        <f t="shared" si="222"/>
        <v>4</v>
      </c>
      <c r="P760" s="81">
        <f t="shared" si="223"/>
        <v>14</v>
      </c>
      <c r="Q760" s="81">
        <f t="shared" si="224"/>
        <v>24</v>
      </c>
      <c r="R760" s="81">
        <f t="shared" si="225"/>
        <v>34</v>
      </c>
      <c r="S760">
        <f t="shared" si="226"/>
        <v>1.5</v>
      </c>
      <c r="V760" s="54" t="s">
        <v>1676</v>
      </c>
      <c r="W760" s="55" t="s">
        <v>1677</v>
      </c>
      <c r="X760" s="56">
        <v>5</v>
      </c>
      <c r="Y760" s="57">
        <v>54.75</v>
      </c>
      <c r="Z760" s="57">
        <v>3</v>
      </c>
      <c r="AA760" s="57">
        <v>3</v>
      </c>
      <c r="AB760" s="57">
        <v>0</v>
      </c>
      <c r="AC760" s="57">
        <v>23</v>
      </c>
      <c r="AD760" s="57">
        <v>0</v>
      </c>
      <c r="AE760" s="57">
        <v>0</v>
      </c>
      <c r="AF760" s="57">
        <v>0</v>
      </c>
      <c r="AG760" s="58">
        <v>1.5</v>
      </c>
      <c r="AH760" s="58">
        <v>0</v>
      </c>
      <c r="AI760" s="58">
        <v>0</v>
      </c>
      <c r="AJ760" s="58">
        <v>0</v>
      </c>
    </row>
    <row r="761" spans="1:36">
      <c r="A761" s="68" t="str">
        <f t="shared" si="209"/>
        <v>5F94</v>
      </c>
      <c r="B761" s="12">
        <f t="shared" si="210"/>
        <v>2.5219999999999998</v>
      </c>
      <c r="C761" s="12">
        <f t="shared" si="211"/>
        <v>2.5219999999999998</v>
      </c>
      <c r="D761" s="12">
        <f t="shared" si="212"/>
        <v>2.4120191294094147</v>
      </c>
      <c r="E761" s="12">
        <f t="shared" si="213"/>
        <v>2.1501599137175456</v>
      </c>
      <c r="F761" s="12">
        <f t="shared" si="214"/>
        <v>1.888300698025676</v>
      </c>
      <c r="G761" s="12">
        <f t="shared" si="215"/>
        <v>1.6264414823338067</v>
      </c>
      <c r="H761" s="12">
        <f t="shared" si="216"/>
        <v>25.8</v>
      </c>
      <c r="I761" s="12">
        <f t="shared" si="217"/>
        <v>25.8</v>
      </c>
      <c r="J761" s="12">
        <f t="shared" si="218"/>
        <v>2.5219999999999998</v>
      </c>
      <c r="K761" s="12">
        <f t="shared" si="227"/>
        <v>2.5219999999999998</v>
      </c>
      <c r="L761" s="12">
        <f t="shared" si="219"/>
        <v>0</v>
      </c>
      <c r="M761" s="81">
        <f t="shared" si="220"/>
        <v>0</v>
      </c>
      <c r="N761" s="81">
        <f t="shared" si="221"/>
        <v>0</v>
      </c>
      <c r="O761" s="81">
        <f t="shared" si="222"/>
        <v>4.1999999999999993</v>
      </c>
      <c r="P761" s="81">
        <f t="shared" si="223"/>
        <v>14.2</v>
      </c>
      <c r="Q761" s="81">
        <f t="shared" si="224"/>
        <v>24.2</v>
      </c>
      <c r="R761" s="81">
        <f t="shared" si="225"/>
        <v>34.200000000000003</v>
      </c>
      <c r="S761">
        <f t="shared" si="226"/>
        <v>1.5</v>
      </c>
      <c r="V761" s="54" t="s">
        <v>1678</v>
      </c>
      <c r="W761" s="55" t="s">
        <v>1679</v>
      </c>
      <c r="X761" s="56">
        <v>5</v>
      </c>
      <c r="Y761" s="57">
        <v>55</v>
      </c>
      <c r="Z761" s="57">
        <v>2.6</v>
      </c>
      <c r="AA761" s="57">
        <v>2.5219999999999998</v>
      </c>
      <c r="AB761" s="57">
        <v>0</v>
      </c>
      <c r="AC761" s="57">
        <v>23.2</v>
      </c>
      <c r="AD761" s="57">
        <v>0</v>
      </c>
      <c r="AE761" s="57">
        <v>0</v>
      </c>
      <c r="AF761" s="57">
        <v>0</v>
      </c>
      <c r="AG761" s="58">
        <v>1.5</v>
      </c>
      <c r="AH761" s="58">
        <v>0</v>
      </c>
      <c r="AI761" s="58">
        <v>0</v>
      </c>
      <c r="AJ761" s="58">
        <v>0</v>
      </c>
    </row>
    <row r="762" spans="1:36">
      <c r="A762" s="68" t="str">
        <f t="shared" si="209"/>
        <v>5F95</v>
      </c>
      <c r="B762" s="12">
        <f t="shared" si="210"/>
        <v>2.5219999999999998</v>
      </c>
      <c r="C762" s="12">
        <f t="shared" si="211"/>
        <v>2.5219999999999998</v>
      </c>
      <c r="D762" s="12">
        <f t="shared" si="212"/>
        <v>2.3596472862710409</v>
      </c>
      <c r="E762" s="12">
        <f t="shared" si="213"/>
        <v>2.0977880705791714</v>
      </c>
      <c r="F762" s="12">
        <f t="shared" si="214"/>
        <v>1.8359288548873023</v>
      </c>
      <c r="G762" s="12">
        <f t="shared" si="215"/>
        <v>1.5740696391954327</v>
      </c>
      <c r="H762" s="12">
        <f t="shared" si="216"/>
        <v>23.8</v>
      </c>
      <c r="I762" s="12">
        <f t="shared" si="217"/>
        <v>23.8</v>
      </c>
      <c r="J762" s="12">
        <f t="shared" si="218"/>
        <v>2.5219999999999998</v>
      </c>
      <c r="K762" s="12">
        <f t="shared" si="227"/>
        <v>2.5219999999999998</v>
      </c>
      <c r="L762" s="12">
        <f t="shared" si="219"/>
        <v>0</v>
      </c>
      <c r="M762" s="81">
        <f t="shared" si="220"/>
        <v>0</v>
      </c>
      <c r="N762" s="81">
        <f t="shared" si="221"/>
        <v>0</v>
      </c>
      <c r="O762" s="81">
        <f t="shared" si="222"/>
        <v>6.1999999999999993</v>
      </c>
      <c r="P762" s="81">
        <f t="shared" si="223"/>
        <v>16.2</v>
      </c>
      <c r="Q762" s="81">
        <f t="shared" si="224"/>
        <v>26.2</v>
      </c>
      <c r="R762" s="81">
        <f t="shared" si="225"/>
        <v>36.200000000000003</v>
      </c>
      <c r="S762">
        <f t="shared" si="226"/>
        <v>1.5</v>
      </c>
      <c r="V762" s="54" t="s">
        <v>1680</v>
      </c>
      <c r="W762" s="55" t="s">
        <v>1681</v>
      </c>
      <c r="X762" s="56">
        <v>5</v>
      </c>
      <c r="Y762" s="57">
        <v>55</v>
      </c>
      <c r="Z762" s="57">
        <v>2.6</v>
      </c>
      <c r="AA762" s="57">
        <v>2.5219999999999998</v>
      </c>
      <c r="AB762" s="57">
        <v>0</v>
      </c>
      <c r="AC762" s="57">
        <v>21.2</v>
      </c>
      <c r="AD762" s="57">
        <v>0</v>
      </c>
      <c r="AE762" s="57">
        <v>0</v>
      </c>
      <c r="AF762" s="57">
        <v>0</v>
      </c>
      <c r="AG762" s="58">
        <v>1.5</v>
      </c>
      <c r="AH762" s="58">
        <v>0</v>
      </c>
      <c r="AI762" s="58">
        <v>0</v>
      </c>
      <c r="AJ762" s="58">
        <v>0</v>
      </c>
    </row>
    <row r="763" spans="1:36">
      <c r="A763" s="68" t="str">
        <f t="shared" si="209"/>
        <v>5F98</v>
      </c>
      <c r="B763" s="12">
        <f t="shared" si="210"/>
        <v>2.5219999999999998</v>
      </c>
      <c r="C763" s="12">
        <f t="shared" si="211"/>
        <v>2.5219999999999998</v>
      </c>
      <c r="D763" s="12">
        <f t="shared" si="212"/>
        <v>2.3989261686248211</v>
      </c>
      <c r="E763" s="12">
        <f t="shared" si="213"/>
        <v>2.137066952932952</v>
      </c>
      <c r="F763" s="12">
        <f t="shared" si="214"/>
        <v>1.8752077372410825</v>
      </c>
      <c r="G763" s="12">
        <f t="shared" si="215"/>
        <v>1.6133485215492134</v>
      </c>
      <c r="H763" s="12">
        <f t="shared" si="216"/>
        <v>25.3</v>
      </c>
      <c r="I763" s="12">
        <f t="shared" si="217"/>
        <v>25.3</v>
      </c>
      <c r="J763" s="12">
        <f t="shared" si="218"/>
        <v>2.5219999999999998</v>
      </c>
      <c r="K763" s="12">
        <f t="shared" si="227"/>
        <v>2.5219999999999998</v>
      </c>
      <c r="L763" s="12">
        <f t="shared" si="219"/>
        <v>0</v>
      </c>
      <c r="M763" s="81">
        <f t="shared" si="220"/>
        <v>0</v>
      </c>
      <c r="N763" s="81">
        <f t="shared" si="221"/>
        <v>0</v>
      </c>
      <c r="O763" s="81">
        <f t="shared" si="222"/>
        <v>4.6999999999999993</v>
      </c>
      <c r="P763" s="81">
        <f t="shared" si="223"/>
        <v>14.7</v>
      </c>
      <c r="Q763" s="81">
        <f t="shared" si="224"/>
        <v>24.7</v>
      </c>
      <c r="R763" s="81">
        <f t="shared" si="225"/>
        <v>34.700000000000003</v>
      </c>
      <c r="S763">
        <f t="shared" si="226"/>
        <v>1.5</v>
      </c>
      <c r="V763" s="54" t="s">
        <v>1682</v>
      </c>
      <c r="W763" s="55" t="s">
        <v>1683</v>
      </c>
      <c r="X763" s="56">
        <v>5</v>
      </c>
      <c r="Y763" s="57">
        <v>54</v>
      </c>
      <c r="Z763" s="57">
        <v>2.6</v>
      </c>
      <c r="AA763" s="57">
        <v>2.5219999999999998</v>
      </c>
      <c r="AB763" s="57">
        <v>0</v>
      </c>
      <c r="AC763" s="57">
        <v>22.7</v>
      </c>
      <c r="AD763" s="57">
        <v>0</v>
      </c>
      <c r="AE763" s="57">
        <v>0</v>
      </c>
      <c r="AF763" s="57">
        <v>0</v>
      </c>
      <c r="AG763" s="58">
        <v>1.5</v>
      </c>
      <c r="AH763" s="58">
        <v>0</v>
      </c>
      <c r="AI763" s="58">
        <v>0</v>
      </c>
      <c r="AJ763" s="58">
        <v>0</v>
      </c>
    </row>
    <row r="764" spans="1:36">
      <c r="A764" s="68" t="str">
        <f t="shared" si="209"/>
        <v>5F99</v>
      </c>
      <c r="B764" s="12">
        <f t="shared" si="210"/>
        <v>2.5219999999999998</v>
      </c>
      <c r="C764" s="12">
        <f t="shared" si="211"/>
        <v>2.5219999999999998</v>
      </c>
      <c r="D764" s="12">
        <f t="shared" si="212"/>
        <v>2.3858332078402276</v>
      </c>
      <c r="E764" s="12">
        <f t="shared" si="213"/>
        <v>2.1239739921483585</v>
      </c>
      <c r="F764" s="12">
        <f t="shared" si="214"/>
        <v>1.8621147764564892</v>
      </c>
      <c r="G764" s="12">
        <f t="shared" si="215"/>
        <v>1.6002555607646198</v>
      </c>
      <c r="H764" s="12">
        <f t="shared" si="216"/>
        <v>24.8</v>
      </c>
      <c r="I764" s="12">
        <f t="shared" si="217"/>
        <v>24.8</v>
      </c>
      <c r="J764" s="12">
        <f t="shared" si="218"/>
        <v>2.5219999999999998</v>
      </c>
      <c r="K764" s="12">
        <f t="shared" si="227"/>
        <v>2.5219999999999998</v>
      </c>
      <c r="L764" s="12">
        <f t="shared" si="219"/>
        <v>0</v>
      </c>
      <c r="M764" s="81">
        <f t="shared" si="220"/>
        <v>0</v>
      </c>
      <c r="N764" s="81">
        <f t="shared" si="221"/>
        <v>0</v>
      </c>
      <c r="O764" s="81">
        <f t="shared" si="222"/>
        <v>5.1999999999999993</v>
      </c>
      <c r="P764" s="81">
        <f t="shared" si="223"/>
        <v>15.2</v>
      </c>
      <c r="Q764" s="81">
        <f t="shared" si="224"/>
        <v>25.2</v>
      </c>
      <c r="R764" s="81">
        <f t="shared" si="225"/>
        <v>35.200000000000003</v>
      </c>
      <c r="S764">
        <f t="shared" si="226"/>
        <v>1.5</v>
      </c>
      <c r="V764" s="54" t="s">
        <v>1684</v>
      </c>
      <c r="W764" s="55" t="s">
        <v>1685</v>
      </c>
      <c r="X764" s="56">
        <v>5</v>
      </c>
      <c r="Y764" s="57">
        <v>53.5</v>
      </c>
      <c r="Z764" s="57">
        <v>2.6</v>
      </c>
      <c r="AA764" s="57">
        <v>2.5219999999999998</v>
      </c>
      <c r="AB764" s="57">
        <v>0</v>
      </c>
      <c r="AC764" s="57">
        <v>22.2</v>
      </c>
      <c r="AD764" s="57">
        <v>0</v>
      </c>
      <c r="AE764" s="57">
        <v>0</v>
      </c>
      <c r="AF764" s="57">
        <v>0</v>
      </c>
      <c r="AG764" s="58">
        <v>1.5</v>
      </c>
      <c r="AH764" s="58">
        <v>0</v>
      </c>
      <c r="AI764" s="58">
        <v>0</v>
      </c>
      <c r="AJ764" s="58">
        <v>0</v>
      </c>
    </row>
    <row r="765" spans="1:36">
      <c r="A765" s="68" t="str">
        <f t="shared" si="209"/>
        <v>5FJ57</v>
      </c>
      <c r="B765" s="12">
        <f t="shared" si="210"/>
        <v>2.5219999999999998</v>
      </c>
      <c r="C765" s="12">
        <f t="shared" si="211"/>
        <v>2.5219999999999998</v>
      </c>
      <c r="D765" s="12">
        <f t="shared" si="212"/>
        <v>2.4120191294094147</v>
      </c>
      <c r="E765" s="12">
        <f t="shared" si="213"/>
        <v>2.0400672792797971</v>
      </c>
      <c r="F765" s="12">
        <f t="shared" si="214"/>
        <v>1.6034578501946766</v>
      </c>
      <c r="G765" s="12">
        <f t="shared" si="215"/>
        <v>1.166848421109556</v>
      </c>
      <c r="H765" s="12">
        <f t="shared" si="216"/>
        <v>25.8</v>
      </c>
      <c r="I765" s="12">
        <f t="shared" si="217"/>
        <v>33.700000000000003</v>
      </c>
      <c r="J765" s="12">
        <f t="shared" si="218"/>
        <v>2.5219999999999998</v>
      </c>
      <c r="K765" s="12">
        <f t="shared" si="227"/>
        <v>2.3151312196034231</v>
      </c>
      <c r="L765" s="12">
        <f t="shared" si="219"/>
        <v>7.9000000000000021</v>
      </c>
      <c r="M765" s="81">
        <f t="shared" si="220"/>
        <v>0</v>
      </c>
      <c r="N765" s="81">
        <f t="shared" si="221"/>
        <v>0</v>
      </c>
      <c r="O765" s="81">
        <f t="shared" si="222"/>
        <v>4.1999999999999993</v>
      </c>
      <c r="P765" s="81">
        <f t="shared" si="223"/>
        <v>6.2999999999999972</v>
      </c>
      <c r="Q765" s="81">
        <f t="shared" si="224"/>
        <v>16.299999999999997</v>
      </c>
      <c r="R765" s="81">
        <f t="shared" si="225"/>
        <v>26.299999999999997</v>
      </c>
      <c r="S765">
        <f t="shared" si="226"/>
        <v>2.5</v>
      </c>
      <c r="V765" s="54" t="s">
        <v>1686</v>
      </c>
      <c r="W765" s="55" t="s">
        <v>1687</v>
      </c>
      <c r="X765" s="56">
        <v>5</v>
      </c>
      <c r="Y765" s="57">
        <v>57.4</v>
      </c>
      <c r="Z765" s="57">
        <v>2.6</v>
      </c>
      <c r="AA765" s="57">
        <v>2.5219999999999998</v>
      </c>
      <c r="AB765" s="57">
        <v>0</v>
      </c>
      <c r="AC765" s="57">
        <v>23.2</v>
      </c>
      <c r="AD765" s="57">
        <v>31.1</v>
      </c>
      <c r="AE765" s="57">
        <v>0</v>
      </c>
      <c r="AF765" s="57">
        <v>0</v>
      </c>
      <c r="AG765" s="58">
        <v>1.5</v>
      </c>
      <c r="AH765" s="58">
        <v>2.5</v>
      </c>
      <c r="AI765" s="58">
        <v>0</v>
      </c>
      <c r="AJ765" s="58">
        <v>0</v>
      </c>
    </row>
    <row r="766" spans="1:36">
      <c r="A766" s="68" t="str">
        <f t="shared" si="209"/>
        <v>5FJV81</v>
      </c>
      <c r="B766" s="12">
        <f t="shared" si="210"/>
        <v>2.5219999999999998</v>
      </c>
      <c r="C766" s="12">
        <f t="shared" si="211"/>
        <v>2.5219999999999998</v>
      </c>
      <c r="D766" s="12">
        <f t="shared" si="212"/>
        <v>2.4984326705877318</v>
      </c>
      <c r="E766" s="12">
        <f t="shared" si="213"/>
        <v>2.233078450627997</v>
      </c>
      <c r="F766" s="12">
        <f t="shared" si="214"/>
        <v>1.7964690215428767</v>
      </c>
      <c r="G766" s="12">
        <f t="shared" si="215"/>
        <v>1.3598595924577561</v>
      </c>
      <c r="H766" s="12">
        <f t="shared" si="216"/>
        <v>29.1</v>
      </c>
      <c r="I766" s="12">
        <f t="shared" si="217"/>
        <v>39.800000000000004</v>
      </c>
      <c r="J766" s="12">
        <f t="shared" si="218"/>
        <v>2.5219999999999998</v>
      </c>
      <c r="K766" s="12">
        <f t="shared" si="227"/>
        <v>2.2418106392096995</v>
      </c>
      <c r="L766" s="12">
        <f t="shared" si="219"/>
        <v>10.700000000000003</v>
      </c>
      <c r="M766" s="81">
        <f t="shared" si="220"/>
        <v>0</v>
      </c>
      <c r="N766" s="81">
        <f t="shared" si="221"/>
        <v>0</v>
      </c>
      <c r="O766" s="81">
        <f t="shared" si="222"/>
        <v>0.89999999999999858</v>
      </c>
      <c r="P766" s="81">
        <f t="shared" si="223"/>
        <v>0.19999999999999574</v>
      </c>
      <c r="Q766" s="81">
        <f t="shared" si="224"/>
        <v>10.199999999999996</v>
      </c>
      <c r="R766" s="81">
        <f t="shared" si="225"/>
        <v>20.199999999999996</v>
      </c>
      <c r="S766">
        <f t="shared" si="226"/>
        <v>2.5</v>
      </c>
      <c r="V766" s="54" t="s">
        <v>1688</v>
      </c>
      <c r="W766" s="55" t="s">
        <v>1689</v>
      </c>
      <c r="X766" s="56">
        <v>5</v>
      </c>
      <c r="Y766" s="57">
        <v>59.4</v>
      </c>
      <c r="Z766" s="57">
        <v>2.6</v>
      </c>
      <c r="AA766" s="57">
        <v>2.5219999999999998</v>
      </c>
      <c r="AB766" s="57">
        <v>0</v>
      </c>
      <c r="AC766" s="57">
        <v>26.5</v>
      </c>
      <c r="AD766" s="57">
        <v>37.200000000000003</v>
      </c>
      <c r="AE766" s="57">
        <v>47.9</v>
      </c>
      <c r="AF766" s="57">
        <v>0</v>
      </c>
      <c r="AG766" s="58">
        <v>1.5</v>
      </c>
      <c r="AH766" s="58">
        <v>2.5</v>
      </c>
      <c r="AI766" s="58">
        <v>5.5</v>
      </c>
      <c r="AJ766" s="58">
        <v>0</v>
      </c>
    </row>
    <row r="767" spans="1:36">
      <c r="A767" s="68" t="str">
        <f t="shared" si="209"/>
        <v>5FL7</v>
      </c>
      <c r="B767" s="12">
        <f t="shared" si="210"/>
        <v>2.5150000000000001</v>
      </c>
      <c r="C767" s="12">
        <f t="shared" si="211"/>
        <v>2.5150000000000001</v>
      </c>
      <c r="D767" s="12">
        <f t="shared" si="212"/>
        <v>2.4364422352924393</v>
      </c>
      <c r="E767" s="12">
        <f t="shared" si="213"/>
        <v>2.1745830196005702</v>
      </c>
      <c r="F767" s="12">
        <f t="shared" si="214"/>
        <v>1.7213042425975646</v>
      </c>
      <c r="G767" s="12">
        <f t="shared" si="215"/>
        <v>1.1972264497671525</v>
      </c>
      <c r="H767" s="12">
        <f t="shared" si="216"/>
        <v>27</v>
      </c>
      <c r="I767" s="12">
        <f t="shared" si="217"/>
        <v>42.7</v>
      </c>
      <c r="J767" s="12">
        <f t="shared" si="218"/>
        <v>2.5150000000000001</v>
      </c>
      <c r="K767" s="12">
        <f t="shared" si="227"/>
        <v>2.1038810313637653</v>
      </c>
      <c r="L767" s="12">
        <f t="shared" si="219"/>
        <v>15.700000000000003</v>
      </c>
      <c r="M767" s="81">
        <f t="shared" si="220"/>
        <v>0</v>
      </c>
      <c r="N767" s="81">
        <f t="shared" si="221"/>
        <v>0</v>
      </c>
      <c r="O767" s="81">
        <f t="shared" si="222"/>
        <v>3</v>
      </c>
      <c r="P767" s="81">
        <f t="shared" si="223"/>
        <v>13</v>
      </c>
      <c r="Q767" s="81">
        <f t="shared" si="224"/>
        <v>7.2999999999999972</v>
      </c>
      <c r="R767" s="81">
        <f t="shared" si="225"/>
        <v>17.299999999999997</v>
      </c>
      <c r="S767">
        <f t="shared" si="226"/>
        <v>3</v>
      </c>
      <c r="V767" s="54" t="s">
        <v>1690</v>
      </c>
      <c r="W767" s="55" t="s">
        <v>50</v>
      </c>
      <c r="X767" s="56">
        <v>5</v>
      </c>
      <c r="Y767" s="57">
        <v>57.4</v>
      </c>
      <c r="Z767" s="57">
        <v>2.6</v>
      </c>
      <c r="AA767" s="57">
        <v>2.5150000000000001</v>
      </c>
      <c r="AB767" s="57">
        <v>0</v>
      </c>
      <c r="AC767" s="57">
        <v>24.4</v>
      </c>
      <c r="AD767" s="57">
        <v>40.1</v>
      </c>
      <c r="AE767" s="57">
        <v>0</v>
      </c>
      <c r="AF767" s="57">
        <v>0</v>
      </c>
      <c r="AG767" s="58">
        <v>1.5</v>
      </c>
      <c r="AH767" s="58">
        <v>3</v>
      </c>
      <c r="AI767" s="58">
        <v>0</v>
      </c>
      <c r="AJ767" s="58">
        <v>0</v>
      </c>
    </row>
    <row r="768" spans="1:36">
      <c r="A768" s="68" t="str">
        <f t="shared" si="209"/>
        <v>5FL116</v>
      </c>
      <c r="B768" s="12">
        <f t="shared" si="210"/>
        <v>2.5219999999999998</v>
      </c>
      <c r="C768" s="12">
        <f t="shared" si="211"/>
        <v>2.5219999999999998</v>
      </c>
      <c r="D768" s="12">
        <f t="shared" si="212"/>
        <v>2.4355864588216831</v>
      </c>
      <c r="E768" s="12">
        <f t="shared" si="213"/>
        <v>2.1737272431298136</v>
      </c>
      <c r="F768" s="12">
        <f t="shared" si="214"/>
        <v>1.7230706518981935</v>
      </c>
      <c r="G768" s="12">
        <f t="shared" si="215"/>
        <v>1.1989928590677814</v>
      </c>
      <c r="H768" s="12">
        <f t="shared" si="216"/>
        <v>26.700000000000003</v>
      </c>
      <c r="I768" s="12">
        <f t="shared" si="217"/>
        <v>42.800000000000004</v>
      </c>
      <c r="J768" s="12">
        <f t="shared" si="218"/>
        <v>2.5219999999999998</v>
      </c>
      <c r="K768" s="12">
        <f t="shared" si="227"/>
        <v>2.10040666273609</v>
      </c>
      <c r="L768" s="12">
        <f t="shared" si="219"/>
        <v>16.100000000000001</v>
      </c>
      <c r="M768" s="81">
        <f t="shared" si="220"/>
        <v>0</v>
      </c>
      <c r="N768" s="81">
        <f t="shared" si="221"/>
        <v>0</v>
      </c>
      <c r="O768" s="81">
        <f t="shared" si="222"/>
        <v>3.2999999999999972</v>
      </c>
      <c r="P768" s="81">
        <f t="shared" si="223"/>
        <v>13.299999999999997</v>
      </c>
      <c r="Q768" s="81">
        <f t="shared" si="224"/>
        <v>7.1999999999999957</v>
      </c>
      <c r="R768" s="81">
        <f t="shared" si="225"/>
        <v>17.199999999999996</v>
      </c>
      <c r="S768">
        <f t="shared" si="226"/>
        <v>3</v>
      </c>
      <c r="V768" s="54" t="s">
        <v>1691</v>
      </c>
      <c r="W768" s="55" t="s">
        <v>1692</v>
      </c>
      <c r="X768" s="56">
        <v>5</v>
      </c>
      <c r="Y768" s="57">
        <v>55</v>
      </c>
      <c r="Z768" s="57">
        <v>2.6</v>
      </c>
      <c r="AA768" s="57">
        <v>2.5219999999999998</v>
      </c>
      <c r="AB768" s="57">
        <v>0</v>
      </c>
      <c r="AC768" s="57">
        <v>24.1</v>
      </c>
      <c r="AD768" s="57">
        <v>40.200000000000003</v>
      </c>
      <c r="AE768" s="57">
        <v>0</v>
      </c>
      <c r="AF768" s="57">
        <v>0</v>
      </c>
      <c r="AG768" s="58">
        <v>1.5</v>
      </c>
      <c r="AH768" s="58">
        <v>3</v>
      </c>
      <c r="AI768" s="58">
        <v>0</v>
      </c>
      <c r="AJ768" s="58">
        <v>0</v>
      </c>
    </row>
    <row r="769" spans="1:36">
      <c r="A769" s="68" t="str">
        <f t="shared" si="209"/>
        <v>5FL14</v>
      </c>
      <c r="B769" s="12">
        <f t="shared" si="210"/>
        <v>2.52</v>
      </c>
      <c r="C769" s="12">
        <f t="shared" si="211"/>
        <v>2.52</v>
      </c>
      <c r="D769" s="12">
        <f t="shared" si="212"/>
        <v>2.4414422352924392</v>
      </c>
      <c r="E769" s="12">
        <f t="shared" si="213"/>
        <v>2.1795830196005701</v>
      </c>
      <c r="F769" s="12">
        <f t="shared" si="214"/>
        <v>1.7263042425975645</v>
      </c>
      <c r="G769" s="12">
        <f t="shared" si="215"/>
        <v>1.2022264497671524</v>
      </c>
      <c r="H769" s="12">
        <f t="shared" si="216"/>
        <v>27</v>
      </c>
      <c r="I769" s="12">
        <f t="shared" si="217"/>
        <v>42.7</v>
      </c>
      <c r="J769" s="12">
        <f t="shared" si="218"/>
        <v>2.52</v>
      </c>
      <c r="K769" s="12">
        <f t="shared" si="227"/>
        <v>2.1088810313637651</v>
      </c>
      <c r="L769" s="12">
        <f t="shared" si="219"/>
        <v>15.700000000000003</v>
      </c>
      <c r="M769" s="81">
        <f t="shared" si="220"/>
        <v>0</v>
      </c>
      <c r="N769" s="81">
        <f t="shared" si="221"/>
        <v>0</v>
      </c>
      <c r="O769" s="81">
        <f t="shared" si="222"/>
        <v>3</v>
      </c>
      <c r="P769" s="81">
        <f t="shared" si="223"/>
        <v>13</v>
      </c>
      <c r="Q769" s="81">
        <f t="shared" si="224"/>
        <v>7.2999999999999972</v>
      </c>
      <c r="R769" s="81">
        <f t="shared" si="225"/>
        <v>17.299999999999997</v>
      </c>
      <c r="S769">
        <f t="shared" si="226"/>
        <v>3</v>
      </c>
      <c r="V769" s="54" t="s">
        <v>1693</v>
      </c>
      <c r="W769" s="55" t="s">
        <v>52</v>
      </c>
      <c r="X769" s="56">
        <v>5</v>
      </c>
      <c r="Y769" s="57">
        <v>57.4</v>
      </c>
      <c r="Z769" s="57">
        <v>2.6</v>
      </c>
      <c r="AA769" s="57">
        <v>2.52</v>
      </c>
      <c r="AB769" s="57">
        <v>0</v>
      </c>
      <c r="AC769" s="57">
        <v>24.4</v>
      </c>
      <c r="AD769" s="57">
        <v>40.1</v>
      </c>
      <c r="AE769" s="57">
        <v>0</v>
      </c>
      <c r="AF769" s="57">
        <v>0</v>
      </c>
      <c r="AG769" s="58">
        <v>1.5</v>
      </c>
      <c r="AH769" s="58">
        <v>3</v>
      </c>
      <c r="AI769" s="58">
        <v>0</v>
      </c>
      <c r="AJ769" s="58">
        <v>0</v>
      </c>
    </row>
    <row r="770" spans="1:36">
      <c r="A770" s="68" t="str">
        <f t="shared" si="209"/>
        <v>5FL31</v>
      </c>
      <c r="B770" s="12">
        <f t="shared" si="210"/>
        <v>2.5219999999999998</v>
      </c>
      <c r="C770" s="12">
        <f t="shared" si="211"/>
        <v>2.5219999999999998</v>
      </c>
      <c r="D770" s="12">
        <f t="shared" si="212"/>
        <v>2.2863267058773173</v>
      </c>
      <c r="E770" s="12">
        <f t="shared" si="213"/>
        <v>1.9484241028152707</v>
      </c>
      <c r="F770" s="12">
        <f t="shared" si="214"/>
        <v>1.4243463099848586</v>
      </c>
      <c r="G770" s="12">
        <f t="shared" si="215"/>
        <v>0.90026851715444645</v>
      </c>
      <c r="H770" s="12">
        <f t="shared" si="216"/>
        <v>21</v>
      </c>
      <c r="I770" s="12">
        <f t="shared" si="217"/>
        <v>37.1</v>
      </c>
      <c r="J770" s="12">
        <f t="shared" si="218"/>
        <v>2.5219999999999998</v>
      </c>
      <c r="K770" s="12">
        <f t="shared" si="227"/>
        <v>2.10040666273609</v>
      </c>
      <c r="L770" s="12">
        <f t="shared" si="219"/>
        <v>16.100000000000001</v>
      </c>
      <c r="M770" s="81">
        <f t="shared" si="220"/>
        <v>0</v>
      </c>
      <c r="N770" s="81">
        <f t="shared" si="221"/>
        <v>0</v>
      </c>
      <c r="O770" s="81">
        <f t="shared" si="222"/>
        <v>9</v>
      </c>
      <c r="P770" s="81">
        <f t="shared" si="223"/>
        <v>2.8999999999999986</v>
      </c>
      <c r="Q770" s="81">
        <f t="shared" si="224"/>
        <v>12.899999999999999</v>
      </c>
      <c r="R770" s="81">
        <f t="shared" si="225"/>
        <v>22.9</v>
      </c>
      <c r="S770">
        <f t="shared" si="226"/>
        <v>3</v>
      </c>
      <c r="V770" s="54" t="s">
        <v>1694</v>
      </c>
      <c r="W770" s="55" t="s">
        <v>1695</v>
      </c>
      <c r="X770" s="56">
        <v>1</v>
      </c>
      <c r="Y770" s="57">
        <v>56</v>
      </c>
      <c r="Z770" s="57">
        <v>2.6</v>
      </c>
      <c r="AA770" s="57">
        <v>2.5219999999999998</v>
      </c>
      <c r="AB770" s="57">
        <v>0</v>
      </c>
      <c r="AC770" s="57">
        <v>18.399999999999999</v>
      </c>
      <c r="AD770" s="57">
        <v>34.5</v>
      </c>
      <c r="AE770" s="57">
        <v>0</v>
      </c>
      <c r="AF770" s="57">
        <v>0</v>
      </c>
      <c r="AG770" s="58">
        <v>1.5</v>
      </c>
      <c r="AH770" s="58">
        <v>3</v>
      </c>
      <c r="AI770" s="58">
        <v>0</v>
      </c>
      <c r="AJ770" s="58">
        <v>0</v>
      </c>
    </row>
    <row r="771" spans="1:36">
      <c r="A771" s="68" t="str">
        <f t="shared" si="209"/>
        <v>5FL34</v>
      </c>
      <c r="B771" s="12">
        <f t="shared" si="210"/>
        <v>2.5219999999999998</v>
      </c>
      <c r="C771" s="12">
        <f t="shared" si="211"/>
        <v>2.5219999999999998</v>
      </c>
      <c r="D771" s="12">
        <f t="shared" si="212"/>
        <v>2.3242962921526384</v>
      </c>
      <c r="E771" s="12">
        <f t="shared" si="213"/>
        <v>2.0231042898899876</v>
      </c>
      <c r="F771" s="12">
        <f t="shared" si="214"/>
        <v>1.4990264970595755</v>
      </c>
      <c r="G771" s="12">
        <f t="shared" si="215"/>
        <v>0.97494870422916358</v>
      </c>
      <c r="H771" s="12">
        <f t="shared" si="216"/>
        <v>22.450000000000003</v>
      </c>
      <c r="I771" s="12">
        <f t="shared" si="217"/>
        <v>38.5</v>
      </c>
      <c r="J771" s="12">
        <f t="shared" si="218"/>
        <v>2.5219999999999998</v>
      </c>
      <c r="K771" s="12">
        <f t="shared" si="227"/>
        <v>2.1017159588145495</v>
      </c>
      <c r="L771" s="12">
        <f t="shared" si="219"/>
        <v>16.049999999999997</v>
      </c>
      <c r="M771" s="81">
        <f t="shared" si="220"/>
        <v>0</v>
      </c>
      <c r="N771" s="81">
        <f t="shared" si="221"/>
        <v>0</v>
      </c>
      <c r="O771" s="81">
        <f t="shared" si="222"/>
        <v>7.5499999999999972</v>
      </c>
      <c r="P771" s="81">
        <f t="shared" si="223"/>
        <v>1.5</v>
      </c>
      <c r="Q771" s="81">
        <f t="shared" si="224"/>
        <v>11.5</v>
      </c>
      <c r="R771" s="81">
        <f t="shared" si="225"/>
        <v>21.5</v>
      </c>
      <c r="S771">
        <f t="shared" si="226"/>
        <v>3</v>
      </c>
      <c r="V771" s="54" t="s">
        <v>1696</v>
      </c>
      <c r="W771" s="55" t="s">
        <v>1697</v>
      </c>
      <c r="X771" s="56">
        <v>1</v>
      </c>
      <c r="Y771" s="57">
        <v>57.45</v>
      </c>
      <c r="Z771" s="57">
        <v>2.6</v>
      </c>
      <c r="AA771" s="57">
        <v>2.5219999999999998</v>
      </c>
      <c r="AB771" s="57">
        <v>0</v>
      </c>
      <c r="AC771" s="57">
        <v>19.850000000000001</v>
      </c>
      <c r="AD771" s="57">
        <v>35.9</v>
      </c>
      <c r="AE771" s="57">
        <v>0</v>
      </c>
      <c r="AF771" s="57">
        <v>0</v>
      </c>
      <c r="AG771" s="58">
        <v>1.5</v>
      </c>
      <c r="AH771" s="58">
        <v>3</v>
      </c>
      <c r="AI771" s="58">
        <v>0</v>
      </c>
      <c r="AJ771" s="58">
        <v>0</v>
      </c>
    </row>
    <row r="772" spans="1:36">
      <c r="A772" s="68" t="str">
        <f t="shared" si="209"/>
        <v>5FL43</v>
      </c>
      <c r="B772" s="12">
        <f t="shared" si="210"/>
        <v>2.5150000000000001</v>
      </c>
      <c r="C772" s="12">
        <f t="shared" si="211"/>
        <v>2.5150000000000001</v>
      </c>
      <c r="D772" s="12">
        <f t="shared" si="212"/>
        <v>2.2662337450927241</v>
      </c>
      <c r="E772" s="12">
        <f t="shared" si="213"/>
        <v>1.9152202131737504</v>
      </c>
      <c r="F772" s="12">
        <f t="shared" si="214"/>
        <v>1.3911424203433382</v>
      </c>
      <c r="G772" s="12">
        <f t="shared" si="215"/>
        <v>0.86706462751292612</v>
      </c>
      <c r="H772" s="12">
        <f t="shared" si="216"/>
        <v>20.5</v>
      </c>
      <c r="I772" s="12">
        <f t="shared" si="217"/>
        <v>36.6</v>
      </c>
      <c r="J772" s="12">
        <f t="shared" si="218"/>
        <v>2.5150000000000001</v>
      </c>
      <c r="K772" s="12">
        <f t="shared" si="227"/>
        <v>2.0934066627360903</v>
      </c>
      <c r="L772" s="12">
        <f t="shared" si="219"/>
        <v>16.100000000000001</v>
      </c>
      <c r="M772" s="81">
        <f t="shared" si="220"/>
        <v>0</v>
      </c>
      <c r="N772" s="81">
        <f t="shared" si="221"/>
        <v>0</v>
      </c>
      <c r="O772" s="81">
        <f t="shared" si="222"/>
        <v>9.5</v>
      </c>
      <c r="P772" s="81">
        <f t="shared" si="223"/>
        <v>3.3999999999999986</v>
      </c>
      <c r="Q772" s="81">
        <f t="shared" si="224"/>
        <v>13.399999999999999</v>
      </c>
      <c r="R772" s="81">
        <f t="shared" si="225"/>
        <v>23.4</v>
      </c>
      <c r="S772">
        <f t="shared" si="226"/>
        <v>3</v>
      </c>
      <c r="V772" s="54" t="s">
        <v>1698</v>
      </c>
      <c r="W772" s="55" t="s">
        <v>1699</v>
      </c>
      <c r="X772" s="56">
        <v>5</v>
      </c>
      <c r="Y772" s="57">
        <v>56</v>
      </c>
      <c r="Z772" s="57">
        <v>2.6</v>
      </c>
      <c r="AA772" s="57">
        <v>2.5150000000000001</v>
      </c>
      <c r="AB772" s="57">
        <v>0</v>
      </c>
      <c r="AC772" s="57">
        <v>17.899999999999999</v>
      </c>
      <c r="AD772" s="57">
        <v>34</v>
      </c>
      <c r="AE772" s="57">
        <v>0</v>
      </c>
      <c r="AF772" s="57">
        <v>0</v>
      </c>
      <c r="AG772" s="58">
        <v>1.5</v>
      </c>
      <c r="AH772" s="58">
        <v>3</v>
      </c>
      <c r="AI772" s="58">
        <v>0</v>
      </c>
      <c r="AJ772" s="58">
        <v>0</v>
      </c>
    </row>
    <row r="773" spans="1:36">
      <c r="A773" s="68" t="str">
        <f t="shared" si="209"/>
        <v>5FL51</v>
      </c>
      <c r="B773" s="12">
        <f t="shared" si="210"/>
        <v>3</v>
      </c>
      <c r="C773" s="12">
        <f t="shared" si="211"/>
        <v>3</v>
      </c>
      <c r="D773" s="12">
        <f t="shared" si="212"/>
        <v>2.7459965607788868</v>
      </c>
      <c r="E773" s="12">
        <f t="shared" si="213"/>
        <v>2.3005843410900373</v>
      </c>
      <c r="F773" s="12">
        <f t="shared" si="214"/>
        <v>1.7765065482596254</v>
      </c>
      <c r="G773" s="12">
        <f t="shared" si="215"/>
        <v>1.2524287554292133</v>
      </c>
      <c r="H773" s="12">
        <f t="shared" si="216"/>
        <v>20.3</v>
      </c>
      <c r="I773" s="12">
        <f t="shared" si="217"/>
        <v>33</v>
      </c>
      <c r="J773" s="12">
        <f t="shared" si="218"/>
        <v>3</v>
      </c>
      <c r="K773" s="12">
        <f t="shared" si="227"/>
        <v>2.6674387960713259</v>
      </c>
      <c r="L773" s="12">
        <f t="shared" si="219"/>
        <v>12.7</v>
      </c>
      <c r="M773" s="81">
        <f t="shared" si="220"/>
        <v>0</v>
      </c>
      <c r="N773" s="81">
        <f t="shared" si="221"/>
        <v>0</v>
      </c>
      <c r="O773" s="81">
        <f t="shared" si="222"/>
        <v>9.6999999999999993</v>
      </c>
      <c r="P773" s="81">
        <f t="shared" si="223"/>
        <v>7</v>
      </c>
      <c r="Q773" s="81">
        <f t="shared" si="224"/>
        <v>17</v>
      </c>
      <c r="R773" s="81">
        <f t="shared" si="225"/>
        <v>27</v>
      </c>
      <c r="S773">
        <f t="shared" si="226"/>
        <v>3</v>
      </c>
      <c r="V773" s="54" t="s">
        <v>1700</v>
      </c>
      <c r="W773" s="55" t="s">
        <v>1701</v>
      </c>
      <c r="X773" s="56">
        <v>1</v>
      </c>
      <c r="Y773" s="57">
        <v>51</v>
      </c>
      <c r="Z773" s="57">
        <v>3</v>
      </c>
      <c r="AA773" s="57">
        <v>3</v>
      </c>
      <c r="AB773" s="57">
        <v>0</v>
      </c>
      <c r="AC773" s="57">
        <v>17.3</v>
      </c>
      <c r="AD773" s="57">
        <v>30</v>
      </c>
      <c r="AE773" s="57">
        <v>0</v>
      </c>
      <c r="AF773" s="57">
        <v>0</v>
      </c>
      <c r="AG773" s="58">
        <v>1.5</v>
      </c>
      <c r="AH773" s="58">
        <v>3</v>
      </c>
      <c r="AI773" s="58">
        <v>0</v>
      </c>
      <c r="AJ773" s="58">
        <v>0</v>
      </c>
    </row>
    <row r="774" spans="1:36">
      <c r="A774" s="68" t="str">
        <f t="shared" si="209"/>
        <v>5FL52</v>
      </c>
      <c r="B774" s="12">
        <f t="shared" si="210"/>
        <v>3</v>
      </c>
      <c r="C774" s="12">
        <f t="shared" si="211"/>
        <v>3</v>
      </c>
      <c r="D774" s="12">
        <f t="shared" si="212"/>
        <v>2.7459965607788868</v>
      </c>
      <c r="E774" s="12">
        <f t="shared" si="213"/>
        <v>2.3005843410900373</v>
      </c>
      <c r="F774" s="12">
        <f t="shared" si="214"/>
        <v>1.7765065482596254</v>
      </c>
      <c r="G774" s="12">
        <f t="shared" si="215"/>
        <v>1.2524287554292133</v>
      </c>
      <c r="H774" s="12">
        <f t="shared" si="216"/>
        <v>20.3</v>
      </c>
      <c r="I774" s="12">
        <f t="shared" si="217"/>
        <v>33</v>
      </c>
      <c r="J774" s="12">
        <f t="shared" si="218"/>
        <v>3</v>
      </c>
      <c r="K774" s="12">
        <f t="shared" si="227"/>
        <v>2.6674387960713259</v>
      </c>
      <c r="L774" s="12">
        <f t="shared" si="219"/>
        <v>12.7</v>
      </c>
      <c r="M774" s="81">
        <f t="shared" si="220"/>
        <v>0</v>
      </c>
      <c r="N774" s="81">
        <f t="shared" si="221"/>
        <v>0</v>
      </c>
      <c r="O774" s="81">
        <f t="shared" si="222"/>
        <v>9.6999999999999993</v>
      </c>
      <c r="P774" s="81">
        <f t="shared" si="223"/>
        <v>7</v>
      </c>
      <c r="Q774" s="81">
        <f t="shared" si="224"/>
        <v>17</v>
      </c>
      <c r="R774" s="81">
        <f t="shared" si="225"/>
        <v>27</v>
      </c>
      <c r="S774">
        <f t="shared" si="226"/>
        <v>3</v>
      </c>
      <c r="V774" s="54" t="s">
        <v>1702</v>
      </c>
      <c r="W774" s="55" t="s">
        <v>1703</v>
      </c>
      <c r="X774" s="56">
        <v>5</v>
      </c>
      <c r="Y774" s="57">
        <v>51</v>
      </c>
      <c r="Z774" s="57">
        <v>3</v>
      </c>
      <c r="AA774" s="57">
        <v>3</v>
      </c>
      <c r="AB774" s="57">
        <v>0</v>
      </c>
      <c r="AC774" s="57">
        <v>17.3</v>
      </c>
      <c r="AD774" s="57">
        <v>30</v>
      </c>
      <c r="AE774" s="57">
        <v>0</v>
      </c>
      <c r="AF774" s="57">
        <v>0</v>
      </c>
      <c r="AG774" s="58">
        <v>1.5</v>
      </c>
      <c r="AH774" s="58">
        <v>3</v>
      </c>
      <c r="AI774" s="58">
        <v>0</v>
      </c>
      <c r="AJ774" s="58">
        <v>0</v>
      </c>
    </row>
    <row r="775" spans="1:36">
      <c r="A775" s="68" t="str">
        <f t="shared" si="209"/>
        <v>5FL56</v>
      </c>
      <c r="B775" s="12">
        <f t="shared" si="210"/>
        <v>2.5219999999999998</v>
      </c>
      <c r="C775" s="12">
        <f t="shared" si="211"/>
        <v>2.5219999999999998</v>
      </c>
      <c r="D775" s="12">
        <f t="shared" si="212"/>
        <v>2.3596472862710409</v>
      </c>
      <c r="E775" s="12">
        <f t="shared" si="213"/>
        <v>2.0899215132650153</v>
      </c>
      <c r="F775" s="12">
        <f t="shared" si="214"/>
        <v>1.5658437204346034</v>
      </c>
      <c r="G775" s="12">
        <f t="shared" si="215"/>
        <v>1.0417659276041913</v>
      </c>
      <c r="H775" s="12">
        <f t="shared" si="216"/>
        <v>23.8</v>
      </c>
      <c r="I775" s="12">
        <f t="shared" si="217"/>
        <v>39.700000000000003</v>
      </c>
      <c r="J775" s="12">
        <f t="shared" si="218"/>
        <v>2.5219999999999998</v>
      </c>
      <c r="K775" s="12">
        <f t="shared" si="227"/>
        <v>2.1056438470499277</v>
      </c>
      <c r="L775" s="12">
        <f t="shared" si="219"/>
        <v>15.900000000000002</v>
      </c>
      <c r="M775" s="81">
        <f t="shared" si="220"/>
        <v>0</v>
      </c>
      <c r="N775" s="81">
        <f t="shared" si="221"/>
        <v>0</v>
      </c>
      <c r="O775" s="81">
        <f t="shared" si="222"/>
        <v>6.1999999999999993</v>
      </c>
      <c r="P775" s="81">
        <f t="shared" si="223"/>
        <v>0.29999999999999716</v>
      </c>
      <c r="Q775" s="81">
        <f t="shared" si="224"/>
        <v>10.299999999999997</v>
      </c>
      <c r="R775" s="81">
        <f t="shared" si="225"/>
        <v>20.299999999999997</v>
      </c>
      <c r="S775">
        <f t="shared" si="226"/>
        <v>3</v>
      </c>
      <c r="V775" s="54" t="s">
        <v>1704</v>
      </c>
      <c r="W775" s="55" t="s">
        <v>1705</v>
      </c>
      <c r="X775" s="56">
        <v>5</v>
      </c>
      <c r="Y775" s="57">
        <v>58</v>
      </c>
      <c r="Z775" s="57">
        <v>2.6</v>
      </c>
      <c r="AA775" s="57">
        <v>2.5219999999999998</v>
      </c>
      <c r="AB775" s="57">
        <v>0</v>
      </c>
      <c r="AC775" s="57">
        <v>21.2</v>
      </c>
      <c r="AD775" s="57">
        <v>37.1</v>
      </c>
      <c r="AE775" s="57">
        <v>0</v>
      </c>
      <c r="AF775" s="57">
        <v>0</v>
      </c>
      <c r="AG775" s="58">
        <v>1.5</v>
      </c>
      <c r="AH775" s="58">
        <v>3</v>
      </c>
      <c r="AI775" s="58">
        <v>0</v>
      </c>
      <c r="AJ775" s="58">
        <v>0</v>
      </c>
    </row>
    <row r="776" spans="1:36">
      <c r="A776" s="68" t="str">
        <f t="shared" si="209"/>
        <v>5FL78</v>
      </c>
      <c r="B776" s="12">
        <f t="shared" si="210"/>
        <v>3</v>
      </c>
      <c r="C776" s="12">
        <f t="shared" si="211"/>
        <v>3</v>
      </c>
      <c r="D776" s="12">
        <f t="shared" si="212"/>
        <v>2.7774196666619111</v>
      </c>
      <c r="E776" s="12">
        <f t="shared" si="213"/>
        <v>2.3844511624007705</v>
      </c>
      <c r="F776" s="12">
        <f t="shared" si="214"/>
        <v>1.8603733695703584</v>
      </c>
      <c r="G776" s="12">
        <f t="shared" si="215"/>
        <v>1.3362955767399463</v>
      </c>
      <c r="H776" s="12">
        <f t="shared" si="216"/>
        <v>21.5</v>
      </c>
      <c r="I776" s="12">
        <f t="shared" si="217"/>
        <v>35</v>
      </c>
      <c r="J776" s="12">
        <f t="shared" si="218"/>
        <v>3</v>
      </c>
      <c r="K776" s="12">
        <f t="shared" si="227"/>
        <v>2.6464900588159765</v>
      </c>
      <c r="L776" s="12">
        <f t="shared" si="219"/>
        <v>13.5</v>
      </c>
      <c r="M776" s="81">
        <f t="shared" si="220"/>
        <v>0</v>
      </c>
      <c r="N776" s="81">
        <f t="shared" si="221"/>
        <v>0</v>
      </c>
      <c r="O776" s="81">
        <f t="shared" si="222"/>
        <v>8.5</v>
      </c>
      <c r="P776" s="81">
        <f t="shared" si="223"/>
        <v>5</v>
      </c>
      <c r="Q776" s="81">
        <f t="shared" si="224"/>
        <v>15</v>
      </c>
      <c r="R776" s="81">
        <f t="shared" si="225"/>
        <v>25</v>
      </c>
      <c r="S776">
        <f t="shared" si="226"/>
        <v>3</v>
      </c>
      <c r="V776" s="54" t="s">
        <v>1706</v>
      </c>
      <c r="W776" s="55" t="s">
        <v>1707</v>
      </c>
      <c r="X776" s="56">
        <v>1</v>
      </c>
      <c r="Y776" s="57">
        <v>53.5</v>
      </c>
      <c r="Z776" s="57">
        <v>3</v>
      </c>
      <c r="AA776" s="57">
        <v>3</v>
      </c>
      <c r="AB776" s="57">
        <v>0</v>
      </c>
      <c r="AC776" s="57">
        <v>18.5</v>
      </c>
      <c r="AD776" s="57">
        <v>32</v>
      </c>
      <c r="AE776" s="57">
        <v>0</v>
      </c>
      <c r="AF776" s="57">
        <v>0</v>
      </c>
      <c r="AG776" s="58">
        <v>1.5</v>
      </c>
      <c r="AH776" s="58">
        <v>3</v>
      </c>
      <c r="AI776" s="58">
        <v>0</v>
      </c>
      <c r="AJ776" s="58">
        <v>0</v>
      </c>
    </row>
    <row r="777" spans="1:36">
      <c r="A777" s="68" t="str">
        <f t="shared" si="209"/>
        <v>5FLZ49</v>
      </c>
      <c r="B777" s="12">
        <f t="shared" si="210"/>
        <v>3</v>
      </c>
      <c r="C777" s="12">
        <f t="shared" si="211"/>
        <v>3</v>
      </c>
      <c r="D777" s="12">
        <f t="shared" si="212"/>
        <v>2.7721824823480739</v>
      </c>
      <c r="E777" s="12">
        <f t="shared" si="213"/>
        <v>2.3267702626592244</v>
      </c>
      <c r="F777" s="12">
        <f t="shared" si="214"/>
        <v>1.8026924698288125</v>
      </c>
      <c r="G777" s="12">
        <f t="shared" si="215"/>
        <v>1.2786146769984004</v>
      </c>
      <c r="H777" s="12">
        <f t="shared" si="216"/>
        <v>21.3</v>
      </c>
      <c r="I777" s="12">
        <f t="shared" si="217"/>
        <v>33</v>
      </c>
      <c r="J777" s="12">
        <f t="shared" si="218"/>
        <v>3</v>
      </c>
      <c r="K777" s="12">
        <f t="shared" si="227"/>
        <v>2.693624717640513</v>
      </c>
      <c r="L777" s="12">
        <f t="shared" si="219"/>
        <v>11.7</v>
      </c>
      <c r="M777" s="81">
        <f t="shared" si="220"/>
        <v>0</v>
      </c>
      <c r="N777" s="81">
        <f t="shared" si="221"/>
        <v>0</v>
      </c>
      <c r="O777" s="81">
        <f t="shared" si="222"/>
        <v>8.6999999999999993</v>
      </c>
      <c r="P777" s="81">
        <f t="shared" si="223"/>
        <v>7</v>
      </c>
      <c r="Q777" s="81">
        <f t="shared" si="224"/>
        <v>17</v>
      </c>
      <c r="R777" s="81">
        <f t="shared" si="225"/>
        <v>27</v>
      </c>
      <c r="S777">
        <f t="shared" si="226"/>
        <v>3</v>
      </c>
      <c r="V777" s="54" t="s">
        <v>1708</v>
      </c>
      <c r="W777" s="55" t="s">
        <v>1709</v>
      </c>
      <c r="X777" s="56">
        <v>1</v>
      </c>
      <c r="Y777" s="57">
        <v>51</v>
      </c>
      <c r="Z777" s="57">
        <v>3</v>
      </c>
      <c r="AA777" s="57">
        <v>3</v>
      </c>
      <c r="AB777" s="57">
        <v>0</v>
      </c>
      <c r="AC777" s="57">
        <v>18.3</v>
      </c>
      <c r="AD777" s="57">
        <v>30</v>
      </c>
      <c r="AE777" s="57">
        <v>39.4</v>
      </c>
      <c r="AF777" s="57">
        <v>0</v>
      </c>
      <c r="AG777" s="58">
        <v>1.5</v>
      </c>
      <c r="AH777" s="58">
        <v>3</v>
      </c>
      <c r="AI777" s="58">
        <v>8.5</v>
      </c>
      <c r="AJ777" s="58">
        <v>0</v>
      </c>
    </row>
    <row r="778" spans="1:36">
      <c r="A778" s="68" t="str">
        <f t="shared" si="209"/>
        <v>5FLZ50</v>
      </c>
      <c r="B778" s="12">
        <f t="shared" si="210"/>
        <v>3</v>
      </c>
      <c r="C778" s="12">
        <f t="shared" si="211"/>
        <v>3</v>
      </c>
      <c r="D778" s="12">
        <f t="shared" si="212"/>
        <v>2.7721824823480739</v>
      </c>
      <c r="E778" s="12">
        <f t="shared" si="213"/>
        <v>2.3267702626592244</v>
      </c>
      <c r="F778" s="12">
        <f t="shared" si="214"/>
        <v>1.8026924698288125</v>
      </c>
      <c r="G778" s="12">
        <f t="shared" si="215"/>
        <v>1.2786146769984004</v>
      </c>
      <c r="H778" s="12">
        <f t="shared" si="216"/>
        <v>21.3</v>
      </c>
      <c r="I778" s="12">
        <f t="shared" si="217"/>
        <v>33</v>
      </c>
      <c r="J778" s="12">
        <f t="shared" si="218"/>
        <v>3</v>
      </c>
      <c r="K778" s="12">
        <f t="shared" si="227"/>
        <v>2.693624717640513</v>
      </c>
      <c r="L778" s="12">
        <f t="shared" si="219"/>
        <v>11.7</v>
      </c>
      <c r="M778" s="81">
        <f t="shared" si="220"/>
        <v>0</v>
      </c>
      <c r="N778" s="81">
        <f t="shared" si="221"/>
        <v>0</v>
      </c>
      <c r="O778" s="81">
        <f t="shared" si="222"/>
        <v>8.6999999999999993</v>
      </c>
      <c r="P778" s="81">
        <f t="shared" si="223"/>
        <v>7</v>
      </c>
      <c r="Q778" s="81">
        <f t="shared" si="224"/>
        <v>17</v>
      </c>
      <c r="R778" s="81">
        <f t="shared" si="225"/>
        <v>27</v>
      </c>
      <c r="S778">
        <f t="shared" si="226"/>
        <v>3</v>
      </c>
      <c r="V778" s="54" t="s">
        <v>1710</v>
      </c>
      <c r="W778" s="55" t="s">
        <v>1711</v>
      </c>
      <c r="X778" s="56">
        <v>5</v>
      </c>
      <c r="Y778" s="57">
        <v>51</v>
      </c>
      <c r="Z778" s="57">
        <v>3</v>
      </c>
      <c r="AA778" s="57">
        <v>3</v>
      </c>
      <c r="AB778" s="57">
        <v>0</v>
      </c>
      <c r="AC778" s="57">
        <v>18.3</v>
      </c>
      <c r="AD778" s="57">
        <v>30</v>
      </c>
      <c r="AE778" s="57">
        <v>39.4</v>
      </c>
      <c r="AF778" s="57">
        <v>0</v>
      </c>
      <c r="AG778" s="58">
        <v>1.5</v>
      </c>
      <c r="AH778" s="58">
        <v>3</v>
      </c>
      <c r="AI778" s="58">
        <v>8.5</v>
      </c>
      <c r="AJ778" s="58">
        <v>0</v>
      </c>
    </row>
    <row r="779" spans="1:36">
      <c r="A779" s="68" t="str">
        <f t="shared" si="209"/>
        <v>5FN117</v>
      </c>
      <c r="B779" s="12">
        <f t="shared" si="210"/>
        <v>2.5150000000000001</v>
      </c>
      <c r="C779" s="12">
        <f t="shared" si="211"/>
        <v>2.5150000000000001</v>
      </c>
      <c r="D779" s="12">
        <f t="shared" si="212"/>
        <v>2.1490711253187351</v>
      </c>
      <c r="E779" s="12">
        <f t="shared" si="213"/>
        <v>1.5374449238138923</v>
      </c>
      <c r="F779" s="12">
        <f t="shared" si="214"/>
        <v>0.92581872230904905</v>
      </c>
      <c r="G779" s="12">
        <f t="shared" si="215"/>
        <v>0.31419252080420579</v>
      </c>
      <c r="H779" s="12">
        <f t="shared" si="216"/>
        <v>20.3</v>
      </c>
      <c r="I779" s="12">
        <f t="shared" si="217"/>
        <v>26.8</v>
      </c>
      <c r="J779" s="12">
        <f t="shared" si="218"/>
        <v>2.5150000000000001</v>
      </c>
      <c r="K779" s="12">
        <f t="shared" si="227"/>
        <v>2.3447915098002849</v>
      </c>
      <c r="L779" s="12">
        <f t="shared" si="219"/>
        <v>6.5</v>
      </c>
      <c r="M779" s="81">
        <f t="shared" si="220"/>
        <v>0</v>
      </c>
      <c r="N779" s="81">
        <f t="shared" si="221"/>
        <v>0</v>
      </c>
      <c r="O779" s="81">
        <f t="shared" si="222"/>
        <v>3.1999999999999993</v>
      </c>
      <c r="P779" s="81">
        <f t="shared" si="223"/>
        <v>13.2</v>
      </c>
      <c r="Q779" s="81">
        <f t="shared" si="224"/>
        <v>23.2</v>
      </c>
      <c r="R779" s="81">
        <f t="shared" si="225"/>
        <v>33.200000000000003</v>
      </c>
      <c r="S779">
        <f t="shared" si="226"/>
        <v>3.5</v>
      </c>
      <c r="V779" s="54" t="s">
        <v>1712</v>
      </c>
      <c r="W779" s="55" t="s">
        <v>1713</v>
      </c>
      <c r="X779" s="56">
        <v>5</v>
      </c>
      <c r="Y779" s="57">
        <v>55</v>
      </c>
      <c r="Z779" s="57">
        <v>2.6</v>
      </c>
      <c r="AA779" s="57">
        <v>2.5150000000000001</v>
      </c>
      <c r="AB779" s="57">
        <v>0</v>
      </c>
      <c r="AC779" s="57">
        <v>17.7</v>
      </c>
      <c r="AD779" s="57">
        <v>24.2</v>
      </c>
      <c r="AE779" s="57">
        <v>0</v>
      </c>
      <c r="AF779" s="57">
        <v>0</v>
      </c>
      <c r="AG779" s="58">
        <v>1.5</v>
      </c>
      <c r="AH779" s="58">
        <v>3.5</v>
      </c>
      <c r="AI779" s="58">
        <v>0</v>
      </c>
      <c r="AJ779" s="58">
        <v>0</v>
      </c>
    </row>
    <row r="780" spans="1:36">
      <c r="A780" s="68" t="str">
        <f t="shared" si="209"/>
        <v>5FN118</v>
      </c>
      <c r="B780" s="12">
        <f t="shared" si="210"/>
        <v>2.5150000000000001</v>
      </c>
      <c r="C780" s="12">
        <f t="shared" si="211"/>
        <v>2.5150000000000001</v>
      </c>
      <c r="D780" s="12">
        <f t="shared" si="212"/>
        <v>2.1796524353939772</v>
      </c>
      <c r="E780" s="12">
        <f t="shared" si="213"/>
        <v>1.5680262338891344</v>
      </c>
      <c r="F780" s="12">
        <f t="shared" si="214"/>
        <v>0.95640003238429117</v>
      </c>
      <c r="G780" s="12">
        <f t="shared" si="215"/>
        <v>0.34477383087944791</v>
      </c>
      <c r="H780" s="12">
        <f t="shared" si="216"/>
        <v>20.8</v>
      </c>
      <c r="I780" s="12">
        <f t="shared" si="217"/>
        <v>27.3</v>
      </c>
      <c r="J780" s="12">
        <f t="shared" si="218"/>
        <v>2.5150000000000001</v>
      </c>
      <c r="K780" s="12">
        <f t="shared" si="227"/>
        <v>2.3447915098002849</v>
      </c>
      <c r="L780" s="12">
        <f t="shared" si="219"/>
        <v>6.5</v>
      </c>
      <c r="M780" s="81">
        <f t="shared" si="220"/>
        <v>0</v>
      </c>
      <c r="N780" s="81">
        <f t="shared" si="221"/>
        <v>0</v>
      </c>
      <c r="O780" s="81">
        <f t="shared" si="222"/>
        <v>2.6999999999999993</v>
      </c>
      <c r="P780" s="81">
        <f t="shared" si="223"/>
        <v>12.7</v>
      </c>
      <c r="Q780" s="81">
        <f t="shared" si="224"/>
        <v>22.7</v>
      </c>
      <c r="R780" s="81">
        <f t="shared" si="225"/>
        <v>32.700000000000003</v>
      </c>
      <c r="S780">
        <f t="shared" si="226"/>
        <v>3.5</v>
      </c>
      <c r="V780" s="54" t="s">
        <v>1714</v>
      </c>
      <c r="W780" s="55" t="s">
        <v>1715</v>
      </c>
      <c r="X780" s="56">
        <v>5</v>
      </c>
      <c r="Y780" s="57">
        <v>55</v>
      </c>
      <c r="Z780" s="57">
        <v>2.6</v>
      </c>
      <c r="AA780" s="57">
        <v>2.5150000000000001</v>
      </c>
      <c r="AB780" s="57">
        <v>0</v>
      </c>
      <c r="AC780" s="57">
        <v>18.2</v>
      </c>
      <c r="AD780" s="57">
        <v>24.7</v>
      </c>
      <c r="AE780" s="57">
        <v>0</v>
      </c>
      <c r="AF780" s="57">
        <v>0</v>
      </c>
      <c r="AG780" s="58">
        <v>1.5</v>
      </c>
      <c r="AH780" s="58">
        <v>3.5</v>
      </c>
      <c r="AI780" s="58">
        <v>0</v>
      </c>
      <c r="AJ780" s="58">
        <v>0</v>
      </c>
    </row>
    <row r="781" spans="1:36">
      <c r="A781" s="68" t="str">
        <f t="shared" si="209"/>
        <v>5FN119</v>
      </c>
      <c r="B781" s="12">
        <f t="shared" si="210"/>
        <v>2.5150000000000001</v>
      </c>
      <c r="C781" s="12">
        <f t="shared" si="211"/>
        <v>2.5150000000000001</v>
      </c>
      <c r="D781" s="12">
        <f t="shared" si="212"/>
        <v>2.2713963656197036</v>
      </c>
      <c r="E781" s="12">
        <f t="shared" si="213"/>
        <v>1.6597701641148608</v>
      </c>
      <c r="F781" s="12">
        <f t="shared" si="214"/>
        <v>1.0481439626100177</v>
      </c>
      <c r="G781" s="12">
        <f t="shared" si="215"/>
        <v>0.43651776110517471</v>
      </c>
      <c r="H781" s="12">
        <f t="shared" si="216"/>
        <v>22.3</v>
      </c>
      <c r="I781" s="12">
        <f t="shared" si="217"/>
        <v>28.8</v>
      </c>
      <c r="J781" s="12">
        <f t="shared" si="218"/>
        <v>2.5150000000000001</v>
      </c>
      <c r="K781" s="12">
        <f t="shared" si="227"/>
        <v>2.3447915098002849</v>
      </c>
      <c r="L781" s="12">
        <f t="shared" si="219"/>
        <v>6.5</v>
      </c>
      <c r="M781" s="81">
        <f t="shared" si="220"/>
        <v>0</v>
      </c>
      <c r="N781" s="81">
        <f t="shared" si="221"/>
        <v>0</v>
      </c>
      <c r="O781" s="81">
        <f t="shared" si="222"/>
        <v>1.1999999999999993</v>
      </c>
      <c r="P781" s="81">
        <f t="shared" si="223"/>
        <v>11.2</v>
      </c>
      <c r="Q781" s="81">
        <f t="shared" si="224"/>
        <v>21.2</v>
      </c>
      <c r="R781" s="81">
        <f t="shared" si="225"/>
        <v>31.2</v>
      </c>
      <c r="S781">
        <f t="shared" si="226"/>
        <v>3.5</v>
      </c>
      <c r="V781" s="54" t="s">
        <v>1716</v>
      </c>
      <c r="W781" s="55" t="s">
        <v>1717</v>
      </c>
      <c r="X781" s="56">
        <v>5</v>
      </c>
      <c r="Y781" s="57">
        <v>55</v>
      </c>
      <c r="Z781" s="57">
        <v>2.6</v>
      </c>
      <c r="AA781" s="57">
        <v>2.5150000000000001</v>
      </c>
      <c r="AB781" s="57">
        <v>0</v>
      </c>
      <c r="AC781" s="57">
        <v>19.7</v>
      </c>
      <c r="AD781" s="57">
        <v>26.2</v>
      </c>
      <c r="AE781" s="57">
        <v>0</v>
      </c>
      <c r="AF781" s="57">
        <v>0</v>
      </c>
      <c r="AG781" s="58">
        <v>1.5</v>
      </c>
      <c r="AH781" s="58">
        <v>3.5</v>
      </c>
      <c r="AI781" s="58">
        <v>0</v>
      </c>
      <c r="AJ781" s="58">
        <v>0</v>
      </c>
    </row>
    <row r="782" spans="1:36">
      <c r="A782" s="68" t="str">
        <f t="shared" si="209"/>
        <v>5FN29</v>
      </c>
      <c r="B782" s="12">
        <f t="shared" si="210"/>
        <v>2.5150000000000001</v>
      </c>
      <c r="C782" s="12">
        <f t="shared" si="211"/>
        <v>2.5150000000000001</v>
      </c>
      <c r="D782" s="12">
        <f t="shared" si="212"/>
        <v>2.2102337454692194</v>
      </c>
      <c r="E782" s="12">
        <f t="shared" si="213"/>
        <v>1.5986075439643765</v>
      </c>
      <c r="F782" s="12">
        <f t="shared" si="214"/>
        <v>0.98698134245953328</v>
      </c>
      <c r="G782" s="12">
        <f t="shared" si="215"/>
        <v>0.37535514095469003</v>
      </c>
      <c r="H782" s="12">
        <f t="shared" si="216"/>
        <v>21.3</v>
      </c>
      <c r="I782" s="12">
        <f t="shared" si="217"/>
        <v>27.8</v>
      </c>
      <c r="J782" s="12">
        <f t="shared" si="218"/>
        <v>2.5150000000000001</v>
      </c>
      <c r="K782" s="12">
        <f t="shared" si="227"/>
        <v>2.3447915098002849</v>
      </c>
      <c r="L782" s="12">
        <f t="shared" si="219"/>
        <v>6.5</v>
      </c>
      <c r="M782" s="81">
        <f t="shared" si="220"/>
        <v>0</v>
      </c>
      <c r="N782" s="81">
        <f t="shared" si="221"/>
        <v>0</v>
      </c>
      <c r="O782" s="81">
        <f t="shared" si="222"/>
        <v>2.1999999999999993</v>
      </c>
      <c r="P782" s="81">
        <f t="shared" si="223"/>
        <v>12.2</v>
      </c>
      <c r="Q782" s="81">
        <f t="shared" si="224"/>
        <v>22.2</v>
      </c>
      <c r="R782" s="81">
        <f t="shared" si="225"/>
        <v>32.200000000000003</v>
      </c>
      <c r="S782">
        <f t="shared" si="226"/>
        <v>3.5</v>
      </c>
      <c r="V782" s="54" t="s">
        <v>1718</v>
      </c>
      <c r="W782" s="55" t="s">
        <v>1719</v>
      </c>
      <c r="X782" s="56">
        <v>5</v>
      </c>
      <c r="Y782" s="57">
        <v>51.4</v>
      </c>
      <c r="Z782" s="57">
        <v>2.6</v>
      </c>
      <c r="AA782" s="57">
        <v>2.5150000000000001</v>
      </c>
      <c r="AB782" s="57">
        <v>0</v>
      </c>
      <c r="AC782" s="57">
        <v>18.7</v>
      </c>
      <c r="AD782" s="57">
        <v>25.2</v>
      </c>
      <c r="AE782" s="57">
        <v>0</v>
      </c>
      <c r="AF782" s="57">
        <v>0</v>
      </c>
      <c r="AG782" s="58">
        <v>1.5</v>
      </c>
      <c r="AH782" s="58">
        <v>3.5</v>
      </c>
      <c r="AI782" s="58">
        <v>0</v>
      </c>
      <c r="AJ782" s="58">
        <v>0</v>
      </c>
    </row>
    <row r="783" spans="1:36">
      <c r="A783" s="68" t="str">
        <f t="shared" si="209"/>
        <v>5FN45</v>
      </c>
      <c r="B783" s="12">
        <f t="shared" si="210"/>
        <v>3</v>
      </c>
      <c r="C783" s="12">
        <f t="shared" si="211"/>
        <v>3</v>
      </c>
      <c r="D783" s="12">
        <f t="shared" si="212"/>
        <v>2.7774196666619111</v>
      </c>
      <c r="E783" s="12">
        <f t="shared" si="213"/>
        <v>2.4595977332399657</v>
      </c>
      <c r="F783" s="12">
        <f t="shared" si="214"/>
        <v>1.8479715317351229</v>
      </c>
      <c r="G783" s="12">
        <f t="shared" si="215"/>
        <v>1.2363453302302796</v>
      </c>
      <c r="H783" s="12">
        <f t="shared" si="216"/>
        <v>21.5</v>
      </c>
      <c r="I783" s="12">
        <f t="shared" si="217"/>
        <v>38.4</v>
      </c>
      <c r="J783" s="12">
        <f t="shared" si="218"/>
        <v>3</v>
      </c>
      <c r="K783" s="12">
        <f t="shared" si="227"/>
        <v>2.5574579254807408</v>
      </c>
      <c r="L783" s="12">
        <f t="shared" si="219"/>
        <v>16.899999999999999</v>
      </c>
      <c r="M783" s="81">
        <f t="shared" si="220"/>
        <v>0</v>
      </c>
      <c r="N783" s="81">
        <f t="shared" si="221"/>
        <v>0</v>
      </c>
      <c r="O783" s="81">
        <f t="shared" si="222"/>
        <v>8.5</v>
      </c>
      <c r="P783" s="81">
        <f t="shared" si="223"/>
        <v>1.6000000000000014</v>
      </c>
      <c r="Q783" s="81">
        <f t="shared" si="224"/>
        <v>11.600000000000001</v>
      </c>
      <c r="R783" s="81">
        <f t="shared" si="225"/>
        <v>21.6</v>
      </c>
      <c r="S783">
        <f t="shared" si="226"/>
        <v>3.5</v>
      </c>
      <c r="V783" s="54" t="s">
        <v>1720</v>
      </c>
      <c r="W783" s="55" t="s">
        <v>1721</v>
      </c>
      <c r="X783" s="56">
        <v>1</v>
      </c>
      <c r="Y783" s="57">
        <v>53.5</v>
      </c>
      <c r="Z783" s="57">
        <v>3</v>
      </c>
      <c r="AA783" s="57">
        <v>3</v>
      </c>
      <c r="AB783" s="57">
        <v>0</v>
      </c>
      <c r="AC783" s="57">
        <v>18.5</v>
      </c>
      <c r="AD783" s="57">
        <v>35.4</v>
      </c>
      <c r="AE783" s="57">
        <v>0</v>
      </c>
      <c r="AF783" s="57">
        <v>0</v>
      </c>
      <c r="AG783" s="58">
        <v>1.5</v>
      </c>
      <c r="AH783" s="58">
        <v>3.5</v>
      </c>
      <c r="AI783" s="58">
        <v>0</v>
      </c>
      <c r="AJ783" s="58">
        <v>0</v>
      </c>
    </row>
    <row r="784" spans="1:36">
      <c r="A784" s="68" t="str">
        <f t="shared" si="209"/>
        <v>5FN46</v>
      </c>
      <c r="B784" s="12">
        <f t="shared" si="210"/>
        <v>3</v>
      </c>
      <c r="C784" s="12">
        <f t="shared" si="211"/>
        <v>3</v>
      </c>
      <c r="D784" s="12">
        <f t="shared" si="212"/>
        <v>2.7774196666619111</v>
      </c>
      <c r="E784" s="12">
        <f t="shared" si="213"/>
        <v>2.4595977332399657</v>
      </c>
      <c r="F784" s="12">
        <f t="shared" si="214"/>
        <v>1.8479715317351229</v>
      </c>
      <c r="G784" s="12">
        <f t="shared" si="215"/>
        <v>1.2363453302302796</v>
      </c>
      <c r="H784" s="12">
        <f t="shared" si="216"/>
        <v>21.5</v>
      </c>
      <c r="I784" s="12">
        <f t="shared" si="217"/>
        <v>38.4</v>
      </c>
      <c r="J784" s="12">
        <f t="shared" si="218"/>
        <v>3</v>
      </c>
      <c r="K784" s="12">
        <f t="shared" si="227"/>
        <v>2.5574579254807408</v>
      </c>
      <c r="L784" s="12">
        <f t="shared" si="219"/>
        <v>16.899999999999999</v>
      </c>
      <c r="M784" s="81">
        <f t="shared" si="220"/>
        <v>0</v>
      </c>
      <c r="N784" s="81">
        <f t="shared" si="221"/>
        <v>0</v>
      </c>
      <c r="O784" s="81">
        <f t="shared" si="222"/>
        <v>8.5</v>
      </c>
      <c r="P784" s="81">
        <f t="shared" si="223"/>
        <v>1.6000000000000014</v>
      </c>
      <c r="Q784" s="81">
        <f t="shared" si="224"/>
        <v>11.600000000000001</v>
      </c>
      <c r="R784" s="81">
        <f t="shared" si="225"/>
        <v>21.6</v>
      </c>
      <c r="S784">
        <f t="shared" si="226"/>
        <v>3.5</v>
      </c>
      <c r="V784" s="54" t="s">
        <v>1722</v>
      </c>
      <c r="W784" s="55" t="s">
        <v>1723</v>
      </c>
      <c r="X784" s="56">
        <v>5</v>
      </c>
      <c r="Y784" s="57">
        <v>53.5</v>
      </c>
      <c r="Z784" s="57">
        <v>3</v>
      </c>
      <c r="AA784" s="57">
        <v>3</v>
      </c>
      <c r="AB784" s="57">
        <v>0</v>
      </c>
      <c r="AC784" s="57">
        <v>18.5</v>
      </c>
      <c r="AD784" s="57">
        <v>35.4</v>
      </c>
      <c r="AE784" s="57">
        <v>0</v>
      </c>
      <c r="AF784" s="57">
        <v>0</v>
      </c>
      <c r="AG784" s="58">
        <v>1.5</v>
      </c>
      <c r="AH784" s="58">
        <v>3.5</v>
      </c>
      <c r="AI784" s="58">
        <v>0</v>
      </c>
      <c r="AJ784" s="58">
        <v>0</v>
      </c>
    </row>
    <row r="785" spans="1:39">
      <c r="A785" s="68" t="str">
        <f t="shared" si="209"/>
        <v>5FN47</v>
      </c>
      <c r="B785" s="12">
        <f t="shared" si="210"/>
        <v>3</v>
      </c>
      <c r="C785" s="12">
        <f t="shared" si="211"/>
        <v>3</v>
      </c>
      <c r="D785" s="12">
        <f t="shared" si="212"/>
        <v>2.8297915098002848</v>
      </c>
      <c r="E785" s="12">
        <f t="shared" si="213"/>
        <v>2.5679322941084157</v>
      </c>
      <c r="F785" s="12">
        <f t="shared" si="214"/>
        <v>1.9702967720360913</v>
      </c>
      <c r="G785" s="12">
        <f t="shared" si="215"/>
        <v>1.3586705705312483</v>
      </c>
      <c r="H785" s="12">
        <f t="shared" si="216"/>
        <v>23.5</v>
      </c>
      <c r="I785" s="12">
        <f t="shared" si="217"/>
        <v>40.4</v>
      </c>
      <c r="J785" s="12">
        <f t="shared" si="218"/>
        <v>3</v>
      </c>
      <c r="K785" s="12">
        <f t="shared" si="227"/>
        <v>2.5574579254807408</v>
      </c>
      <c r="L785" s="12">
        <f t="shared" si="219"/>
        <v>16.899999999999999</v>
      </c>
      <c r="M785" s="81">
        <f t="shared" si="220"/>
        <v>0</v>
      </c>
      <c r="N785" s="81">
        <f t="shared" si="221"/>
        <v>0</v>
      </c>
      <c r="O785" s="81">
        <f t="shared" si="222"/>
        <v>6.5</v>
      </c>
      <c r="P785" s="81">
        <f t="shared" si="223"/>
        <v>16.5</v>
      </c>
      <c r="Q785" s="81">
        <f t="shared" si="224"/>
        <v>9.6000000000000014</v>
      </c>
      <c r="R785" s="81">
        <f t="shared" si="225"/>
        <v>19.600000000000001</v>
      </c>
      <c r="S785">
        <f t="shared" si="226"/>
        <v>3.5</v>
      </c>
      <c r="V785" s="54" t="s">
        <v>1724</v>
      </c>
      <c r="W785" s="55" t="s">
        <v>1725</v>
      </c>
      <c r="X785" s="56">
        <v>5</v>
      </c>
      <c r="Y785" s="57">
        <v>53.5</v>
      </c>
      <c r="Z785" s="57">
        <v>3</v>
      </c>
      <c r="AA785" s="57">
        <v>3</v>
      </c>
      <c r="AB785" s="57">
        <v>0</v>
      </c>
      <c r="AC785" s="57">
        <v>20.5</v>
      </c>
      <c r="AD785" s="57">
        <v>37.4</v>
      </c>
      <c r="AE785" s="57">
        <v>0</v>
      </c>
      <c r="AF785" s="57">
        <v>0</v>
      </c>
      <c r="AG785" s="58">
        <v>1.5</v>
      </c>
      <c r="AH785" s="58">
        <v>3.5</v>
      </c>
      <c r="AI785" s="58">
        <v>0</v>
      </c>
      <c r="AJ785" s="58">
        <v>0</v>
      </c>
    </row>
    <row r="786" spans="1:39">
      <c r="A786" s="68" t="str">
        <f t="shared" si="209"/>
        <v>5FN48</v>
      </c>
      <c r="B786" s="12">
        <f t="shared" si="210"/>
        <v>3</v>
      </c>
      <c r="C786" s="12">
        <f t="shared" si="211"/>
        <v>3</v>
      </c>
      <c r="D786" s="12">
        <f t="shared" si="212"/>
        <v>2.882163352938659</v>
      </c>
      <c r="E786" s="12">
        <f t="shared" si="213"/>
        <v>2.5643414195167136</v>
      </c>
      <c r="F786" s="12">
        <f t="shared" si="214"/>
        <v>1.9527152180118708</v>
      </c>
      <c r="G786" s="12">
        <f t="shared" si="215"/>
        <v>1.3410890165070275</v>
      </c>
      <c r="H786" s="12">
        <f t="shared" si="216"/>
        <v>25.5</v>
      </c>
      <c r="I786" s="12">
        <f t="shared" si="217"/>
        <v>38.4</v>
      </c>
      <c r="J786" s="12">
        <f t="shared" si="218"/>
        <v>3</v>
      </c>
      <c r="K786" s="12">
        <f t="shared" si="227"/>
        <v>2.6622016117574887</v>
      </c>
      <c r="L786" s="12">
        <f t="shared" si="219"/>
        <v>12.899999999999999</v>
      </c>
      <c r="M786" s="81">
        <f t="shared" si="220"/>
        <v>0</v>
      </c>
      <c r="N786" s="81">
        <f t="shared" si="221"/>
        <v>0</v>
      </c>
      <c r="O786" s="81">
        <f t="shared" si="222"/>
        <v>4.5</v>
      </c>
      <c r="P786" s="81">
        <f t="shared" si="223"/>
        <v>1.6000000000000014</v>
      </c>
      <c r="Q786" s="81">
        <f t="shared" si="224"/>
        <v>11.600000000000001</v>
      </c>
      <c r="R786" s="81">
        <f t="shared" si="225"/>
        <v>21.6</v>
      </c>
      <c r="S786">
        <f t="shared" si="226"/>
        <v>3.5</v>
      </c>
      <c r="V786" s="54" t="s">
        <v>1726</v>
      </c>
      <c r="W786" s="55" t="s">
        <v>1727</v>
      </c>
      <c r="X786" s="56">
        <v>5</v>
      </c>
      <c r="Y786" s="57">
        <v>53.5</v>
      </c>
      <c r="Z786" s="57">
        <v>3</v>
      </c>
      <c r="AA786" s="57">
        <v>3</v>
      </c>
      <c r="AB786" s="57">
        <v>0</v>
      </c>
      <c r="AC786" s="57">
        <v>22.5</v>
      </c>
      <c r="AD786" s="57">
        <v>35.4</v>
      </c>
      <c r="AE786" s="57">
        <v>0</v>
      </c>
      <c r="AF786" s="57">
        <v>0</v>
      </c>
      <c r="AG786" s="58">
        <v>1.5</v>
      </c>
      <c r="AH786" s="58">
        <v>3.5</v>
      </c>
      <c r="AI786" s="58">
        <v>0</v>
      </c>
      <c r="AJ786" s="58">
        <v>0</v>
      </c>
    </row>
    <row r="787" spans="1:39">
      <c r="A787" s="68" t="str">
        <f t="shared" si="209"/>
        <v>5FP17</v>
      </c>
      <c r="B787" s="12">
        <f t="shared" si="210"/>
        <v>2.5150000000000001</v>
      </c>
      <c r="C787" s="12">
        <f t="shared" si="211"/>
        <v>2.5150000000000001</v>
      </c>
      <c r="D787" s="12">
        <f t="shared" si="212"/>
        <v>2.5097628156861629</v>
      </c>
      <c r="E787" s="12">
        <f t="shared" si="213"/>
        <v>2.2479035999942933</v>
      </c>
      <c r="F787" s="12">
        <f t="shared" si="214"/>
        <v>1.6093478363987503</v>
      </c>
      <c r="G787" s="12">
        <f t="shared" si="215"/>
        <v>0.91007971696364609</v>
      </c>
      <c r="H787" s="12">
        <f t="shared" si="216"/>
        <v>29.8</v>
      </c>
      <c r="I787" s="12">
        <f t="shared" si="217"/>
        <v>41.387999999999998</v>
      </c>
      <c r="J787" s="12">
        <f t="shared" si="218"/>
        <v>2.5150000000000001</v>
      </c>
      <c r="K787" s="12">
        <f t="shared" si="227"/>
        <v>2.211557540856262</v>
      </c>
      <c r="L787" s="12">
        <f t="shared" si="219"/>
        <v>11.587999999999997</v>
      </c>
      <c r="M787" s="81">
        <f t="shared" si="220"/>
        <v>0</v>
      </c>
      <c r="N787" s="81">
        <f t="shared" si="221"/>
        <v>0</v>
      </c>
      <c r="O787" s="81">
        <f t="shared" si="222"/>
        <v>0.19999999999999929</v>
      </c>
      <c r="P787" s="81">
        <f t="shared" si="223"/>
        <v>10.199999999999999</v>
      </c>
      <c r="Q787" s="81">
        <f t="shared" si="224"/>
        <v>8.6120000000000019</v>
      </c>
      <c r="R787" s="81">
        <f t="shared" si="225"/>
        <v>18.612000000000002</v>
      </c>
      <c r="S787">
        <f t="shared" si="226"/>
        <v>4</v>
      </c>
      <c r="V787" s="59" t="s">
        <v>1728</v>
      </c>
      <c r="W787" s="60" t="s">
        <v>146</v>
      </c>
      <c r="X787" s="61">
        <v>5</v>
      </c>
      <c r="Y787" s="62">
        <v>59.7</v>
      </c>
      <c r="Z787" s="62">
        <v>2.6</v>
      </c>
      <c r="AA787" s="62">
        <v>2.5150000000000001</v>
      </c>
      <c r="AB787" s="62">
        <v>0</v>
      </c>
      <c r="AC787" s="62">
        <v>27.2</v>
      </c>
      <c r="AD787" s="62">
        <v>38.787999999999997</v>
      </c>
      <c r="AE787" s="62">
        <v>0</v>
      </c>
      <c r="AF787" s="62">
        <v>0</v>
      </c>
      <c r="AG787" s="58">
        <v>1.5</v>
      </c>
      <c r="AH787" s="63">
        <v>4</v>
      </c>
      <c r="AI787" s="63">
        <v>0</v>
      </c>
      <c r="AJ787" s="63">
        <v>0</v>
      </c>
      <c r="AK787" s="48"/>
    </row>
    <row r="788" spans="1:39">
      <c r="A788" s="68" t="str">
        <f t="shared" ref="A788:A851" si="228">+W788</f>
        <v>5FP85</v>
      </c>
      <c r="B788" s="12">
        <f t="shared" ref="B788:B851" si="229">IF($I788&lt;10,$K788-2*(M788*TAN(RADIANS(S788))/2),$J788-2*(M788*TAN(RADIANS($AG788))/2))</f>
        <v>2.5219999999999998</v>
      </c>
      <c r="C788" s="12">
        <f t="shared" ref="C788:C851" si="230">IF($I788&lt;20,$K788-2*(N788*TAN(RADIANS(S788))/2),$J788-2*(N788*TAN(RADIANS($AG788))/2))</f>
        <v>2.5219999999999998</v>
      </c>
      <c r="D788" s="12">
        <f t="shared" ref="D788:D851" si="231">IF($I788&lt;30,$K788-2*(O788*TAN(RADIANS(S788))/2),$J788-2*(O788*TAN(RADIANS($AG788))/2))</f>
        <v>2.5219999999999998</v>
      </c>
      <c r="E788" s="12">
        <f t="shared" ref="E788:E851" si="232">IF($I788&lt;40,$K788-2*(P788*TAN(RADIANS(S788))/2),$J788-2*(P788*TAN(RADIANS($AG788))/2))</f>
        <v>2.2627593764650493</v>
      </c>
      <c r="F788" s="12">
        <f t="shared" ref="F788:F851" si="233">IF($I788&lt;50,$K788-2*(Q788*TAN(RADIANS(S788))/2),$J788-2*(Q788*TAN(RADIANS($AG788))/2))</f>
        <v>1.598483969329404</v>
      </c>
      <c r="G788" s="12">
        <f t="shared" ref="G788:G851" si="234">IF($I788&lt;60,$K788-2*(R788*TAN(RADIANS(S788))/2),$J788-2*(R788*TAN(RADIANS($AG788))/2))</f>
        <v>0.89921584989429992</v>
      </c>
      <c r="H788" s="12">
        <f t="shared" ref="H788:H851" si="235">+Z788+AC788</f>
        <v>30.1</v>
      </c>
      <c r="I788" s="12">
        <f t="shared" ref="I788:I851" si="236">IF(AD788=0,H788,Z788+AD788)</f>
        <v>40.800000000000004</v>
      </c>
      <c r="J788" s="12">
        <f t="shared" ref="J788:J851" si="237">+AA788</f>
        <v>2.5219999999999998</v>
      </c>
      <c r="K788" s="12">
        <f t="shared" si="227"/>
        <v>2.2418106392096995</v>
      </c>
      <c r="L788" s="12">
        <f t="shared" ref="L788:L851" si="238">+I788-H788</f>
        <v>10.700000000000003</v>
      </c>
      <c r="M788" s="81">
        <f t="shared" ref="M788:M851" si="239">IF(I788&lt;10,10-I788,IF(H788&gt;10,0,10-H788))</f>
        <v>0</v>
      </c>
      <c r="N788" s="81">
        <f t="shared" ref="N788:N851" si="240">IF(I788&lt;20,20-I788,IF(H788&gt;20,0,20-H788))</f>
        <v>0</v>
      </c>
      <c r="O788" s="81">
        <f t="shared" ref="O788:O851" si="241">IF(I788&lt;30,30-I788,IF(H788&gt;30,0,30-H788))</f>
        <v>0</v>
      </c>
      <c r="P788" s="81">
        <f t="shared" ref="P788:P851" si="242">IF(I788&lt;40,40-I788,IF(H788&gt;40,0,40-H788))</f>
        <v>9.8999999999999986</v>
      </c>
      <c r="Q788" s="81">
        <f t="shared" ref="Q788:Q851" si="243">IF(I788&lt;50,50-I788,IF(H788&gt;50,0,50-H788))</f>
        <v>9.1999999999999957</v>
      </c>
      <c r="R788" s="81">
        <f t="shared" ref="R788:R851" si="244">IF(I788&lt;60,60-I788,IF(H788&gt;60,0,60-H788))</f>
        <v>19.199999999999996</v>
      </c>
      <c r="S788">
        <f t="shared" ref="S788:S851" si="245">IF(AH788=0,AG788,AH788)</f>
        <v>4</v>
      </c>
      <c r="V788" s="54" t="s">
        <v>1729</v>
      </c>
      <c r="W788" s="55" t="s">
        <v>1730</v>
      </c>
      <c r="X788" s="56">
        <v>5</v>
      </c>
      <c r="Y788" s="57">
        <v>59.4</v>
      </c>
      <c r="Z788" s="57">
        <v>2.6</v>
      </c>
      <c r="AA788" s="57">
        <v>2.5219999999999998</v>
      </c>
      <c r="AB788" s="57">
        <v>0</v>
      </c>
      <c r="AC788" s="57">
        <v>27.5</v>
      </c>
      <c r="AD788" s="57">
        <v>38.200000000000003</v>
      </c>
      <c r="AE788" s="57">
        <v>0</v>
      </c>
      <c r="AF788" s="57">
        <v>0</v>
      </c>
      <c r="AG788" s="58">
        <v>1.5</v>
      </c>
      <c r="AH788" s="58">
        <v>4</v>
      </c>
      <c r="AI788" s="58">
        <v>0</v>
      </c>
      <c r="AJ788" s="58">
        <v>0</v>
      </c>
      <c r="AL788" s="48"/>
      <c r="AM788" s="48"/>
    </row>
    <row r="789" spans="1:39">
      <c r="A789" s="68" t="str">
        <f t="shared" si="228"/>
        <v>5FP96</v>
      </c>
      <c r="B789" s="12">
        <f t="shared" si="229"/>
        <v>2.5219999999999998</v>
      </c>
      <c r="C789" s="12">
        <f t="shared" si="230"/>
        <v>2.5219999999999998</v>
      </c>
      <c r="D789" s="12">
        <f t="shared" si="231"/>
        <v>2.4989040171759771</v>
      </c>
      <c r="E789" s="12">
        <f t="shared" si="232"/>
        <v>2.2370448014841076</v>
      </c>
      <c r="F789" s="12">
        <f t="shared" si="233"/>
        <v>1.5728568761292112</v>
      </c>
      <c r="G789" s="12">
        <f t="shared" si="234"/>
        <v>0.87358875669410696</v>
      </c>
      <c r="H789" s="12">
        <f t="shared" si="235"/>
        <v>29.118000000000002</v>
      </c>
      <c r="I789" s="12">
        <f t="shared" si="236"/>
        <v>40.802</v>
      </c>
      <c r="J789" s="12">
        <f t="shared" si="237"/>
        <v>2.5219999999999998</v>
      </c>
      <c r="K789" s="12">
        <f t="shared" ref="K789:K852" si="246">J789-2*(L789*TAN(RADIANS(AG789))/2)</f>
        <v>2.2160436923856199</v>
      </c>
      <c r="L789" s="12">
        <f t="shared" si="238"/>
        <v>11.683999999999997</v>
      </c>
      <c r="M789" s="81">
        <f t="shared" si="239"/>
        <v>0</v>
      </c>
      <c r="N789" s="81">
        <f t="shared" si="240"/>
        <v>0</v>
      </c>
      <c r="O789" s="81">
        <f t="shared" si="241"/>
        <v>0.8819999999999979</v>
      </c>
      <c r="P789" s="81">
        <f t="shared" si="242"/>
        <v>10.881999999999998</v>
      </c>
      <c r="Q789" s="81">
        <f t="shared" si="243"/>
        <v>9.1980000000000004</v>
      </c>
      <c r="R789" s="81">
        <f t="shared" si="244"/>
        <v>19.198</v>
      </c>
      <c r="S789">
        <f t="shared" si="245"/>
        <v>4</v>
      </c>
      <c r="V789" s="54" t="s">
        <v>1731</v>
      </c>
      <c r="W789" s="55" t="s">
        <v>1732</v>
      </c>
      <c r="X789" s="56">
        <v>5</v>
      </c>
      <c r="Y789" s="57">
        <v>61.4</v>
      </c>
      <c r="Z789" s="57">
        <v>2.6</v>
      </c>
      <c r="AA789" s="57">
        <v>2.5219999999999998</v>
      </c>
      <c r="AB789" s="57">
        <v>0</v>
      </c>
      <c r="AC789" s="57">
        <v>26.518000000000001</v>
      </c>
      <c r="AD789" s="57">
        <v>38.201999999999998</v>
      </c>
      <c r="AE789" s="57">
        <v>0</v>
      </c>
      <c r="AF789" s="57">
        <v>0</v>
      </c>
      <c r="AG789" s="58">
        <v>1.5</v>
      </c>
      <c r="AH789" s="58">
        <v>4</v>
      </c>
      <c r="AI789" s="58">
        <v>0</v>
      </c>
      <c r="AJ789" s="58">
        <v>0</v>
      </c>
    </row>
    <row r="790" spans="1:39">
      <c r="A790" s="68" t="str">
        <f t="shared" si="228"/>
        <v>5FPZ95</v>
      </c>
      <c r="B790" s="12">
        <f t="shared" si="229"/>
        <v>2.5150000000000001</v>
      </c>
      <c r="C790" s="12">
        <f t="shared" si="230"/>
        <v>2.5150000000000001</v>
      </c>
      <c r="D790" s="12">
        <f t="shared" si="231"/>
        <v>2.3055126274465048</v>
      </c>
      <c r="E790" s="12">
        <f t="shared" si="232"/>
        <v>1.7637117133589653</v>
      </c>
      <c r="F790" s="12">
        <f t="shared" si="233"/>
        <v>1.064443593923861</v>
      </c>
      <c r="G790" s="12">
        <f t="shared" si="234"/>
        <v>0.36517547448875698</v>
      </c>
      <c r="H790" s="12">
        <f t="shared" si="235"/>
        <v>22</v>
      </c>
      <c r="I790" s="12">
        <f t="shared" si="236"/>
        <v>33.6</v>
      </c>
      <c r="J790" s="12">
        <f t="shared" si="237"/>
        <v>2.5150000000000001</v>
      </c>
      <c r="K790" s="12">
        <f t="shared" si="246"/>
        <v>2.2112433097974318</v>
      </c>
      <c r="L790" s="12">
        <f t="shared" si="238"/>
        <v>11.600000000000001</v>
      </c>
      <c r="M790" s="81">
        <f t="shared" si="239"/>
        <v>0</v>
      </c>
      <c r="N790" s="81">
        <f t="shared" si="240"/>
        <v>0</v>
      </c>
      <c r="O790" s="81">
        <f t="shared" si="241"/>
        <v>8</v>
      </c>
      <c r="P790" s="81">
        <f t="shared" si="242"/>
        <v>6.3999999999999986</v>
      </c>
      <c r="Q790" s="81">
        <f t="shared" si="243"/>
        <v>16.399999999999999</v>
      </c>
      <c r="R790" s="81">
        <f t="shared" si="244"/>
        <v>26.4</v>
      </c>
      <c r="S790">
        <f t="shared" si="245"/>
        <v>4</v>
      </c>
      <c r="V790" s="54" t="s">
        <v>1733</v>
      </c>
      <c r="W790" s="55" t="s">
        <v>1734</v>
      </c>
      <c r="X790" s="56">
        <v>5</v>
      </c>
      <c r="Y790" s="57">
        <v>52</v>
      </c>
      <c r="Z790" s="57">
        <v>2.6</v>
      </c>
      <c r="AA790" s="57">
        <v>2.5150000000000001</v>
      </c>
      <c r="AB790" s="57">
        <v>0</v>
      </c>
      <c r="AC790" s="57">
        <v>19.399999999999999</v>
      </c>
      <c r="AD790" s="57">
        <v>31</v>
      </c>
      <c r="AE790" s="57">
        <v>44.4</v>
      </c>
      <c r="AF790" s="57">
        <v>45.411999999999999</v>
      </c>
      <c r="AG790" s="58">
        <v>1.5</v>
      </c>
      <c r="AH790" s="58">
        <v>4</v>
      </c>
      <c r="AI790" s="58">
        <v>15.5</v>
      </c>
      <c r="AJ790" s="58">
        <v>0</v>
      </c>
    </row>
    <row r="791" spans="1:39">
      <c r="A791" s="68" t="str">
        <f t="shared" si="228"/>
        <v>5FQN1</v>
      </c>
      <c r="B791" s="12">
        <f t="shared" si="229"/>
        <v>2.5150000000000001</v>
      </c>
      <c r="C791" s="12">
        <f t="shared" si="230"/>
        <v>2.5150000000000001</v>
      </c>
      <c r="D791" s="12">
        <f t="shared" si="231"/>
        <v>2.1868933107031046</v>
      </c>
      <c r="E791" s="12">
        <f t="shared" si="232"/>
        <v>1.4437649432914086</v>
      </c>
      <c r="F791" s="12">
        <f t="shared" si="233"/>
        <v>0.70063657587971262</v>
      </c>
      <c r="G791" s="12">
        <f t="shared" si="234"/>
        <v>-4.2491791531983569E-2</v>
      </c>
      <c r="H791" s="12">
        <f t="shared" si="235"/>
        <v>22.8</v>
      </c>
      <c r="I791" s="12">
        <f t="shared" si="236"/>
        <v>27.1</v>
      </c>
      <c r="J791" s="12">
        <f t="shared" si="237"/>
        <v>2.5150000000000001</v>
      </c>
      <c r="K791" s="12">
        <f t="shared" si="246"/>
        <v>2.4024005372524964</v>
      </c>
      <c r="L791" s="12">
        <f t="shared" si="238"/>
        <v>4.3000000000000007</v>
      </c>
      <c r="M791" s="81">
        <f t="shared" si="239"/>
        <v>0</v>
      </c>
      <c r="N791" s="81">
        <f t="shared" si="240"/>
        <v>0</v>
      </c>
      <c r="O791" s="81">
        <f t="shared" si="241"/>
        <v>2.8999999999999986</v>
      </c>
      <c r="P791" s="81">
        <f t="shared" si="242"/>
        <v>12.899999999999999</v>
      </c>
      <c r="Q791" s="81">
        <f t="shared" si="243"/>
        <v>22.9</v>
      </c>
      <c r="R791" s="81">
        <f t="shared" si="244"/>
        <v>32.9</v>
      </c>
      <c r="S791">
        <f t="shared" si="245"/>
        <v>4.25</v>
      </c>
      <c r="V791" s="54" t="s">
        <v>1735</v>
      </c>
      <c r="W791" s="55" t="s">
        <v>1736</v>
      </c>
      <c r="X791" s="56">
        <v>3</v>
      </c>
      <c r="Y791" s="57">
        <v>51.5</v>
      </c>
      <c r="Z791" s="57">
        <v>2.6</v>
      </c>
      <c r="AA791" s="57">
        <v>2.5150000000000001</v>
      </c>
      <c r="AB791" s="57">
        <v>0</v>
      </c>
      <c r="AC791" s="57">
        <v>20.2</v>
      </c>
      <c r="AD791" s="57">
        <v>24.5</v>
      </c>
      <c r="AE791" s="57">
        <v>36.130000000000003</v>
      </c>
      <c r="AF791" s="57">
        <v>0</v>
      </c>
      <c r="AG791" s="58">
        <v>1.5</v>
      </c>
      <c r="AH791" s="58">
        <v>4.25</v>
      </c>
      <c r="AI791" s="58">
        <v>3.5</v>
      </c>
      <c r="AJ791" s="58">
        <v>0</v>
      </c>
    </row>
    <row r="792" spans="1:39">
      <c r="A792" s="68" t="str">
        <f t="shared" si="228"/>
        <v>5FT58</v>
      </c>
      <c r="B792" s="12">
        <f t="shared" si="229"/>
        <v>3</v>
      </c>
      <c r="C792" s="12">
        <f t="shared" si="230"/>
        <v>2.9633397098031384</v>
      </c>
      <c r="D792" s="12">
        <f t="shared" si="231"/>
        <v>2.7014804941112689</v>
      </c>
      <c r="E792" s="12">
        <f t="shared" si="232"/>
        <v>2.1698892138097565</v>
      </c>
      <c r="F792" s="12">
        <f t="shared" si="233"/>
        <v>1.2950025785505166</v>
      </c>
      <c r="G792" s="12">
        <f t="shared" si="234"/>
        <v>0.42011594329127666</v>
      </c>
      <c r="H792" s="12">
        <f t="shared" si="235"/>
        <v>18.600000000000001</v>
      </c>
      <c r="I792" s="12">
        <f t="shared" si="236"/>
        <v>35.6</v>
      </c>
      <c r="J792" s="12">
        <f t="shared" si="237"/>
        <v>3</v>
      </c>
      <c r="K792" s="12">
        <f t="shared" si="246"/>
        <v>2.5548393333238222</v>
      </c>
      <c r="L792" s="12">
        <f t="shared" si="238"/>
        <v>17</v>
      </c>
      <c r="M792" s="81">
        <f t="shared" si="239"/>
        <v>0</v>
      </c>
      <c r="N792" s="81">
        <f t="shared" si="240"/>
        <v>1.3999999999999986</v>
      </c>
      <c r="O792" s="81">
        <f t="shared" si="241"/>
        <v>11.399999999999999</v>
      </c>
      <c r="P792" s="81">
        <f t="shared" si="242"/>
        <v>4.3999999999999986</v>
      </c>
      <c r="Q792" s="81">
        <f t="shared" si="243"/>
        <v>14.399999999999999</v>
      </c>
      <c r="R792" s="81">
        <f t="shared" si="244"/>
        <v>24.4</v>
      </c>
      <c r="S792">
        <f t="shared" si="245"/>
        <v>5</v>
      </c>
      <c r="V792" s="54" t="s">
        <v>1737</v>
      </c>
      <c r="W792" s="55" t="s">
        <v>1738</v>
      </c>
      <c r="X792" s="56">
        <v>5</v>
      </c>
      <c r="Y792" s="57">
        <v>50.8</v>
      </c>
      <c r="Z792" s="57">
        <v>3</v>
      </c>
      <c r="AA792" s="57">
        <v>3</v>
      </c>
      <c r="AB792" s="57">
        <v>0</v>
      </c>
      <c r="AC792" s="57">
        <v>15.6</v>
      </c>
      <c r="AD792" s="57">
        <v>32.6</v>
      </c>
      <c r="AE792" s="57">
        <v>0</v>
      </c>
      <c r="AF792" s="57">
        <v>0</v>
      </c>
      <c r="AG792" s="58">
        <v>1.5</v>
      </c>
      <c r="AH792" s="58">
        <v>5</v>
      </c>
      <c r="AI792" s="58">
        <v>0</v>
      </c>
      <c r="AJ792" s="58">
        <v>0</v>
      </c>
    </row>
    <row r="793" spans="1:39">
      <c r="A793" s="68" t="str">
        <f t="shared" si="228"/>
        <v>5FU92</v>
      </c>
      <c r="B793" s="12">
        <f t="shared" si="229"/>
        <v>2.5150000000000001</v>
      </c>
      <c r="C793" s="12">
        <f t="shared" si="230"/>
        <v>2.5150000000000001</v>
      </c>
      <c r="D793" s="12">
        <f t="shared" si="231"/>
        <v>2.3762146156833093</v>
      </c>
      <c r="E793" s="12">
        <f t="shared" si="232"/>
        <v>1.7989897835176036</v>
      </c>
      <c r="F793" s="12">
        <f t="shared" si="233"/>
        <v>0.88011886683857443</v>
      </c>
      <c r="G793" s="12">
        <f t="shared" si="234"/>
        <v>-3.8752049840454994E-2</v>
      </c>
      <c r="H793" s="12">
        <f t="shared" si="235"/>
        <v>24.700000000000003</v>
      </c>
      <c r="I793" s="12">
        <f t="shared" si="236"/>
        <v>35.200000000000003</v>
      </c>
      <c r="J793" s="12">
        <f t="shared" si="237"/>
        <v>2.5150000000000001</v>
      </c>
      <c r="K793" s="12">
        <f t="shared" si="246"/>
        <v>2.2400478235235375</v>
      </c>
      <c r="L793" s="12">
        <f t="shared" si="238"/>
        <v>10.5</v>
      </c>
      <c r="M793" s="81">
        <f t="shared" si="239"/>
        <v>0</v>
      </c>
      <c r="N793" s="81">
        <f t="shared" si="240"/>
        <v>0</v>
      </c>
      <c r="O793" s="81">
        <f t="shared" si="241"/>
        <v>5.2999999999999972</v>
      </c>
      <c r="P793" s="81">
        <f t="shared" si="242"/>
        <v>4.7999999999999972</v>
      </c>
      <c r="Q793" s="81">
        <f t="shared" si="243"/>
        <v>14.799999999999997</v>
      </c>
      <c r="R793" s="81">
        <f t="shared" si="244"/>
        <v>24.799999999999997</v>
      </c>
      <c r="S793">
        <f t="shared" si="245"/>
        <v>5.25</v>
      </c>
      <c r="V793" s="54" t="s">
        <v>1739</v>
      </c>
      <c r="W793" s="55" t="s">
        <v>1740</v>
      </c>
      <c r="X793" s="56">
        <v>5</v>
      </c>
      <c r="Y793" s="57">
        <v>53.3</v>
      </c>
      <c r="Z793" s="57">
        <v>2.6</v>
      </c>
      <c r="AA793" s="57">
        <v>2.5150000000000001</v>
      </c>
      <c r="AB793" s="57">
        <v>0</v>
      </c>
      <c r="AC793" s="57">
        <v>22.1</v>
      </c>
      <c r="AD793" s="57">
        <v>32.6</v>
      </c>
      <c r="AE793" s="57">
        <v>41.7</v>
      </c>
      <c r="AF793" s="57">
        <v>0</v>
      </c>
      <c r="AG793" s="58">
        <v>1.5</v>
      </c>
      <c r="AH793" s="58">
        <v>5.25</v>
      </c>
      <c r="AI793" s="58">
        <v>0</v>
      </c>
      <c r="AJ793" s="58">
        <v>0</v>
      </c>
    </row>
    <row r="794" spans="1:39">
      <c r="A794" s="68" t="str">
        <f t="shared" si="228"/>
        <v>5FU96</v>
      </c>
      <c r="B794" s="12">
        <f t="shared" si="229"/>
        <v>2.5150000000000001</v>
      </c>
      <c r="C794" s="12">
        <f t="shared" si="230"/>
        <v>2.5150000000000001</v>
      </c>
      <c r="D794" s="12">
        <f t="shared" si="231"/>
        <v>2.3631216548987162</v>
      </c>
      <c r="E794" s="12">
        <f t="shared" si="232"/>
        <v>1.7530462376836522</v>
      </c>
      <c r="F794" s="12">
        <f t="shared" si="233"/>
        <v>0.83417532100462299</v>
      </c>
      <c r="G794" s="12">
        <f t="shared" si="234"/>
        <v>-8.469559567440621E-2</v>
      </c>
      <c r="H794" s="12">
        <f t="shared" si="235"/>
        <v>24.200000000000003</v>
      </c>
      <c r="I794" s="12">
        <f t="shared" si="236"/>
        <v>34.700000000000003</v>
      </c>
      <c r="J794" s="12">
        <f t="shared" si="237"/>
        <v>2.5150000000000001</v>
      </c>
      <c r="K794" s="12">
        <f t="shared" si="246"/>
        <v>2.2400478235235375</v>
      </c>
      <c r="L794" s="12">
        <f t="shared" si="238"/>
        <v>10.5</v>
      </c>
      <c r="M794" s="81">
        <f t="shared" si="239"/>
        <v>0</v>
      </c>
      <c r="N794" s="81">
        <f t="shared" si="240"/>
        <v>0</v>
      </c>
      <c r="O794" s="81">
        <f t="shared" si="241"/>
        <v>5.7999999999999972</v>
      </c>
      <c r="P794" s="81">
        <f t="shared" si="242"/>
        <v>5.2999999999999972</v>
      </c>
      <c r="Q794" s="81">
        <f t="shared" si="243"/>
        <v>15.299999999999997</v>
      </c>
      <c r="R794" s="81">
        <f t="shared" si="244"/>
        <v>25.299999999999997</v>
      </c>
      <c r="S794">
        <f t="shared" si="245"/>
        <v>5.25</v>
      </c>
      <c r="V794" s="54" t="s">
        <v>1741</v>
      </c>
      <c r="W794" s="55" t="s">
        <v>1742</v>
      </c>
      <c r="X794" s="56">
        <v>5</v>
      </c>
      <c r="Y794" s="57">
        <v>52.8</v>
      </c>
      <c r="Z794" s="57">
        <v>2.6</v>
      </c>
      <c r="AA794" s="57">
        <v>2.5150000000000001</v>
      </c>
      <c r="AB794" s="57">
        <v>0</v>
      </c>
      <c r="AC794" s="57">
        <v>21.6</v>
      </c>
      <c r="AD794" s="57">
        <v>32.1</v>
      </c>
      <c r="AE794" s="57">
        <v>41.2</v>
      </c>
      <c r="AF794" s="57">
        <v>0</v>
      </c>
      <c r="AG794" s="58">
        <v>1.5</v>
      </c>
      <c r="AH794" s="58">
        <v>5.25</v>
      </c>
      <c r="AI794" s="58">
        <v>0</v>
      </c>
      <c r="AJ794" s="58">
        <v>0</v>
      </c>
    </row>
    <row r="795" spans="1:39">
      <c r="A795" s="68" t="str">
        <f t="shared" si="228"/>
        <v>5FX27</v>
      </c>
      <c r="B795" s="12">
        <f t="shared" si="229"/>
        <v>3</v>
      </c>
      <c r="C795" s="12">
        <f t="shared" si="230"/>
        <v>2.9476281568616263</v>
      </c>
      <c r="D795" s="12">
        <f t="shared" si="231"/>
        <v>2.6857689411697567</v>
      </c>
      <c r="E795" s="12">
        <f t="shared" si="232"/>
        <v>1.8714815296024607</v>
      </c>
      <c r="F795" s="12">
        <f t="shared" si="233"/>
        <v>0.82043917694569579</v>
      </c>
      <c r="G795" s="12">
        <f t="shared" si="234"/>
        <v>-0.2306031757110687</v>
      </c>
      <c r="H795" s="12">
        <f t="shared" si="235"/>
        <v>18</v>
      </c>
      <c r="I795" s="12">
        <f t="shared" si="236"/>
        <v>33</v>
      </c>
      <c r="J795" s="12">
        <f t="shared" si="237"/>
        <v>3</v>
      </c>
      <c r="K795" s="12">
        <f t="shared" si="246"/>
        <v>2.6072111764621959</v>
      </c>
      <c r="L795" s="12">
        <f t="shared" si="238"/>
        <v>15</v>
      </c>
      <c r="M795" s="81">
        <f t="shared" si="239"/>
        <v>0</v>
      </c>
      <c r="N795" s="81">
        <f t="shared" si="240"/>
        <v>2</v>
      </c>
      <c r="O795" s="81">
        <f t="shared" si="241"/>
        <v>12</v>
      </c>
      <c r="P795" s="81">
        <f t="shared" si="242"/>
        <v>7</v>
      </c>
      <c r="Q795" s="81">
        <f t="shared" si="243"/>
        <v>17</v>
      </c>
      <c r="R795" s="81">
        <f t="shared" si="244"/>
        <v>27</v>
      </c>
      <c r="S795">
        <f t="shared" si="245"/>
        <v>6</v>
      </c>
      <c r="V795" s="54" t="s">
        <v>1743</v>
      </c>
      <c r="W795" s="55" t="s">
        <v>1744</v>
      </c>
      <c r="X795" s="56">
        <v>5</v>
      </c>
      <c r="Y795" s="57">
        <v>51</v>
      </c>
      <c r="Z795" s="57">
        <v>3</v>
      </c>
      <c r="AA795" s="57">
        <v>3</v>
      </c>
      <c r="AB795" s="57">
        <v>0</v>
      </c>
      <c r="AC795" s="57">
        <v>15</v>
      </c>
      <c r="AD795" s="57">
        <v>30</v>
      </c>
      <c r="AE795" s="57">
        <v>0</v>
      </c>
      <c r="AF795" s="57">
        <v>0</v>
      </c>
      <c r="AG795" s="58">
        <v>1.5</v>
      </c>
      <c r="AH795" s="58">
        <v>6</v>
      </c>
      <c r="AI795" s="58">
        <v>0</v>
      </c>
      <c r="AJ795" s="58">
        <v>0</v>
      </c>
    </row>
    <row r="796" spans="1:39">
      <c r="A796" s="68" t="str">
        <f t="shared" si="228"/>
        <v>5FX59</v>
      </c>
      <c r="B796" s="12">
        <f t="shared" si="229"/>
        <v>3</v>
      </c>
      <c r="C796" s="12">
        <f t="shared" si="230"/>
        <v>2.9816698549015692</v>
      </c>
      <c r="D796" s="12">
        <f t="shared" si="231"/>
        <v>2.7198106392096997</v>
      </c>
      <c r="E796" s="12">
        <f t="shared" si="232"/>
        <v>2.0081170354478401</v>
      </c>
      <c r="F796" s="12">
        <f t="shared" si="233"/>
        <v>0.95707468279107544</v>
      </c>
      <c r="G796" s="12">
        <f t="shared" si="234"/>
        <v>-9.3967669865689274E-2</v>
      </c>
      <c r="H796" s="12">
        <f t="shared" si="235"/>
        <v>19.3</v>
      </c>
      <c r="I796" s="12">
        <f t="shared" si="236"/>
        <v>34.299999999999997</v>
      </c>
      <c r="J796" s="12">
        <f t="shared" si="237"/>
        <v>3</v>
      </c>
      <c r="K796" s="12">
        <f t="shared" si="246"/>
        <v>2.6072111764621964</v>
      </c>
      <c r="L796" s="12">
        <f t="shared" si="238"/>
        <v>14.999999999999996</v>
      </c>
      <c r="M796" s="81">
        <f t="shared" si="239"/>
        <v>0</v>
      </c>
      <c r="N796" s="81">
        <f t="shared" si="240"/>
        <v>0.69999999999999929</v>
      </c>
      <c r="O796" s="81">
        <f t="shared" si="241"/>
        <v>10.7</v>
      </c>
      <c r="P796" s="81">
        <f t="shared" si="242"/>
        <v>5.7000000000000028</v>
      </c>
      <c r="Q796" s="81">
        <f t="shared" si="243"/>
        <v>15.700000000000003</v>
      </c>
      <c r="R796" s="81">
        <f t="shared" si="244"/>
        <v>25.700000000000003</v>
      </c>
      <c r="S796">
        <f t="shared" si="245"/>
        <v>6</v>
      </c>
      <c r="V796" s="54" t="s">
        <v>1745</v>
      </c>
      <c r="W796" s="55" t="s">
        <v>1746</v>
      </c>
      <c r="X796" s="56">
        <v>1</v>
      </c>
      <c r="Y796" s="57">
        <v>50.8</v>
      </c>
      <c r="Z796" s="57">
        <v>3</v>
      </c>
      <c r="AA796" s="57">
        <v>3</v>
      </c>
      <c r="AB796" s="57">
        <v>0</v>
      </c>
      <c r="AC796" s="57">
        <v>16.3</v>
      </c>
      <c r="AD796" s="57">
        <v>31.3</v>
      </c>
      <c r="AE796" s="57">
        <v>0</v>
      </c>
      <c r="AF796" s="57">
        <v>0</v>
      </c>
      <c r="AG796" s="58">
        <v>1.5</v>
      </c>
      <c r="AH796" s="58">
        <v>6</v>
      </c>
      <c r="AI796" s="58">
        <v>0</v>
      </c>
      <c r="AJ796" s="58">
        <v>0</v>
      </c>
    </row>
    <row r="797" spans="1:39">
      <c r="A797" s="68" t="str">
        <f t="shared" si="228"/>
        <v>5FX60</v>
      </c>
      <c r="B797" s="12">
        <f t="shared" si="229"/>
        <v>3</v>
      </c>
      <c r="C797" s="12">
        <f t="shared" si="230"/>
        <v>2.9685768941169757</v>
      </c>
      <c r="D797" s="12">
        <f t="shared" si="231"/>
        <v>2.7067176784251066</v>
      </c>
      <c r="E797" s="12">
        <f t="shared" si="232"/>
        <v>1.9555649178150021</v>
      </c>
      <c r="F797" s="12">
        <f t="shared" si="233"/>
        <v>0.90452256515823715</v>
      </c>
      <c r="G797" s="12">
        <f t="shared" si="234"/>
        <v>-0.14651978749852734</v>
      </c>
      <c r="H797" s="12">
        <f t="shared" si="235"/>
        <v>18.8</v>
      </c>
      <c r="I797" s="12">
        <f t="shared" si="236"/>
        <v>33.799999999999997</v>
      </c>
      <c r="J797" s="12">
        <f t="shared" si="237"/>
        <v>3</v>
      </c>
      <c r="K797" s="12">
        <f t="shared" si="246"/>
        <v>2.6072111764621964</v>
      </c>
      <c r="L797" s="12">
        <f t="shared" si="238"/>
        <v>14.999999999999996</v>
      </c>
      <c r="M797" s="81">
        <f t="shared" si="239"/>
        <v>0</v>
      </c>
      <c r="N797" s="81">
        <f t="shared" si="240"/>
        <v>1.1999999999999993</v>
      </c>
      <c r="O797" s="81">
        <f t="shared" si="241"/>
        <v>11.2</v>
      </c>
      <c r="P797" s="81">
        <f t="shared" si="242"/>
        <v>6.2000000000000028</v>
      </c>
      <c r="Q797" s="81">
        <f t="shared" si="243"/>
        <v>16.200000000000003</v>
      </c>
      <c r="R797" s="81">
        <f t="shared" si="244"/>
        <v>26.200000000000003</v>
      </c>
      <c r="S797">
        <f t="shared" si="245"/>
        <v>6</v>
      </c>
      <c r="V797" s="54" t="s">
        <v>1747</v>
      </c>
      <c r="W797" s="55" t="s">
        <v>1748</v>
      </c>
      <c r="X797" s="56">
        <v>5</v>
      </c>
      <c r="Y797" s="57">
        <v>50.8</v>
      </c>
      <c r="Z797" s="57">
        <v>3</v>
      </c>
      <c r="AA797" s="57">
        <v>3</v>
      </c>
      <c r="AB797" s="57">
        <v>0</v>
      </c>
      <c r="AC797" s="57">
        <v>15.8</v>
      </c>
      <c r="AD797" s="57">
        <v>30.8</v>
      </c>
      <c r="AE797" s="57">
        <v>0</v>
      </c>
      <c r="AF797" s="57">
        <v>0</v>
      </c>
      <c r="AG797" s="58">
        <v>1.5</v>
      </c>
      <c r="AH797" s="58">
        <v>6</v>
      </c>
      <c r="AI797" s="58">
        <v>0</v>
      </c>
      <c r="AJ797" s="58">
        <v>0</v>
      </c>
    </row>
    <row r="798" spans="1:39">
      <c r="A798" s="68" t="str">
        <f t="shared" si="228"/>
        <v>5FX61</v>
      </c>
      <c r="B798" s="12">
        <f t="shared" si="229"/>
        <v>3</v>
      </c>
      <c r="C798" s="12">
        <f t="shared" si="230"/>
        <v>2.9685768941169757</v>
      </c>
      <c r="D798" s="12">
        <f t="shared" si="231"/>
        <v>2.7067176784251066</v>
      </c>
      <c r="E798" s="12">
        <f t="shared" si="232"/>
        <v>1.9555649178150021</v>
      </c>
      <c r="F798" s="12">
        <f t="shared" si="233"/>
        <v>0.90452256515823715</v>
      </c>
      <c r="G798" s="12">
        <f t="shared" si="234"/>
        <v>-0.14651978749852734</v>
      </c>
      <c r="H798" s="12">
        <f t="shared" si="235"/>
        <v>18.8</v>
      </c>
      <c r="I798" s="12">
        <f t="shared" si="236"/>
        <v>33.799999999999997</v>
      </c>
      <c r="J798" s="12">
        <f t="shared" si="237"/>
        <v>3</v>
      </c>
      <c r="K798" s="12">
        <f t="shared" si="246"/>
        <v>2.6072111764621964</v>
      </c>
      <c r="L798" s="12">
        <f t="shared" si="238"/>
        <v>14.999999999999996</v>
      </c>
      <c r="M798" s="81">
        <f t="shared" si="239"/>
        <v>0</v>
      </c>
      <c r="N798" s="81">
        <f t="shared" si="240"/>
        <v>1.1999999999999993</v>
      </c>
      <c r="O798" s="81">
        <f t="shared" si="241"/>
        <v>11.2</v>
      </c>
      <c r="P798" s="81">
        <f t="shared" si="242"/>
        <v>6.2000000000000028</v>
      </c>
      <c r="Q798" s="81">
        <f t="shared" si="243"/>
        <v>16.200000000000003</v>
      </c>
      <c r="R798" s="81">
        <f t="shared" si="244"/>
        <v>26.200000000000003</v>
      </c>
      <c r="S798">
        <f t="shared" si="245"/>
        <v>6</v>
      </c>
      <c r="V798" s="54" t="s">
        <v>1749</v>
      </c>
      <c r="W798" s="55" t="s">
        <v>1750</v>
      </c>
      <c r="X798" s="56">
        <v>1</v>
      </c>
      <c r="Y798" s="57">
        <v>50.8</v>
      </c>
      <c r="Z798" s="57">
        <v>3</v>
      </c>
      <c r="AA798" s="57">
        <v>3</v>
      </c>
      <c r="AB798" s="57">
        <v>0</v>
      </c>
      <c r="AC798" s="57">
        <v>15.8</v>
      </c>
      <c r="AD798" s="57">
        <v>30.8</v>
      </c>
      <c r="AE798" s="57">
        <v>0</v>
      </c>
      <c r="AF798" s="57">
        <v>0</v>
      </c>
      <c r="AG798" s="58">
        <v>1.5</v>
      </c>
      <c r="AH798" s="58">
        <v>6</v>
      </c>
      <c r="AI798" s="58">
        <v>0</v>
      </c>
      <c r="AJ798" s="58">
        <v>0</v>
      </c>
    </row>
    <row r="799" spans="1:39">
      <c r="A799" s="68" t="str">
        <f t="shared" si="228"/>
        <v>5FZ2</v>
      </c>
      <c r="B799" s="12">
        <f t="shared" si="229"/>
        <v>3</v>
      </c>
      <c r="C799" s="12">
        <f t="shared" si="230"/>
        <v>3</v>
      </c>
      <c r="D799" s="12">
        <f t="shared" si="231"/>
        <v>2.882163352938659</v>
      </c>
      <c r="E799" s="12">
        <f t="shared" si="232"/>
        <v>2.6203041372467895</v>
      </c>
      <c r="F799" s="12">
        <f t="shared" si="233"/>
        <v>1.8171925459374194</v>
      </c>
      <c r="G799" s="12">
        <f t="shared" si="234"/>
        <v>8.8979713384045311E-3</v>
      </c>
      <c r="H799" s="12">
        <f t="shared" si="235"/>
        <v>25.5</v>
      </c>
      <c r="I799" s="12">
        <f t="shared" si="236"/>
        <v>46.5</v>
      </c>
      <c r="J799" s="12">
        <f t="shared" si="237"/>
        <v>3</v>
      </c>
      <c r="K799" s="12">
        <f t="shared" si="246"/>
        <v>2.4500956470470747</v>
      </c>
      <c r="L799" s="12">
        <f t="shared" si="238"/>
        <v>21</v>
      </c>
      <c r="M799" s="81">
        <f t="shared" si="239"/>
        <v>0</v>
      </c>
      <c r="N799" s="81">
        <f t="shared" si="240"/>
        <v>0</v>
      </c>
      <c r="O799" s="81">
        <f t="shared" si="241"/>
        <v>4.5</v>
      </c>
      <c r="P799" s="81">
        <f t="shared" si="242"/>
        <v>14.5</v>
      </c>
      <c r="Q799" s="81">
        <f t="shared" si="243"/>
        <v>3.5</v>
      </c>
      <c r="R799" s="81">
        <f t="shared" si="244"/>
        <v>13.5</v>
      </c>
      <c r="S799">
        <f t="shared" si="245"/>
        <v>10.25</v>
      </c>
      <c r="V799" s="54" t="s">
        <v>1751</v>
      </c>
      <c r="W799" s="55" t="s">
        <v>1752</v>
      </c>
      <c r="X799" s="56">
        <v>1</v>
      </c>
      <c r="Y799" s="57">
        <v>55</v>
      </c>
      <c r="Z799" s="57">
        <v>3</v>
      </c>
      <c r="AA799" s="57">
        <v>3</v>
      </c>
      <c r="AB799" s="57">
        <v>0</v>
      </c>
      <c r="AC799" s="57">
        <v>22.5</v>
      </c>
      <c r="AD799" s="57">
        <v>43.5</v>
      </c>
      <c r="AE799" s="57">
        <v>46</v>
      </c>
      <c r="AF799" s="57">
        <v>0</v>
      </c>
      <c r="AG799" s="58">
        <v>1.5</v>
      </c>
      <c r="AH799" s="58">
        <v>10.25</v>
      </c>
      <c r="AI799" s="58">
        <v>0</v>
      </c>
      <c r="AJ799" s="58">
        <v>0</v>
      </c>
    </row>
    <row r="800" spans="1:39">
      <c r="A800" s="68" t="str">
        <f t="shared" si="228"/>
        <v>5FZ103</v>
      </c>
      <c r="B800" s="12">
        <f t="shared" si="229"/>
        <v>3</v>
      </c>
      <c r="C800" s="12">
        <f t="shared" si="230"/>
        <v>2.9869070392154065</v>
      </c>
      <c r="D800" s="12">
        <f t="shared" si="231"/>
        <v>2.7250478235235374</v>
      </c>
      <c r="E800" s="12">
        <f t="shared" si="232"/>
        <v>2.4631886078316678</v>
      </c>
      <c r="F800" s="12">
        <f t="shared" si="233"/>
        <v>1.1149577173743559</v>
      </c>
      <c r="G800" s="12">
        <f t="shared" si="234"/>
        <v>-0.29045062964955859</v>
      </c>
      <c r="H800" s="12">
        <f t="shared" si="235"/>
        <v>19.5</v>
      </c>
      <c r="I800" s="12">
        <f t="shared" si="236"/>
        <v>40.5</v>
      </c>
      <c r="J800" s="12">
        <f t="shared" si="237"/>
        <v>3</v>
      </c>
      <c r="K800" s="12">
        <f t="shared" si="246"/>
        <v>2.4500956470470747</v>
      </c>
      <c r="L800" s="12">
        <f t="shared" si="238"/>
        <v>21</v>
      </c>
      <c r="M800" s="81">
        <f t="shared" si="239"/>
        <v>0</v>
      </c>
      <c r="N800" s="81">
        <f t="shared" si="240"/>
        <v>0.5</v>
      </c>
      <c r="O800" s="81">
        <f t="shared" si="241"/>
        <v>10.5</v>
      </c>
      <c r="P800" s="81">
        <f t="shared" si="242"/>
        <v>20.5</v>
      </c>
      <c r="Q800" s="81">
        <f t="shared" si="243"/>
        <v>9.5</v>
      </c>
      <c r="R800" s="81">
        <f t="shared" si="244"/>
        <v>19.5</v>
      </c>
      <c r="S800">
        <f t="shared" si="245"/>
        <v>8</v>
      </c>
      <c r="V800" s="54" t="s">
        <v>1753</v>
      </c>
      <c r="W800" s="55" t="s">
        <v>1754</v>
      </c>
      <c r="X800" s="56">
        <v>5</v>
      </c>
      <c r="Y800" s="57">
        <v>51.5</v>
      </c>
      <c r="Z800" s="57">
        <v>3</v>
      </c>
      <c r="AA800" s="57">
        <v>3</v>
      </c>
      <c r="AB800" s="57">
        <v>0</v>
      </c>
      <c r="AC800" s="57">
        <v>16.5</v>
      </c>
      <c r="AD800" s="57">
        <v>37.5</v>
      </c>
      <c r="AE800" s="57">
        <v>0</v>
      </c>
      <c r="AF800" s="57">
        <v>0</v>
      </c>
      <c r="AG800" s="58">
        <v>1.5</v>
      </c>
      <c r="AH800" s="58">
        <v>8</v>
      </c>
      <c r="AI800" s="58">
        <v>0</v>
      </c>
      <c r="AJ800" s="58">
        <v>0</v>
      </c>
    </row>
    <row r="801" spans="1:36">
      <c r="A801" s="68" t="str">
        <f t="shared" si="228"/>
        <v>5FZ63</v>
      </c>
      <c r="B801" s="12">
        <f t="shared" si="229"/>
        <v>3</v>
      </c>
      <c r="C801" s="12">
        <f t="shared" si="230"/>
        <v>3</v>
      </c>
      <c r="D801" s="12">
        <f t="shared" si="231"/>
        <v>2.7381407843081309</v>
      </c>
      <c r="E801" s="12">
        <f t="shared" si="232"/>
        <v>2.4762815686162614</v>
      </c>
      <c r="F801" s="12">
        <f t="shared" si="233"/>
        <v>1.1852281347255516</v>
      </c>
      <c r="G801" s="12">
        <f t="shared" si="234"/>
        <v>-0.22018021229836293</v>
      </c>
      <c r="H801" s="12">
        <f t="shared" si="235"/>
        <v>20</v>
      </c>
      <c r="I801" s="12">
        <f t="shared" si="236"/>
        <v>41</v>
      </c>
      <c r="J801" s="12">
        <f t="shared" si="237"/>
        <v>3</v>
      </c>
      <c r="K801" s="12">
        <f t="shared" si="246"/>
        <v>2.4500956470470747</v>
      </c>
      <c r="L801" s="12">
        <f t="shared" si="238"/>
        <v>21</v>
      </c>
      <c r="M801" s="81">
        <f t="shared" si="239"/>
        <v>0</v>
      </c>
      <c r="N801" s="81">
        <f t="shared" si="240"/>
        <v>0</v>
      </c>
      <c r="O801" s="81">
        <f t="shared" si="241"/>
        <v>10</v>
      </c>
      <c r="P801" s="81">
        <f t="shared" si="242"/>
        <v>20</v>
      </c>
      <c r="Q801" s="81">
        <f t="shared" si="243"/>
        <v>9</v>
      </c>
      <c r="R801" s="81">
        <f t="shared" si="244"/>
        <v>19</v>
      </c>
      <c r="S801">
        <f t="shared" si="245"/>
        <v>8</v>
      </c>
      <c r="V801" s="54" t="s">
        <v>1755</v>
      </c>
      <c r="W801" s="55" t="s">
        <v>1756</v>
      </c>
      <c r="X801" s="56">
        <v>1</v>
      </c>
      <c r="Y801" s="57">
        <v>52</v>
      </c>
      <c r="Z801" s="57">
        <v>3</v>
      </c>
      <c r="AA801" s="57">
        <v>3</v>
      </c>
      <c r="AB801" s="57">
        <v>0</v>
      </c>
      <c r="AC801" s="57">
        <v>17</v>
      </c>
      <c r="AD801" s="57">
        <v>38</v>
      </c>
      <c r="AE801" s="57">
        <v>0</v>
      </c>
      <c r="AF801" s="57">
        <v>0</v>
      </c>
      <c r="AG801" s="58">
        <v>1.5</v>
      </c>
      <c r="AH801" s="58">
        <v>8</v>
      </c>
      <c r="AI801" s="58">
        <v>0</v>
      </c>
      <c r="AJ801" s="58">
        <v>0</v>
      </c>
    </row>
    <row r="802" spans="1:36">
      <c r="A802" s="68" t="str">
        <f t="shared" si="228"/>
        <v>5FZ72</v>
      </c>
      <c r="B802" s="12">
        <f t="shared" si="229"/>
        <v>3</v>
      </c>
      <c r="C802" s="12">
        <f t="shared" si="230"/>
        <v>3</v>
      </c>
      <c r="D802" s="12">
        <f t="shared" si="231"/>
        <v>2.8507402470556347</v>
      </c>
      <c r="E802" s="12">
        <f t="shared" si="232"/>
        <v>2.5888810313637651</v>
      </c>
      <c r="F802" s="12">
        <f t="shared" si="233"/>
        <v>1.7895537239458346</v>
      </c>
      <c r="G802" s="12">
        <f t="shared" si="234"/>
        <v>0.38414537692192008</v>
      </c>
      <c r="H802" s="12">
        <f t="shared" si="235"/>
        <v>24.3</v>
      </c>
      <c r="I802" s="12">
        <f t="shared" si="236"/>
        <v>45.3</v>
      </c>
      <c r="J802" s="12">
        <f t="shared" si="237"/>
        <v>3</v>
      </c>
      <c r="K802" s="12">
        <f t="shared" si="246"/>
        <v>2.4500956470470747</v>
      </c>
      <c r="L802" s="12">
        <f t="shared" si="238"/>
        <v>20.999999999999996</v>
      </c>
      <c r="M802" s="81">
        <f t="shared" si="239"/>
        <v>0</v>
      </c>
      <c r="N802" s="81">
        <f t="shared" si="240"/>
        <v>0</v>
      </c>
      <c r="O802" s="81">
        <f t="shared" si="241"/>
        <v>5.6999999999999993</v>
      </c>
      <c r="P802" s="81">
        <f t="shared" si="242"/>
        <v>15.7</v>
      </c>
      <c r="Q802" s="81">
        <f t="shared" si="243"/>
        <v>4.7000000000000028</v>
      </c>
      <c r="R802" s="81">
        <f t="shared" si="244"/>
        <v>14.700000000000003</v>
      </c>
      <c r="S802">
        <f t="shared" si="245"/>
        <v>8</v>
      </c>
      <c r="V802" s="54" t="s">
        <v>1757</v>
      </c>
      <c r="W802" s="55" t="s">
        <v>1758</v>
      </c>
      <c r="X802" s="56">
        <v>1</v>
      </c>
      <c r="Y802" s="57">
        <v>56.3</v>
      </c>
      <c r="Z802" s="57">
        <v>3</v>
      </c>
      <c r="AA802" s="57">
        <v>3</v>
      </c>
      <c r="AB802" s="57">
        <v>0</v>
      </c>
      <c r="AC802" s="57">
        <v>21.3</v>
      </c>
      <c r="AD802" s="57">
        <v>42.3</v>
      </c>
      <c r="AE802" s="57">
        <v>0</v>
      </c>
      <c r="AF802" s="57">
        <v>0</v>
      </c>
      <c r="AG802" s="58">
        <v>1.5</v>
      </c>
      <c r="AH802" s="58">
        <v>8</v>
      </c>
      <c r="AI802" s="58">
        <v>0</v>
      </c>
      <c r="AJ802" s="58">
        <v>0</v>
      </c>
    </row>
    <row r="803" spans="1:36">
      <c r="A803" s="68" t="str">
        <f t="shared" si="228"/>
        <v>5FZ74</v>
      </c>
      <c r="B803" s="12">
        <f t="shared" si="229"/>
        <v>3</v>
      </c>
      <c r="C803" s="12">
        <f t="shared" si="230"/>
        <v>3</v>
      </c>
      <c r="D803" s="12">
        <f t="shared" si="231"/>
        <v>2.8507402470556347</v>
      </c>
      <c r="E803" s="12">
        <f t="shared" si="232"/>
        <v>2.5888810313637651</v>
      </c>
      <c r="F803" s="12">
        <f t="shared" si="233"/>
        <v>1.7895537239458346</v>
      </c>
      <c r="G803" s="12">
        <f t="shared" si="234"/>
        <v>0.38414537692192008</v>
      </c>
      <c r="H803" s="12">
        <f t="shared" si="235"/>
        <v>24.3</v>
      </c>
      <c r="I803" s="12">
        <f t="shared" si="236"/>
        <v>45.3</v>
      </c>
      <c r="J803" s="12">
        <f t="shared" si="237"/>
        <v>3</v>
      </c>
      <c r="K803" s="12">
        <f t="shared" si="246"/>
        <v>2.4500956470470747</v>
      </c>
      <c r="L803" s="12">
        <f t="shared" si="238"/>
        <v>20.999999999999996</v>
      </c>
      <c r="M803" s="81">
        <f t="shared" si="239"/>
        <v>0</v>
      </c>
      <c r="N803" s="81">
        <f t="shared" si="240"/>
        <v>0</v>
      </c>
      <c r="O803" s="81">
        <f t="shared" si="241"/>
        <v>5.6999999999999993</v>
      </c>
      <c r="P803" s="81">
        <f t="shared" si="242"/>
        <v>15.7</v>
      </c>
      <c r="Q803" s="81">
        <f t="shared" si="243"/>
        <v>4.7000000000000028</v>
      </c>
      <c r="R803" s="81">
        <f t="shared" si="244"/>
        <v>14.700000000000003</v>
      </c>
      <c r="S803">
        <f t="shared" si="245"/>
        <v>8</v>
      </c>
      <c r="V803" s="54" t="s">
        <v>1759</v>
      </c>
      <c r="W803" s="55" t="s">
        <v>1760</v>
      </c>
      <c r="X803" s="56">
        <v>5</v>
      </c>
      <c r="Y803" s="57">
        <v>56.3</v>
      </c>
      <c r="Z803" s="57">
        <v>3</v>
      </c>
      <c r="AA803" s="57">
        <v>3</v>
      </c>
      <c r="AB803" s="57">
        <v>0</v>
      </c>
      <c r="AC803" s="57">
        <v>21.3</v>
      </c>
      <c r="AD803" s="57">
        <v>42.3</v>
      </c>
      <c r="AE803" s="57">
        <v>0</v>
      </c>
      <c r="AF803" s="57">
        <v>0</v>
      </c>
      <c r="AG803" s="58">
        <v>1.5</v>
      </c>
      <c r="AH803" s="58">
        <v>8</v>
      </c>
      <c r="AI803" s="58">
        <v>0</v>
      </c>
      <c r="AJ803" s="58">
        <v>0</v>
      </c>
    </row>
    <row r="804" spans="1:36">
      <c r="A804" s="68" t="str">
        <f t="shared" si="228"/>
        <v>5FZ76</v>
      </c>
      <c r="B804" s="12">
        <f t="shared" si="229"/>
        <v>3</v>
      </c>
      <c r="C804" s="12">
        <f t="shared" si="230"/>
        <v>3</v>
      </c>
      <c r="D804" s="12">
        <f t="shared" si="231"/>
        <v>2.8428844705848784</v>
      </c>
      <c r="E804" s="12">
        <f t="shared" si="232"/>
        <v>2.5810252548930093</v>
      </c>
      <c r="F804" s="12">
        <f t="shared" si="233"/>
        <v>1.5459483597475672</v>
      </c>
      <c r="G804" s="12">
        <f t="shared" si="234"/>
        <v>-0.26234621485144771</v>
      </c>
      <c r="H804" s="12">
        <f t="shared" si="235"/>
        <v>24</v>
      </c>
      <c r="I804" s="12">
        <f t="shared" si="236"/>
        <v>45</v>
      </c>
      <c r="J804" s="12">
        <f t="shared" si="237"/>
        <v>3</v>
      </c>
      <c r="K804" s="12">
        <f t="shared" si="246"/>
        <v>2.4500956470470747</v>
      </c>
      <c r="L804" s="12">
        <f t="shared" si="238"/>
        <v>21</v>
      </c>
      <c r="M804" s="81">
        <f t="shared" si="239"/>
        <v>0</v>
      </c>
      <c r="N804" s="81">
        <f t="shared" si="240"/>
        <v>0</v>
      </c>
      <c r="O804" s="81">
        <f t="shared" si="241"/>
        <v>6</v>
      </c>
      <c r="P804" s="81">
        <f t="shared" si="242"/>
        <v>16</v>
      </c>
      <c r="Q804" s="81">
        <f t="shared" si="243"/>
        <v>5</v>
      </c>
      <c r="R804" s="81">
        <f t="shared" si="244"/>
        <v>15</v>
      </c>
      <c r="S804">
        <f t="shared" si="245"/>
        <v>10.25</v>
      </c>
      <c r="V804" s="54" t="s">
        <v>1761</v>
      </c>
      <c r="W804" s="55" t="s">
        <v>1762</v>
      </c>
      <c r="X804" s="56">
        <v>5</v>
      </c>
      <c r="Y804" s="57">
        <v>55</v>
      </c>
      <c r="Z804" s="57">
        <v>3</v>
      </c>
      <c r="AA804" s="57">
        <v>3</v>
      </c>
      <c r="AB804" s="57">
        <v>0</v>
      </c>
      <c r="AC804" s="57">
        <v>21</v>
      </c>
      <c r="AD804" s="57">
        <v>42</v>
      </c>
      <c r="AE804" s="57">
        <v>44.5</v>
      </c>
      <c r="AF804" s="57">
        <v>0</v>
      </c>
      <c r="AG804" s="58">
        <v>1.5</v>
      </c>
      <c r="AH804" s="58">
        <v>10.25</v>
      </c>
      <c r="AI804" s="58">
        <v>0</v>
      </c>
      <c r="AJ804" s="58">
        <v>0</v>
      </c>
    </row>
    <row r="805" spans="1:36">
      <c r="A805" s="68" t="str">
        <f t="shared" si="228"/>
        <v>5FZ82</v>
      </c>
      <c r="B805" s="12">
        <f t="shared" si="229"/>
        <v>3</v>
      </c>
      <c r="C805" s="12">
        <f t="shared" si="230"/>
        <v>3</v>
      </c>
      <c r="D805" s="12">
        <f t="shared" si="231"/>
        <v>2.7721824823480739</v>
      </c>
      <c r="E805" s="12">
        <f t="shared" si="232"/>
        <v>2.5103232666562043</v>
      </c>
      <c r="F805" s="12">
        <f t="shared" si="233"/>
        <v>1.825350872371478</v>
      </c>
      <c r="G805" s="12">
        <f t="shared" si="234"/>
        <v>0.41994252534756349</v>
      </c>
      <c r="H805" s="12">
        <f t="shared" si="235"/>
        <v>21.3</v>
      </c>
      <c r="I805" s="12">
        <f t="shared" si="236"/>
        <v>46.3</v>
      </c>
      <c r="J805" s="12">
        <f t="shared" si="237"/>
        <v>3</v>
      </c>
      <c r="K805" s="12">
        <f t="shared" si="246"/>
        <v>2.3453519607703268</v>
      </c>
      <c r="L805" s="12">
        <f t="shared" si="238"/>
        <v>24.999999999999996</v>
      </c>
      <c r="M805" s="81">
        <f t="shared" si="239"/>
        <v>0</v>
      </c>
      <c r="N805" s="81">
        <f t="shared" si="240"/>
        <v>0</v>
      </c>
      <c r="O805" s="81">
        <f t="shared" si="241"/>
        <v>8.6999999999999993</v>
      </c>
      <c r="P805" s="81">
        <f t="shared" si="242"/>
        <v>18.7</v>
      </c>
      <c r="Q805" s="81">
        <f t="shared" si="243"/>
        <v>3.7000000000000028</v>
      </c>
      <c r="R805" s="81">
        <f t="shared" si="244"/>
        <v>13.700000000000003</v>
      </c>
      <c r="S805">
        <f t="shared" si="245"/>
        <v>8</v>
      </c>
      <c r="V805" s="54" t="s">
        <v>1763</v>
      </c>
      <c r="W805" s="55" t="s">
        <v>1764</v>
      </c>
      <c r="X805" s="56">
        <v>1</v>
      </c>
      <c r="Y805" s="57">
        <v>52.5</v>
      </c>
      <c r="Z805" s="57">
        <v>3</v>
      </c>
      <c r="AA805" s="57">
        <v>3</v>
      </c>
      <c r="AB805" s="57">
        <v>0</v>
      </c>
      <c r="AC805" s="57">
        <v>18.3</v>
      </c>
      <c r="AD805" s="57">
        <v>43.3</v>
      </c>
      <c r="AE805" s="57">
        <v>0</v>
      </c>
      <c r="AF805" s="57">
        <v>0</v>
      </c>
      <c r="AG805" s="58">
        <v>1.5</v>
      </c>
      <c r="AH805" s="58">
        <v>8</v>
      </c>
      <c r="AI805" s="58">
        <v>0</v>
      </c>
      <c r="AJ805" s="58">
        <v>0</v>
      </c>
    </row>
    <row r="806" spans="1:36">
      <c r="A806" s="68" t="str">
        <f t="shared" si="228"/>
        <v>5FZ83</v>
      </c>
      <c r="B806" s="12">
        <f t="shared" si="229"/>
        <v>3</v>
      </c>
      <c r="C806" s="12">
        <f t="shared" si="230"/>
        <v>3</v>
      </c>
      <c r="D806" s="12">
        <f t="shared" si="231"/>
        <v>2.7721824823480739</v>
      </c>
      <c r="E806" s="12">
        <f t="shared" si="232"/>
        <v>2.5103232666562043</v>
      </c>
      <c r="F806" s="12">
        <f t="shared" si="233"/>
        <v>1.825350872371478</v>
      </c>
      <c r="G806" s="12">
        <f t="shared" si="234"/>
        <v>0.41994252534756349</v>
      </c>
      <c r="H806" s="12">
        <f t="shared" si="235"/>
        <v>21.3</v>
      </c>
      <c r="I806" s="12">
        <f t="shared" si="236"/>
        <v>46.3</v>
      </c>
      <c r="J806" s="12">
        <f t="shared" si="237"/>
        <v>3</v>
      </c>
      <c r="K806" s="12">
        <f t="shared" si="246"/>
        <v>2.3453519607703268</v>
      </c>
      <c r="L806" s="12">
        <f t="shared" si="238"/>
        <v>24.999999999999996</v>
      </c>
      <c r="M806" s="81">
        <f t="shared" si="239"/>
        <v>0</v>
      </c>
      <c r="N806" s="81">
        <f t="shared" si="240"/>
        <v>0</v>
      </c>
      <c r="O806" s="81">
        <f t="shared" si="241"/>
        <v>8.6999999999999993</v>
      </c>
      <c r="P806" s="81">
        <f t="shared" si="242"/>
        <v>18.7</v>
      </c>
      <c r="Q806" s="81">
        <f t="shared" si="243"/>
        <v>3.7000000000000028</v>
      </c>
      <c r="R806" s="81">
        <f t="shared" si="244"/>
        <v>13.700000000000003</v>
      </c>
      <c r="S806">
        <f t="shared" si="245"/>
        <v>8</v>
      </c>
      <c r="V806" s="54" t="s">
        <v>1765</v>
      </c>
      <c r="W806" s="55" t="s">
        <v>1766</v>
      </c>
      <c r="X806" s="56">
        <v>5</v>
      </c>
      <c r="Y806" s="57">
        <v>52.5</v>
      </c>
      <c r="Z806" s="57">
        <v>3</v>
      </c>
      <c r="AA806" s="57">
        <v>3</v>
      </c>
      <c r="AB806" s="57">
        <v>0</v>
      </c>
      <c r="AC806" s="57">
        <v>18.3</v>
      </c>
      <c r="AD806" s="57">
        <v>43.3</v>
      </c>
      <c r="AE806" s="57">
        <v>0</v>
      </c>
      <c r="AF806" s="57">
        <v>0</v>
      </c>
      <c r="AG806" s="58">
        <v>1.5</v>
      </c>
      <c r="AH806" s="58">
        <v>8</v>
      </c>
      <c r="AI806" s="58">
        <v>0</v>
      </c>
      <c r="AJ806" s="58">
        <v>0</v>
      </c>
    </row>
    <row r="807" spans="1:36">
      <c r="A807" s="68" t="str">
        <f t="shared" si="228"/>
        <v>5FZ86</v>
      </c>
      <c r="B807" s="12">
        <f t="shared" si="229"/>
        <v>3</v>
      </c>
      <c r="C807" s="12">
        <f t="shared" si="230"/>
        <v>3</v>
      </c>
      <c r="D807" s="12">
        <f t="shared" si="231"/>
        <v>2.8716889843109841</v>
      </c>
      <c r="E807" s="12">
        <f t="shared" si="232"/>
        <v>2.6098297686191145</v>
      </c>
      <c r="F807" s="12">
        <f t="shared" si="233"/>
        <v>1.4358007735153351</v>
      </c>
      <c r="G807" s="12">
        <f t="shared" si="234"/>
        <v>-0.1480436297300276</v>
      </c>
      <c r="H807" s="12">
        <f t="shared" si="235"/>
        <v>25.1</v>
      </c>
      <c r="I807" s="12">
        <f t="shared" si="236"/>
        <v>43.1</v>
      </c>
      <c r="J807" s="12">
        <f t="shared" si="237"/>
        <v>3</v>
      </c>
      <c r="K807" s="12">
        <f t="shared" si="246"/>
        <v>2.5286534117546351</v>
      </c>
      <c r="L807" s="12">
        <f t="shared" si="238"/>
        <v>18</v>
      </c>
      <c r="M807" s="81">
        <f t="shared" si="239"/>
        <v>0</v>
      </c>
      <c r="N807" s="81">
        <f t="shared" si="240"/>
        <v>0</v>
      </c>
      <c r="O807" s="81">
        <f t="shared" si="241"/>
        <v>4.8999999999999986</v>
      </c>
      <c r="P807" s="81">
        <f t="shared" si="242"/>
        <v>14.899999999999999</v>
      </c>
      <c r="Q807" s="81">
        <f t="shared" si="243"/>
        <v>6.8999999999999986</v>
      </c>
      <c r="R807" s="81">
        <f t="shared" si="244"/>
        <v>16.899999999999999</v>
      </c>
      <c r="S807">
        <f t="shared" si="245"/>
        <v>9</v>
      </c>
      <c r="V807" s="54" t="s">
        <v>1767</v>
      </c>
      <c r="W807" s="55" t="s">
        <v>1768</v>
      </c>
      <c r="X807" s="56">
        <v>5</v>
      </c>
      <c r="Y807" s="57">
        <v>55</v>
      </c>
      <c r="Z807" s="57">
        <v>2.6</v>
      </c>
      <c r="AA807" s="57">
        <v>3</v>
      </c>
      <c r="AB807" s="57">
        <v>0</v>
      </c>
      <c r="AC807" s="57">
        <v>22.5</v>
      </c>
      <c r="AD807" s="57">
        <v>40.5</v>
      </c>
      <c r="AE807" s="57">
        <v>0</v>
      </c>
      <c r="AF807" s="57">
        <v>0</v>
      </c>
      <c r="AG807" s="58">
        <v>1.5</v>
      </c>
      <c r="AH807" s="58">
        <v>9</v>
      </c>
      <c r="AI807" s="58">
        <v>0</v>
      </c>
      <c r="AJ807" s="58">
        <v>0</v>
      </c>
    </row>
    <row r="808" spans="1:36">
      <c r="A808" s="68" t="str">
        <f t="shared" si="228"/>
        <v>5FZ87</v>
      </c>
      <c r="B808" s="12">
        <f t="shared" si="229"/>
        <v>3</v>
      </c>
      <c r="C808" s="12">
        <f t="shared" si="230"/>
        <v>3</v>
      </c>
      <c r="D808" s="12">
        <f t="shared" si="231"/>
        <v>2.8716889843109841</v>
      </c>
      <c r="E808" s="12">
        <f t="shared" si="232"/>
        <v>2.6098297686191145</v>
      </c>
      <c r="F808" s="12">
        <f t="shared" si="233"/>
        <v>1.4358007735153351</v>
      </c>
      <c r="G808" s="12">
        <f t="shared" si="234"/>
        <v>-0.1480436297300276</v>
      </c>
      <c r="H808" s="12">
        <f t="shared" si="235"/>
        <v>25.1</v>
      </c>
      <c r="I808" s="12">
        <f t="shared" si="236"/>
        <v>43.1</v>
      </c>
      <c r="J808" s="12">
        <f t="shared" si="237"/>
        <v>3</v>
      </c>
      <c r="K808" s="12">
        <f t="shared" si="246"/>
        <v>2.5286534117546351</v>
      </c>
      <c r="L808" s="12">
        <f t="shared" si="238"/>
        <v>18</v>
      </c>
      <c r="M808" s="81">
        <f t="shared" si="239"/>
        <v>0</v>
      </c>
      <c r="N808" s="81">
        <f t="shared" si="240"/>
        <v>0</v>
      </c>
      <c r="O808" s="81">
        <f t="shared" si="241"/>
        <v>4.8999999999999986</v>
      </c>
      <c r="P808" s="81">
        <f t="shared" si="242"/>
        <v>14.899999999999999</v>
      </c>
      <c r="Q808" s="81">
        <f t="shared" si="243"/>
        <v>6.8999999999999986</v>
      </c>
      <c r="R808" s="81">
        <f t="shared" si="244"/>
        <v>16.899999999999999</v>
      </c>
      <c r="S808">
        <f t="shared" si="245"/>
        <v>9</v>
      </c>
      <c r="V808" s="54" t="s">
        <v>1769</v>
      </c>
      <c r="W808" s="55" t="s">
        <v>1770</v>
      </c>
      <c r="X808" s="56">
        <v>1</v>
      </c>
      <c r="Y808" s="57">
        <v>55</v>
      </c>
      <c r="Z808" s="57">
        <v>2.6</v>
      </c>
      <c r="AA808" s="57">
        <v>3</v>
      </c>
      <c r="AB808" s="57">
        <v>0</v>
      </c>
      <c r="AC808" s="57">
        <v>22.5</v>
      </c>
      <c r="AD808" s="57">
        <v>40.5</v>
      </c>
      <c r="AE808" s="57">
        <v>0</v>
      </c>
      <c r="AF808" s="57">
        <v>0</v>
      </c>
      <c r="AG808" s="58">
        <v>1.5</v>
      </c>
      <c r="AH808" s="58">
        <v>9</v>
      </c>
      <c r="AI808" s="58">
        <v>0</v>
      </c>
      <c r="AJ808" s="58">
        <v>0</v>
      </c>
    </row>
    <row r="809" spans="1:36">
      <c r="A809" s="68" t="str">
        <f t="shared" si="228"/>
        <v>5FZ88</v>
      </c>
      <c r="B809" s="12">
        <f t="shared" si="229"/>
        <v>3</v>
      </c>
      <c r="C809" s="12">
        <f t="shared" si="230"/>
        <v>3</v>
      </c>
      <c r="D809" s="12">
        <f t="shared" si="231"/>
        <v>2.9345351960770327</v>
      </c>
      <c r="E809" s="12">
        <f t="shared" si="232"/>
        <v>2.6726759803851632</v>
      </c>
      <c r="F809" s="12">
        <f t="shared" si="233"/>
        <v>2.1788514608572225</v>
      </c>
      <c r="G809" s="12">
        <f t="shared" si="234"/>
        <v>0.37055688625820737</v>
      </c>
      <c r="H809" s="12">
        <f t="shared" si="235"/>
        <v>27.5</v>
      </c>
      <c r="I809" s="12">
        <f t="shared" si="236"/>
        <v>48.5</v>
      </c>
      <c r="J809" s="12">
        <f t="shared" si="237"/>
        <v>3</v>
      </c>
      <c r="K809" s="12">
        <f t="shared" si="246"/>
        <v>2.4500956470470747</v>
      </c>
      <c r="L809" s="12">
        <f t="shared" si="238"/>
        <v>21</v>
      </c>
      <c r="M809" s="81">
        <f t="shared" si="239"/>
        <v>0</v>
      </c>
      <c r="N809" s="81">
        <f t="shared" si="240"/>
        <v>0</v>
      </c>
      <c r="O809" s="81">
        <f t="shared" si="241"/>
        <v>2.5</v>
      </c>
      <c r="P809" s="81">
        <f t="shared" si="242"/>
        <v>12.5</v>
      </c>
      <c r="Q809" s="81">
        <f t="shared" si="243"/>
        <v>1.5</v>
      </c>
      <c r="R809" s="81">
        <f t="shared" si="244"/>
        <v>11.5</v>
      </c>
      <c r="S809">
        <f t="shared" si="245"/>
        <v>10.25</v>
      </c>
      <c r="V809" s="54" t="s">
        <v>1771</v>
      </c>
      <c r="W809" s="55" t="s">
        <v>1772</v>
      </c>
      <c r="X809" s="56">
        <v>1</v>
      </c>
      <c r="Y809" s="57">
        <v>55</v>
      </c>
      <c r="Z809" s="57">
        <v>3</v>
      </c>
      <c r="AA809" s="57">
        <v>3</v>
      </c>
      <c r="AB809" s="57">
        <v>0</v>
      </c>
      <c r="AC809" s="57">
        <v>24.5</v>
      </c>
      <c r="AD809" s="57">
        <v>45.5</v>
      </c>
      <c r="AE809" s="57">
        <v>48</v>
      </c>
      <c r="AF809" s="57">
        <v>0</v>
      </c>
      <c r="AG809" s="58">
        <v>1.5</v>
      </c>
      <c r="AH809" s="58">
        <v>10.25</v>
      </c>
      <c r="AI809" s="58">
        <v>0</v>
      </c>
      <c r="AJ809" s="58">
        <v>0</v>
      </c>
    </row>
    <row r="810" spans="1:36">
      <c r="A810" s="68" t="str">
        <f t="shared" si="228"/>
        <v>5FZ89</v>
      </c>
      <c r="B810" s="12">
        <f t="shared" si="229"/>
        <v>3</v>
      </c>
      <c r="C810" s="12">
        <f t="shared" si="230"/>
        <v>3</v>
      </c>
      <c r="D810" s="12">
        <f t="shared" si="231"/>
        <v>2.9083492745078456</v>
      </c>
      <c r="E810" s="12">
        <f t="shared" si="232"/>
        <v>2.6464900588159765</v>
      </c>
      <c r="F810" s="12">
        <f t="shared" si="233"/>
        <v>1.9980220033973208</v>
      </c>
      <c r="G810" s="12">
        <f t="shared" si="234"/>
        <v>0.18972742879830573</v>
      </c>
      <c r="H810" s="12">
        <f t="shared" si="235"/>
        <v>26.5</v>
      </c>
      <c r="I810" s="12">
        <f t="shared" si="236"/>
        <v>47.5</v>
      </c>
      <c r="J810" s="12">
        <f t="shared" si="237"/>
        <v>3</v>
      </c>
      <c r="K810" s="12">
        <f t="shared" si="246"/>
        <v>2.4500956470470747</v>
      </c>
      <c r="L810" s="12">
        <f t="shared" si="238"/>
        <v>21</v>
      </c>
      <c r="M810" s="81">
        <f t="shared" si="239"/>
        <v>0</v>
      </c>
      <c r="N810" s="81">
        <f t="shared" si="240"/>
        <v>0</v>
      </c>
      <c r="O810" s="81">
        <f t="shared" si="241"/>
        <v>3.5</v>
      </c>
      <c r="P810" s="81">
        <f t="shared" si="242"/>
        <v>13.5</v>
      </c>
      <c r="Q810" s="81">
        <f t="shared" si="243"/>
        <v>2.5</v>
      </c>
      <c r="R810" s="81">
        <f t="shared" si="244"/>
        <v>12.5</v>
      </c>
      <c r="S810">
        <f t="shared" si="245"/>
        <v>10.25</v>
      </c>
      <c r="V810" s="54" t="s">
        <v>1773</v>
      </c>
      <c r="W810" s="55" t="s">
        <v>1774</v>
      </c>
      <c r="X810" s="56">
        <v>5</v>
      </c>
      <c r="Y810" s="57">
        <v>55</v>
      </c>
      <c r="Z810" s="57">
        <v>3</v>
      </c>
      <c r="AA810" s="57">
        <v>3</v>
      </c>
      <c r="AB810" s="57">
        <v>0</v>
      </c>
      <c r="AC810" s="57">
        <v>23.5</v>
      </c>
      <c r="AD810" s="57">
        <v>44.5</v>
      </c>
      <c r="AE810" s="57">
        <v>47</v>
      </c>
      <c r="AF810" s="57">
        <v>0</v>
      </c>
      <c r="AG810" s="58">
        <v>1.5</v>
      </c>
      <c r="AH810" s="58">
        <v>10.25</v>
      </c>
      <c r="AI810" s="58">
        <v>0</v>
      </c>
      <c r="AJ810" s="58">
        <v>0</v>
      </c>
    </row>
    <row r="811" spans="1:36">
      <c r="A811" s="68" t="str">
        <f t="shared" si="228"/>
        <v>5FZ90</v>
      </c>
      <c r="B811" s="12">
        <f t="shared" si="229"/>
        <v>3</v>
      </c>
      <c r="C811" s="12">
        <f t="shared" si="230"/>
        <v>3</v>
      </c>
      <c r="D811" s="12">
        <f t="shared" si="231"/>
        <v>2.8952563137232521</v>
      </c>
      <c r="E811" s="12">
        <f t="shared" si="232"/>
        <v>2.633397098031383</v>
      </c>
      <c r="F811" s="12">
        <f t="shared" si="233"/>
        <v>1.9076072746673702</v>
      </c>
      <c r="G811" s="12">
        <f t="shared" si="234"/>
        <v>9.9312700068355131E-2</v>
      </c>
      <c r="H811" s="12">
        <f t="shared" si="235"/>
        <v>26</v>
      </c>
      <c r="I811" s="12">
        <f t="shared" si="236"/>
        <v>47</v>
      </c>
      <c r="J811" s="12">
        <f t="shared" si="237"/>
        <v>3</v>
      </c>
      <c r="K811" s="12">
        <f t="shared" si="246"/>
        <v>2.4500956470470747</v>
      </c>
      <c r="L811" s="12">
        <f t="shared" si="238"/>
        <v>21</v>
      </c>
      <c r="M811" s="81">
        <f t="shared" si="239"/>
        <v>0</v>
      </c>
      <c r="N811" s="81">
        <f t="shared" si="240"/>
        <v>0</v>
      </c>
      <c r="O811" s="81">
        <f t="shared" si="241"/>
        <v>4</v>
      </c>
      <c r="P811" s="81">
        <f t="shared" si="242"/>
        <v>14</v>
      </c>
      <c r="Q811" s="81">
        <f t="shared" si="243"/>
        <v>3</v>
      </c>
      <c r="R811" s="81">
        <f t="shared" si="244"/>
        <v>13</v>
      </c>
      <c r="S811">
        <f t="shared" si="245"/>
        <v>10.25</v>
      </c>
      <c r="V811" s="54" t="s">
        <v>1775</v>
      </c>
      <c r="W811" s="55" t="s">
        <v>1776</v>
      </c>
      <c r="X811" s="56">
        <v>5</v>
      </c>
      <c r="Y811" s="57">
        <v>55</v>
      </c>
      <c r="Z811" s="57">
        <v>3</v>
      </c>
      <c r="AA811" s="57">
        <v>3</v>
      </c>
      <c r="AB811" s="57">
        <v>0</v>
      </c>
      <c r="AC811" s="57">
        <v>23</v>
      </c>
      <c r="AD811" s="57">
        <v>44</v>
      </c>
      <c r="AE811" s="57">
        <v>46.5</v>
      </c>
      <c r="AF811" s="57">
        <v>0</v>
      </c>
      <c r="AG811" s="58">
        <v>1.5</v>
      </c>
      <c r="AH811" s="58">
        <v>10.25</v>
      </c>
      <c r="AI811" s="58">
        <v>0</v>
      </c>
      <c r="AJ811" s="58">
        <v>0</v>
      </c>
    </row>
    <row r="812" spans="1:36">
      <c r="A812" s="68" t="str">
        <f t="shared" si="228"/>
        <v>5FZ91</v>
      </c>
      <c r="B812" s="12">
        <f t="shared" si="229"/>
        <v>3</v>
      </c>
      <c r="C812" s="12">
        <f t="shared" si="230"/>
        <v>3</v>
      </c>
      <c r="D812" s="12">
        <f t="shared" si="231"/>
        <v>2.8952563137232521</v>
      </c>
      <c r="E812" s="12">
        <f t="shared" si="232"/>
        <v>2.633397098031383</v>
      </c>
      <c r="F812" s="12">
        <f t="shared" si="233"/>
        <v>1.9076072746673702</v>
      </c>
      <c r="G812" s="12">
        <f t="shared" si="234"/>
        <v>9.9312700068355131E-2</v>
      </c>
      <c r="H812" s="12">
        <f t="shared" si="235"/>
        <v>26</v>
      </c>
      <c r="I812" s="12">
        <f t="shared" si="236"/>
        <v>47</v>
      </c>
      <c r="J812" s="12">
        <f t="shared" si="237"/>
        <v>3</v>
      </c>
      <c r="K812" s="12">
        <f t="shared" si="246"/>
        <v>2.4500956470470747</v>
      </c>
      <c r="L812" s="12">
        <f t="shared" si="238"/>
        <v>21</v>
      </c>
      <c r="M812" s="81">
        <f t="shared" si="239"/>
        <v>0</v>
      </c>
      <c r="N812" s="81">
        <f t="shared" si="240"/>
        <v>0</v>
      </c>
      <c r="O812" s="81">
        <f t="shared" si="241"/>
        <v>4</v>
      </c>
      <c r="P812" s="81">
        <f t="shared" si="242"/>
        <v>14</v>
      </c>
      <c r="Q812" s="81">
        <f t="shared" si="243"/>
        <v>3</v>
      </c>
      <c r="R812" s="81">
        <f t="shared" si="244"/>
        <v>13</v>
      </c>
      <c r="S812">
        <f t="shared" si="245"/>
        <v>10.25</v>
      </c>
      <c r="V812" s="54" t="s">
        <v>1777</v>
      </c>
      <c r="W812" s="55" t="s">
        <v>1778</v>
      </c>
      <c r="X812" s="56">
        <v>1</v>
      </c>
      <c r="Y812" s="57">
        <v>55</v>
      </c>
      <c r="Z812" s="57">
        <v>3</v>
      </c>
      <c r="AA812" s="57">
        <v>3</v>
      </c>
      <c r="AB812" s="57">
        <v>0</v>
      </c>
      <c r="AC812" s="57">
        <v>23</v>
      </c>
      <c r="AD812" s="57">
        <v>44</v>
      </c>
      <c r="AE812" s="57">
        <v>46.5</v>
      </c>
      <c r="AF812" s="57">
        <v>0</v>
      </c>
      <c r="AG812" s="58">
        <v>1.5</v>
      </c>
      <c r="AH812" s="58">
        <v>10.25</v>
      </c>
      <c r="AI812" s="58">
        <v>0</v>
      </c>
      <c r="AJ812" s="58">
        <v>0</v>
      </c>
    </row>
    <row r="813" spans="1:36">
      <c r="A813" s="68" t="str">
        <f t="shared" si="228"/>
        <v>5FZ92</v>
      </c>
      <c r="B813" s="12">
        <f t="shared" si="229"/>
        <v>3</v>
      </c>
      <c r="C813" s="12">
        <f t="shared" si="230"/>
        <v>3</v>
      </c>
      <c r="D813" s="12">
        <f t="shared" si="231"/>
        <v>2.8585960235263905</v>
      </c>
      <c r="E813" s="12">
        <f t="shared" si="232"/>
        <v>2.5967368078345214</v>
      </c>
      <c r="F813" s="12">
        <f t="shared" si="233"/>
        <v>1.8317159743565525</v>
      </c>
      <c r="G813" s="12">
        <f t="shared" si="234"/>
        <v>0.42630762733263783</v>
      </c>
      <c r="H813" s="12">
        <f t="shared" si="235"/>
        <v>24.6</v>
      </c>
      <c r="I813" s="12">
        <f t="shared" si="236"/>
        <v>45.6</v>
      </c>
      <c r="J813" s="12">
        <f t="shared" si="237"/>
        <v>3</v>
      </c>
      <c r="K813" s="12">
        <f t="shared" si="246"/>
        <v>2.4500956470470747</v>
      </c>
      <c r="L813" s="12">
        <f t="shared" si="238"/>
        <v>21</v>
      </c>
      <c r="M813" s="81">
        <f t="shared" si="239"/>
        <v>0</v>
      </c>
      <c r="N813" s="81">
        <f t="shared" si="240"/>
        <v>0</v>
      </c>
      <c r="O813" s="81">
        <f t="shared" si="241"/>
        <v>5.3999999999999986</v>
      </c>
      <c r="P813" s="81">
        <f t="shared" si="242"/>
        <v>15.399999999999999</v>
      </c>
      <c r="Q813" s="81">
        <f t="shared" si="243"/>
        <v>4.3999999999999986</v>
      </c>
      <c r="R813" s="81">
        <f t="shared" si="244"/>
        <v>14.399999999999999</v>
      </c>
      <c r="S813">
        <f t="shared" si="245"/>
        <v>8</v>
      </c>
      <c r="V813" s="54" t="s">
        <v>1779</v>
      </c>
      <c r="W813" s="55" t="s">
        <v>1780</v>
      </c>
      <c r="X813" s="56">
        <v>1</v>
      </c>
      <c r="Y813" s="57">
        <v>56.6</v>
      </c>
      <c r="Z813" s="57">
        <v>3</v>
      </c>
      <c r="AA813" s="57">
        <v>3</v>
      </c>
      <c r="AB813" s="57">
        <v>0</v>
      </c>
      <c r="AC813" s="57">
        <v>21.6</v>
      </c>
      <c r="AD813" s="57">
        <v>42.6</v>
      </c>
      <c r="AE813" s="57">
        <v>0</v>
      </c>
      <c r="AF813" s="57">
        <v>0</v>
      </c>
      <c r="AG813" s="58">
        <v>1.5</v>
      </c>
      <c r="AH813" s="58">
        <v>8</v>
      </c>
      <c r="AI813" s="58">
        <v>0</v>
      </c>
      <c r="AJ813" s="58">
        <v>0</v>
      </c>
    </row>
    <row r="814" spans="1:36">
      <c r="A814" s="68" t="str">
        <f t="shared" si="228"/>
        <v>5FZ93</v>
      </c>
      <c r="B814" s="12">
        <f t="shared" si="229"/>
        <v>3</v>
      </c>
      <c r="C814" s="12">
        <f t="shared" si="230"/>
        <v>3</v>
      </c>
      <c r="D814" s="12">
        <f t="shared" si="231"/>
        <v>2.8638332078402282</v>
      </c>
      <c r="E814" s="12">
        <f t="shared" si="232"/>
        <v>2.6019739921483587</v>
      </c>
      <c r="F814" s="12">
        <f t="shared" si="233"/>
        <v>1.8598241412970302</v>
      </c>
      <c r="G814" s="12">
        <f t="shared" si="234"/>
        <v>0.45441579427311574</v>
      </c>
      <c r="H814" s="12">
        <f t="shared" si="235"/>
        <v>24.8</v>
      </c>
      <c r="I814" s="12">
        <f t="shared" si="236"/>
        <v>45.8</v>
      </c>
      <c r="J814" s="12">
        <f t="shared" si="237"/>
        <v>3</v>
      </c>
      <c r="K814" s="12">
        <f t="shared" si="246"/>
        <v>2.4500956470470747</v>
      </c>
      <c r="L814" s="12">
        <f t="shared" si="238"/>
        <v>20.999999999999996</v>
      </c>
      <c r="M814" s="81">
        <f t="shared" si="239"/>
        <v>0</v>
      </c>
      <c r="N814" s="81">
        <f t="shared" si="240"/>
        <v>0</v>
      </c>
      <c r="O814" s="81">
        <f t="shared" si="241"/>
        <v>5.1999999999999993</v>
      </c>
      <c r="P814" s="81">
        <f t="shared" si="242"/>
        <v>15.2</v>
      </c>
      <c r="Q814" s="81">
        <f t="shared" si="243"/>
        <v>4.2000000000000028</v>
      </c>
      <c r="R814" s="81">
        <f t="shared" si="244"/>
        <v>14.200000000000003</v>
      </c>
      <c r="S814">
        <f t="shared" si="245"/>
        <v>8</v>
      </c>
      <c r="V814" s="54" t="s">
        <v>1781</v>
      </c>
      <c r="W814" s="55" t="s">
        <v>1782</v>
      </c>
      <c r="X814" s="56">
        <v>1</v>
      </c>
      <c r="Y814" s="57">
        <v>56.8</v>
      </c>
      <c r="Z814" s="57">
        <v>3</v>
      </c>
      <c r="AA814" s="57">
        <v>3</v>
      </c>
      <c r="AB814" s="57">
        <v>0</v>
      </c>
      <c r="AC814" s="57">
        <v>21.8</v>
      </c>
      <c r="AD814" s="57">
        <v>42.8</v>
      </c>
      <c r="AE814" s="57">
        <v>0</v>
      </c>
      <c r="AF814" s="57">
        <v>0</v>
      </c>
      <c r="AG814" s="58">
        <v>1.5</v>
      </c>
      <c r="AH814" s="58">
        <v>8</v>
      </c>
      <c r="AI814" s="58">
        <v>0</v>
      </c>
      <c r="AJ814" s="58">
        <v>0</v>
      </c>
    </row>
    <row r="815" spans="1:36">
      <c r="A815" s="68" t="str">
        <f t="shared" si="228"/>
        <v>5FZ94</v>
      </c>
      <c r="B815" s="12">
        <f t="shared" si="229"/>
        <v>3</v>
      </c>
      <c r="C815" s="12">
        <f t="shared" si="230"/>
        <v>3</v>
      </c>
      <c r="D815" s="12">
        <f t="shared" si="231"/>
        <v>2.8428844705848784</v>
      </c>
      <c r="E815" s="12">
        <f t="shared" si="232"/>
        <v>2.5810252548930093</v>
      </c>
      <c r="F815" s="12">
        <f t="shared" si="233"/>
        <v>1.5459483597475672</v>
      </c>
      <c r="G815" s="12">
        <f t="shared" si="234"/>
        <v>-0.26234621485144771</v>
      </c>
      <c r="H815" s="12">
        <f t="shared" si="235"/>
        <v>24</v>
      </c>
      <c r="I815" s="12">
        <f t="shared" si="236"/>
        <v>45</v>
      </c>
      <c r="J815" s="12">
        <f t="shared" si="237"/>
        <v>3</v>
      </c>
      <c r="K815" s="12">
        <f t="shared" si="246"/>
        <v>2.4500956470470747</v>
      </c>
      <c r="L815" s="12">
        <f t="shared" si="238"/>
        <v>21</v>
      </c>
      <c r="M815" s="81">
        <f t="shared" si="239"/>
        <v>0</v>
      </c>
      <c r="N815" s="81">
        <f t="shared" si="240"/>
        <v>0</v>
      </c>
      <c r="O815" s="81">
        <f t="shared" si="241"/>
        <v>6</v>
      </c>
      <c r="P815" s="81">
        <f t="shared" si="242"/>
        <v>16</v>
      </c>
      <c r="Q815" s="81">
        <f t="shared" si="243"/>
        <v>5</v>
      </c>
      <c r="R815" s="81">
        <f t="shared" si="244"/>
        <v>15</v>
      </c>
      <c r="S815">
        <f t="shared" si="245"/>
        <v>10.25</v>
      </c>
      <c r="V815" s="54" t="s">
        <v>1783</v>
      </c>
      <c r="W815" s="55" t="s">
        <v>1784</v>
      </c>
      <c r="X815" s="56">
        <v>5</v>
      </c>
      <c r="Y815" s="57">
        <v>55</v>
      </c>
      <c r="Z815" s="57">
        <v>3</v>
      </c>
      <c r="AA815" s="57">
        <v>3</v>
      </c>
      <c r="AB815" s="57">
        <v>0</v>
      </c>
      <c r="AC815" s="57">
        <v>21</v>
      </c>
      <c r="AD815" s="57">
        <v>42</v>
      </c>
      <c r="AE815" s="57">
        <v>44.5</v>
      </c>
      <c r="AF815" s="57">
        <v>0</v>
      </c>
      <c r="AG815" s="58">
        <v>1.5</v>
      </c>
      <c r="AH815" s="58">
        <v>10.25</v>
      </c>
      <c r="AI815" s="58">
        <v>0</v>
      </c>
      <c r="AJ815" s="58">
        <v>0</v>
      </c>
    </row>
    <row r="816" spans="1:36">
      <c r="A816" s="68" t="str">
        <f t="shared" si="228"/>
        <v>5FZZ1</v>
      </c>
      <c r="B816" s="12">
        <f t="shared" si="229"/>
        <v>3</v>
      </c>
      <c r="C816" s="12">
        <f t="shared" si="230"/>
        <v>3</v>
      </c>
      <c r="D816" s="12">
        <f t="shared" si="231"/>
        <v>2.976432670587732</v>
      </c>
      <c r="E816" s="12">
        <f t="shared" si="232"/>
        <v>2.0856214326632374</v>
      </c>
      <c r="F816" s="12">
        <f t="shared" si="233"/>
        <v>0.68021308563932292</v>
      </c>
      <c r="G816" s="12">
        <f t="shared" si="234"/>
        <v>-0.72519526138459156</v>
      </c>
      <c r="H816" s="12">
        <f t="shared" si="235"/>
        <v>29.1</v>
      </c>
      <c r="I816" s="12">
        <f t="shared" si="236"/>
        <v>34.5</v>
      </c>
      <c r="J816" s="12">
        <f t="shared" si="237"/>
        <v>3</v>
      </c>
      <c r="K816" s="12">
        <f t="shared" si="246"/>
        <v>2.8585960235263905</v>
      </c>
      <c r="L816" s="12">
        <f t="shared" si="238"/>
        <v>5.3999999999999986</v>
      </c>
      <c r="M816" s="81">
        <f t="shared" si="239"/>
        <v>0</v>
      </c>
      <c r="N816" s="81">
        <f t="shared" si="240"/>
        <v>0</v>
      </c>
      <c r="O816" s="81">
        <f t="shared" si="241"/>
        <v>0.89999999999999858</v>
      </c>
      <c r="P816" s="81">
        <f t="shared" si="242"/>
        <v>5.5</v>
      </c>
      <c r="Q816" s="81">
        <f t="shared" si="243"/>
        <v>15.5</v>
      </c>
      <c r="R816" s="81">
        <f t="shared" si="244"/>
        <v>25.5</v>
      </c>
      <c r="S816">
        <f t="shared" si="245"/>
        <v>8</v>
      </c>
      <c r="V816" s="54" t="s">
        <v>1785</v>
      </c>
      <c r="W816" s="55" t="s">
        <v>1786</v>
      </c>
      <c r="X816" s="56">
        <v>1</v>
      </c>
      <c r="Y816" s="57">
        <v>59.5</v>
      </c>
      <c r="Z816" s="57">
        <v>3</v>
      </c>
      <c r="AA816" s="57">
        <v>3</v>
      </c>
      <c r="AB816" s="57">
        <v>0</v>
      </c>
      <c r="AC816" s="57">
        <v>26.1</v>
      </c>
      <c r="AD816" s="57">
        <v>31.5</v>
      </c>
      <c r="AE816" s="57">
        <v>36.1</v>
      </c>
      <c r="AF816" s="57">
        <v>38.267000000000003</v>
      </c>
      <c r="AG816" s="58">
        <v>1.5</v>
      </c>
      <c r="AH816" s="58">
        <v>8</v>
      </c>
      <c r="AI816" s="58">
        <v>16</v>
      </c>
      <c r="AJ816" s="58">
        <v>0</v>
      </c>
    </row>
    <row r="817" spans="1:36">
      <c r="A817" s="68" t="str">
        <f t="shared" si="228"/>
        <v>5FZZ3</v>
      </c>
      <c r="B817" s="12">
        <f t="shared" si="229"/>
        <v>3</v>
      </c>
      <c r="C817" s="12">
        <f t="shared" si="230"/>
        <v>3</v>
      </c>
      <c r="D817" s="12">
        <f t="shared" si="231"/>
        <v>2.9502467490185449</v>
      </c>
      <c r="E817" s="12">
        <f t="shared" si="232"/>
        <v>1.9450805979608461</v>
      </c>
      <c r="F817" s="12">
        <f t="shared" si="233"/>
        <v>0.53967225093693161</v>
      </c>
      <c r="G817" s="12">
        <f t="shared" si="234"/>
        <v>-0.86573609608698288</v>
      </c>
      <c r="H817" s="12">
        <f t="shared" si="235"/>
        <v>28.1</v>
      </c>
      <c r="I817" s="12">
        <f t="shared" si="236"/>
        <v>33.5</v>
      </c>
      <c r="J817" s="12">
        <f t="shared" si="237"/>
        <v>3</v>
      </c>
      <c r="K817" s="12">
        <f t="shared" si="246"/>
        <v>2.8585960235263905</v>
      </c>
      <c r="L817" s="12">
        <f t="shared" si="238"/>
        <v>5.3999999999999986</v>
      </c>
      <c r="M817" s="81">
        <f t="shared" si="239"/>
        <v>0</v>
      </c>
      <c r="N817" s="81">
        <f t="shared" si="240"/>
        <v>0</v>
      </c>
      <c r="O817" s="81">
        <f t="shared" si="241"/>
        <v>1.8999999999999986</v>
      </c>
      <c r="P817" s="81">
        <f t="shared" si="242"/>
        <v>6.5</v>
      </c>
      <c r="Q817" s="81">
        <f t="shared" si="243"/>
        <v>16.5</v>
      </c>
      <c r="R817" s="81">
        <f t="shared" si="244"/>
        <v>26.5</v>
      </c>
      <c r="S817">
        <f t="shared" si="245"/>
        <v>8</v>
      </c>
      <c r="V817" s="54" t="s">
        <v>1787</v>
      </c>
      <c r="W817" s="55" t="s">
        <v>1788</v>
      </c>
      <c r="X817" s="56">
        <v>1</v>
      </c>
      <c r="Y817" s="57">
        <v>58.5</v>
      </c>
      <c r="Z817" s="57">
        <v>3</v>
      </c>
      <c r="AA817" s="57">
        <v>3</v>
      </c>
      <c r="AB817" s="57">
        <v>0</v>
      </c>
      <c r="AC817" s="57">
        <v>25.1</v>
      </c>
      <c r="AD817" s="57">
        <v>30.5</v>
      </c>
      <c r="AE817" s="57">
        <v>35.1</v>
      </c>
      <c r="AF817" s="57">
        <v>37.267000000000003</v>
      </c>
      <c r="AG817" s="58">
        <v>1.5</v>
      </c>
      <c r="AH817" s="58">
        <v>8</v>
      </c>
      <c r="AI817" s="58">
        <v>16</v>
      </c>
      <c r="AJ817" s="58">
        <v>0</v>
      </c>
    </row>
    <row r="818" spans="1:36">
      <c r="A818" s="68" t="str">
        <f t="shared" si="228"/>
        <v>5FZZ28</v>
      </c>
      <c r="B818" s="12">
        <f t="shared" si="229"/>
        <v>3</v>
      </c>
      <c r="C818" s="12">
        <f t="shared" si="230"/>
        <v>3</v>
      </c>
      <c r="D818" s="12">
        <f t="shared" si="231"/>
        <v>2.9790368882867835</v>
      </c>
      <c r="E818" s="12">
        <f t="shared" si="232"/>
        <v>2.1543046342096503</v>
      </c>
      <c r="F818" s="12">
        <f t="shared" si="233"/>
        <v>0.83777965833569201</v>
      </c>
      <c r="G818" s="12">
        <f t="shared" si="234"/>
        <v>-0.47874531753826632</v>
      </c>
      <c r="H818" s="12">
        <f t="shared" si="235"/>
        <v>29.6</v>
      </c>
      <c r="I818" s="12">
        <f t="shared" si="236"/>
        <v>36.206000000000003</v>
      </c>
      <c r="J818" s="12">
        <f t="shared" si="237"/>
        <v>3</v>
      </c>
      <c r="K818" s="12">
        <f t="shared" si="246"/>
        <v>2.6537942100562297</v>
      </c>
      <c r="L818" s="12">
        <f t="shared" si="238"/>
        <v>6.6060000000000016</v>
      </c>
      <c r="M818" s="81">
        <f t="shared" si="239"/>
        <v>0</v>
      </c>
      <c r="N818" s="81">
        <f t="shared" si="240"/>
        <v>0</v>
      </c>
      <c r="O818" s="81">
        <f t="shared" si="241"/>
        <v>0.39999999999999858</v>
      </c>
      <c r="P818" s="81">
        <f t="shared" si="242"/>
        <v>3.7939999999999969</v>
      </c>
      <c r="Q818" s="81">
        <f t="shared" si="243"/>
        <v>13.793999999999997</v>
      </c>
      <c r="R818" s="81">
        <f t="shared" si="244"/>
        <v>23.793999999999997</v>
      </c>
      <c r="S818">
        <f t="shared" si="245"/>
        <v>7.5</v>
      </c>
      <c r="V818" s="54" t="s">
        <v>1789</v>
      </c>
      <c r="W818" s="55" t="s">
        <v>1790</v>
      </c>
      <c r="X818" s="56">
        <v>5</v>
      </c>
      <c r="Y818" s="57">
        <v>58.5</v>
      </c>
      <c r="Z818" s="57">
        <v>3</v>
      </c>
      <c r="AA818" s="57">
        <v>3</v>
      </c>
      <c r="AB818" s="57">
        <v>0</v>
      </c>
      <c r="AC818" s="57">
        <v>26.6</v>
      </c>
      <c r="AD818" s="57">
        <v>33.206000000000003</v>
      </c>
      <c r="AE818" s="57">
        <v>36.6</v>
      </c>
      <c r="AF818" s="57">
        <v>38.767000000000003</v>
      </c>
      <c r="AG818" s="58">
        <v>3</v>
      </c>
      <c r="AH818" s="58">
        <v>7.5</v>
      </c>
      <c r="AI818" s="58">
        <v>16</v>
      </c>
      <c r="AJ818" s="58">
        <v>0</v>
      </c>
    </row>
    <row r="819" spans="1:36">
      <c r="A819" s="68" t="str">
        <f t="shared" si="228"/>
        <v>5G4</v>
      </c>
      <c r="B819" s="12">
        <f t="shared" si="229"/>
        <v>2.5150000000000001</v>
      </c>
      <c r="C819" s="12">
        <f t="shared" si="230"/>
        <v>2.5150000000000001</v>
      </c>
      <c r="D819" s="12">
        <f t="shared" si="231"/>
        <v>2.3261834562916195</v>
      </c>
      <c r="E819" s="12">
        <f t="shared" si="232"/>
        <v>2.0061554161079229</v>
      </c>
      <c r="F819" s="12">
        <f t="shared" si="233"/>
        <v>1.6861273759242263</v>
      </c>
      <c r="G819" s="12">
        <f t="shared" si="234"/>
        <v>1.36609933574053</v>
      </c>
      <c r="H819" s="12">
        <f t="shared" si="235"/>
        <v>24.1</v>
      </c>
      <c r="I819" s="12">
        <f t="shared" si="236"/>
        <v>24.1</v>
      </c>
      <c r="J819" s="12">
        <f t="shared" si="237"/>
        <v>2.5150000000000001</v>
      </c>
      <c r="K819" s="12">
        <f t="shared" si="246"/>
        <v>2.5150000000000001</v>
      </c>
      <c r="L819" s="12">
        <f t="shared" si="238"/>
        <v>0</v>
      </c>
      <c r="M819" s="81">
        <f t="shared" si="239"/>
        <v>0</v>
      </c>
      <c r="N819" s="81">
        <f t="shared" si="240"/>
        <v>0</v>
      </c>
      <c r="O819" s="81">
        <f t="shared" si="241"/>
        <v>5.8999999999999986</v>
      </c>
      <c r="P819" s="81">
        <f t="shared" si="242"/>
        <v>15.899999999999999</v>
      </c>
      <c r="Q819" s="81">
        <f t="shared" si="243"/>
        <v>25.9</v>
      </c>
      <c r="R819" s="81">
        <f t="shared" si="244"/>
        <v>35.9</v>
      </c>
      <c r="S819">
        <f t="shared" si="245"/>
        <v>1.833</v>
      </c>
      <c r="V819" s="54" t="s">
        <v>1791</v>
      </c>
      <c r="W819" s="55" t="s">
        <v>1792</v>
      </c>
      <c r="X819" s="56">
        <v>5</v>
      </c>
      <c r="Y819" s="57">
        <v>51.8</v>
      </c>
      <c r="Z819" s="57">
        <v>2.6</v>
      </c>
      <c r="AA819" s="57">
        <v>2.5150000000000001</v>
      </c>
      <c r="AB819" s="57">
        <v>0</v>
      </c>
      <c r="AC819" s="57">
        <v>21.5</v>
      </c>
      <c r="AD819" s="57">
        <v>0</v>
      </c>
      <c r="AE819" s="57">
        <v>0</v>
      </c>
      <c r="AF819" s="57">
        <v>0</v>
      </c>
      <c r="AG819" s="58">
        <v>1.833</v>
      </c>
      <c r="AH819" s="58">
        <v>0</v>
      </c>
      <c r="AI819" s="58">
        <v>0</v>
      </c>
      <c r="AJ819" s="58">
        <v>0</v>
      </c>
    </row>
    <row r="820" spans="1:36">
      <c r="A820" s="68" t="str">
        <f t="shared" si="228"/>
        <v>5G41</v>
      </c>
      <c r="B820" s="12">
        <f t="shared" si="229"/>
        <v>3</v>
      </c>
      <c r="C820" s="12">
        <f t="shared" si="230"/>
        <v>3</v>
      </c>
      <c r="D820" s="12">
        <f t="shared" si="231"/>
        <v>2.8472361835070559</v>
      </c>
      <c r="E820" s="12">
        <f t="shared" si="232"/>
        <v>2.5417085505211672</v>
      </c>
      <c r="F820" s="12">
        <f t="shared" si="233"/>
        <v>2.2361809175352785</v>
      </c>
      <c r="G820" s="12">
        <f t="shared" si="234"/>
        <v>1.9306532845493898</v>
      </c>
      <c r="H820" s="12">
        <f t="shared" si="235"/>
        <v>25</v>
      </c>
      <c r="I820" s="12">
        <f t="shared" si="236"/>
        <v>25</v>
      </c>
      <c r="J820" s="12">
        <f t="shared" si="237"/>
        <v>3</v>
      </c>
      <c r="K820" s="12">
        <f t="shared" si="246"/>
        <v>3</v>
      </c>
      <c r="L820" s="12">
        <f t="shared" si="238"/>
        <v>0</v>
      </c>
      <c r="M820" s="81">
        <f t="shared" si="239"/>
        <v>0</v>
      </c>
      <c r="N820" s="81">
        <f t="shared" si="240"/>
        <v>0</v>
      </c>
      <c r="O820" s="81">
        <f t="shared" si="241"/>
        <v>5</v>
      </c>
      <c r="P820" s="81">
        <f t="shared" si="242"/>
        <v>15</v>
      </c>
      <c r="Q820" s="81">
        <f t="shared" si="243"/>
        <v>25</v>
      </c>
      <c r="R820" s="81">
        <f t="shared" si="244"/>
        <v>35</v>
      </c>
      <c r="S820">
        <f t="shared" si="245"/>
        <v>1.75</v>
      </c>
      <c r="V820" s="54" t="s">
        <v>1793</v>
      </c>
      <c r="W820" s="55" t="s">
        <v>1794</v>
      </c>
      <c r="X820" s="56">
        <v>1</v>
      </c>
      <c r="Y820" s="57">
        <v>54</v>
      </c>
      <c r="Z820" s="57">
        <v>3</v>
      </c>
      <c r="AA820" s="57">
        <v>3</v>
      </c>
      <c r="AB820" s="57">
        <v>0</v>
      </c>
      <c r="AC820" s="57">
        <v>22</v>
      </c>
      <c r="AD820" s="57">
        <v>0</v>
      </c>
      <c r="AE820" s="57">
        <v>0</v>
      </c>
      <c r="AF820" s="57">
        <v>0</v>
      </c>
      <c r="AG820" s="58">
        <v>1.75</v>
      </c>
      <c r="AH820" s="58">
        <v>0</v>
      </c>
      <c r="AI820" s="58">
        <v>0</v>
      </c>
      <c r="AJ820" s="58">
        <v>0</v>
      </c>
    </row>
    <row r="821" spans="1:36">
      <c r="A821" s="68" t="str">
        <f t="shared" si="228"/>
        <v>5G42</v>
      </c>
      <c r="B821" s="12">
        <f t="shared" si="229"/>
        <v>3</v>
      </c>
      <c r="C821" s="12">
        <f t="shared" si="230"/>
        <v>3</v>
      </c>
      <c r="D821" s="12">
        <f t="shared" si="231"/>
        <v>2.8716783941459267</v>
      </c>
      <c r="E821" s="12">
        <f t="shared" si="232"/>
        <v>2.566150761160038</v>
      </c>
      <c r="F821" s="12">
        <f t="shared" si="233"/>
        <v>2.2606231281741493</v>
      </c>
      <c r="G821" s="12">
        <f t="shared" si="234"/>
        <v>1.9550954951882609</v>
      </c>
      <c r="H821" s="12">
        <f t="shared" si="235"/>
        <v>25.8</v>
      </c>
      <c r="I821" s="12">
        <f t="shared" si="236"/>
        <v>25.8</v>
      </c>
      <c r="J821" s="12">
        <f t="shared" si="237"/>
        <v>3</v>
      </c>
      <c r="K821" s="12">
        <f t="shared" si="246"/>
        <v>3</v>
      </c>
      <c r="L821" s="12">
        <f t="shared" si="238"/>
        <v>0</v>
      </c>
      <c r="M821" s="81">
        <f t="shared" si="239"/>
        <v>0</v>
      </c>
      <c r="N821" s="81">
        <f t="shared" si="240"/>
        <v>0</v>
      </c>
      <c r="O821" s="81">
        <f t="shared" si="241"/>
        <v>4.1999999999999993</v>
      </c>
      <c r="P821" s="81">
        <f t="shared" si="242"/>
        <v>14.2</v>
      </c>
      <c r="Q821" s="81">
        <f t="shared" si="243"/>
        <v>24.2</v>
      </c>
      <c r="R821" s="81">
        <f t="shared" si="244"/>
        <v>34.200000000000003</v>
      </c>
      <c r="S821">
        <f t="shared" si="245"/>
        <v>1.75</v>
      </c>
      <c r="V821" s="54" t="s">
        <v>1795</v>
      </c>
      <c r="W821" s="55" t="s">
        <v>1796</v>
      </c>
      <c r="X821" s="56">
        <v>1</v>
      </c>
      <c r="Y821" s="57">
        <v>54</v>
      </c>
      <c r="Z821" s="57">
        <v>3</v>
      </c>
      <c r="AA821" s="57">
        <v>3</v>
      </c>
      <c r="AB821" s="57">
        <v>0</v>
      </c>
      <c r="AC821" s="57">
        <v>22.8</v>
      </c>
      <c r="AD821" s="57">
        <v>0</v>
      </c>
      <c r="AE821" s="57">
        <v>0</v>
      </c>
      <c r="AF821" s="57">
        <v>0</v>
      </c>
      <c r="AG821" s="58">
        <v>1.75</v>
      </c>
      <c r="AH821" s="58">
        <v>0</v>
      </c>
      <c r="AI821" s="58">
        <v>0</v>
      </c>
      <c r="AJ821" s="58">
        <v>0</v>
      </c>
    </row>
    <row r="822" spans="1:36">
      <c r="A822" s="68" t="str">
        <f t="shared" si="228"/>
        <v>5G43</v>
      </c>
      <c r="B822" s="12">
        <f t="shared" si="229"/>
        <v>3</v>
      </c>
      <c r="C822" s="12">
        <f t="shared" si="230"/>
        <v>3</v>
      </c>
      <c r="D822" s="12">
        <f t="shared" si="231"/>
        <v>2.8472361835070559</v>
      </c>
      <c r="E822" s="12">
        <f t="shared" si="232"/>
        <v>2.5417085505211672</v>
      </c>
      <c r="F822" s="12">
        <f t="shared" si="233"/>
        <v>2.2361809175352785</v>
      </c>
      <c r="G822" s="12">
        <f t="shared" si="234"/>
        <v>1.9306532845493898</v>
      </c>
      <c r="H822" s="12">
        <f t="shared" si="235"/>
        <v>25</v>
      </c>
      <c r="I822" s="12">
        <f t="shared" si="236"/>
        <v>25</v>
      </c>
      <c r="J822" s="12">
        <f t="shared" si="237"/>
        <v>3</v>
      </c>
      <c r="K822" s="12">
        <f t="shared" si="246"/>
        <v>3</v>
      </c>
      <c r="L822" s="12">
        <f t="shared" si="238"/>
        <v>0</v>
      </c>
      <c r="M822" s="81">
        <f t="shared" si="239"/>
        <v>0</v>
      </c>
      <c r="N822" s="81">
        <f t="shared" si="240"/>
        <v>0</v>
      </c>
      <c r="O822" s="81">
        <f t="shared" si="241"/>
        <v>5</v>
      </c>
      <c r="P822" s="81">
        <f t="shared" si="242"/>
        <v>15</v>
      </c>
      <c r="Q822" s="81">
        <f t="shared" si="243"/>
        <v>25</v>
      </c>
      <c r="R822" s="81">
        <f t="shared" si="244"/>
        <v>35</v>
      </c>
      <c r="S822">
        <f t="shared" si="245"/>
        <v>1.75</v>
      </c>
      <c r="V822" s="54" t="s">
        <v>1797</v>
      </c>
      <c r="W822" s="55" t="s">
        <v>1798</v>
      </c>
      <c r="X822" s="56">
        <v>5</v>
      </c>
      <c r="Y822" s="57">
        <v>54</v>
      </c>
      <c r="Z822" s="57">
        <v>3</v>
      </c>
      <c r="AA822" s="57">
        <v>3</v>
      </c>
      <c r="AB822" s="57">
        <v>0</v>
      </c>
      <c r="AC822" s="57">
        <v>22</v>
      </c>
      <c r="AD822" s="57">
        <v>0</v>
      </c>
      <c r="AE822" s="57">
        <v>0</v>
      </c>
      <c r="AF822" s="57">
        <v>0</v>
      </c>
      <c r="AG822" s="58">
        <v>1.75</v>
      </c>
      <c r="AH822" s="58">
        <v>0</v>
      </c>
      <c r="AI822" s="58">
        <v>0</v>
      </c>
      <c r="AJ822" s="58">
        <v>0</v>
      </c>
    </row>
    <row r="823" spans="1:36">
      <c r="A823" s="68" t="str">
        <f t="shared" si="228"/>
        <v>5G44</v>
      </c>
      <c r="B823" s="12">
        <f t="shared" si="229"/>
        <v>3</v>
      </c>
      <c r="C823" s="12">
        <f t="shared" si="230"/>
        <v>3</v>
      </c>
      <c r="D823" s="12">
        <f t="shared" si="231"/>
        <v>2.8716783941459267</v>
      </c>
      <c r="E823" s="12">
        <f t="shared" si="232"/>
        <v>2.566150761160038</v>
      </c>
      <c r="F823" s="12">
        <f t="shared" si="233"/>
        <v>2.2606231281741493</v>
      </c>
      <c r="G823" s="12">
        <f t="shared" si="234"/>
        <v>1.9550954951882609</v>
      </c>
      <c r="H823" s="12">
        <f t="shared" si="235"/>
        <v>25.8</v>
      </c>
      <c r="I823" s="12">
        <f t="shared" si="236"/>
        <v>25.8</v>
      </c>
      <c r="J823" s="12">
        <f t="shared" si="237"/>
        <v>3</v>
      </c>
      <c r="K823" s="12">
        <f t="shared" si="246"/>
        <v>3</v>
      </c>
      <c r="L823" s="12">
        <f t="shared" si="238"/>
        <v>0</v>
      </c>
      <c r="M823" s="81">
        <f t="shared" si="239"/>
        <v>0</v>
      </c>
      <c r="N823" s="81">
        <f t="shared" si="240"/>
        <v>0</v>
      </c>
      <c r="O823" s="81">
        <f t="shared" si="241"/>
        <v>4.1999999999999993</v>
      </c>
      <c r="P823" s="81">
        <f t="shared" si="242"/>
        <v>14.2</v>
      </c>
      <c r="Q823" s="81">
        <f t="shared" si="243"/>
        <v>24.2</v>
      </c>
      <c r="R823" s="81">
        <f t="shared" si="244"/>
        <v>34.200000000000003</v>
      </c>
      <c r="S823">
        <f t="shared" si="245"/>
        <v>1.75</v>
      </c>
      <c r="V823" s="54" t="s">
        <v>1799</v>
      </c>
      <c r="W823" s="55" t="s">
        <v>1800</v>
      </c>
      <c r="X823" s="56">
        <v>5</v>
      </c>
      <c r="Y823" s="57">
        <v>54</v>
      </c>
      <c r="Z823" s="57">
        <v>3</v>
      </c>
      <c r="AA823" s="57">
        <v>3</v>
      </c>
      <c r="AB823" s="57">
        <v>0</v>
      </c>
      <c r="AC823" s="57">
        <v>22.8</v>
      </c>
      <c r="AD823" s="57">
        <v>0</v>
      </c>
      <c r="AE823" s="57">
        <v>0</v>
      </c>
      <c r="AF823" s="57">
        <v>0</v>
      </c>
      <c r="AG823" s="58">
        <v>1.75</v>
      </c>
      <c r="AH823" s="58">
        <v>0</v>
      </c>
      <c r="AI823" s="58">
        <v>0</v>
      </c>
      <c r="AJ823" s="58">
        <v>0</v>
      </c>
    </row>
    <row r="824" spans="1:36">
      <c r="A824" s="68" t="str">
        <f t="shared" si="228"/>
        <v>5G51</v>
      </c>
      <c r="B824" s="12">
        <f t="shared" si="229"/>
        <v>3</v>
      </c>
      <c r="C824" s="12">
        <f t="shared" si="230"/>
        <v>3</v>
      </c>
      <c r="D824" s="12">
        <f t="shared" si="231"/>
        <v>2.7097487486634058</v>
      </c>
      <c r="E824" s="12">
        <f t="shared" si="232"/>
        <v>2.4042211156775171</v>
      </c>
      <c r="F824" s="12">
        <f t="shared" si="233"/>
        <v>2.0986934826916288</v>
      </c>
      <c r="G824" s="12">
        <f t="shared" si="234"/>
        <v>1.7931658497057399</v>
      </c>
      <c r="H824" s="12">
        <f t="shared" si="235"/>
        <v>20.5</v>
      </c>
      <c r="I824" s="12">
        <f t="shared" si="236"/>
        <v>20.5</v>
      </c>
      <c r="J824" s="12">
        <f t="shared" si="237"/>
        <v>3</v>
      </c>
      <c r="K824" s="12">
        <f t="shared" si="246"/>
        <v>3</v>
      </c>
      <c r="L824" s="12">
        <f t="shared" si="238"/>
        <v>0</v>
      </c>
      <c r="M824" s="81">
        <f t="shared" si="239"/>
        <v>0</v>
      </c>
      <c r="N824" s="81">
        <f t="shared" si="240"/>
        <v>0</v>
      </c>
      <c r="O824" s="81">
        <f t="shared" si="241"/>
        <v>9.5</v>
      </c>
      <c r="P824" s="81">
        <f t="shared" si="242"/>
        <v>19.5</v>
      </c>
      <c r="Q824" s="81">
        <f t="shared" si="243"/>
        <v>29.5</v>
      </c>
      <c r="R824" s="81">
        <f t="shared" si="244"/>
        <v>39.5</v>
      </c>
      <c r="S824">
        <f t="shared" si="245"/>
        <v>1.75</v>
      </c>
      <c r="V824" s="54" t="s">
        <v>1801</v>
      </c>
      <c r="W824" s="55" t="s">
        <v>1802</v>
      </c>
      <c r="X824" s="56">
        <v>5</v>
      </c>
      <c r="Y824" s="57">
        <v>53.5</v>
      </c>
      <c r="Z824" s="57">
        <v>3</v>
      </c>
      <c r="AA824" s="57">
        <v>3</v>
      </c>
      <c r="AB824" s="57">
        <v>0</v>
      </c>
      <c r="AC824" s="57">
        <v>17.5</v>
      </c>
      <c r="AD824" s="57">
        <v>0</v>
      </c>
      <c r="AE824" s="57">
        <v>0</v>
      </c>
      <c r="AF824" s="57">
        <v>0</v>
      </c>
      <c r="AG824" s="58">
        <v>1.75</v>
      </c>
      <c r="AH824" s="58">
        <v>0</v>
      </c>
      <c r="AI824" s="58">
        <v>0</v>
      </c>
      <c r="AJ824" s="58">
        <v>0</v>
      </c>
    </row>
    <row r="825" spans="1:36">
      <c r="A825" s="68" t="str">
        <f t="shared" si="228"/>
        <v>5G52</v>
      </c>
      <c r="B825" s="12">
        <f t="shared" si="229"/>
        <v>3</v>
      </c>
      <c r="C825" s="12">
        <f t="shared" si="230"/>
        <v>3</v>
      </c>
      <c r="D825" s="12">
        <f t="shared" si="231"/>
        <v>2.786130656909878</v>
      </c>
      <c r="E825" s="12">
        <f t="shared" si="232"/>
        <v>2.4806030239239893</v>
      </c>
      <c r="F825" s="12">
        <f t="shared" si="233"/>
        <v>2.1750753909381007</v>
      </c>
      <c r="G825" s="12">
        <f t="shared" si="234"/>
        <v>1.8695477579522122</v>
      </c>
      <c r="H825" s="12">
        <f t="shared" si="235"/>
        <v>23</v>
      </c>
      <c r="I825" s="12">
        <f t="shared" si="236"/>
        <v>23</v>
      </c>
      <c r="J825" s="12">
        <f t="shared" si="237"/>
        <v>3</v>
      </c>
      <c r="K825" s="12">
        <f t="shared" si="246"/>
        <v>3</v>
      </c>
      <c r="L825" s="12">
        <f t="shared" si="238"/>
        <v>0</v>
      </c>
      <c r="M825" s="81">
        <f t="shared" si="239"/>
        <v>0</v>
      </c>
      <c r="N825" s="81">
        <f t="shared" si="240"/>
        <v>0</v>
      </c>
      <c r="O825" s="81">
        <f t="shared" si="241"/>
        <v>7</v>
      </c>
      <c r="P825" s="81">
        <f t="shared" si="242"/>
        <v>17</v>
      </c>
      <c r="Q825" s="81">
        <f t="shared" si="243"/>
        <v>27</v>
      </c>
      <c r="R825" s="81">
        <f t="shared" si="244"/>
        <v>37</v>
      </c>
      <c r="S825">
        <f t="shared" si="245"/>
        <v>1.75</v>
      </c>
      <c r="V825" s="54" t="s">
        <v>1803</v>
      </c>
      <c r="W825" s="55" t="s">
        <v>1804</v>
      </c>
      <c r="X825" s="56">
        <v>5</v>
      </c>
      <c r="Y825" s="57">
        <v>56</v>
      </c>
      <c r="Z825" s="57">
        <v>3</v>
      </c>
      <c r="AA825" s="57">
        <v>3</v>
      </c>
      <c r="AB825" s="57">
        <v>0</v>
      </c>
      <c r="AC825" s="57">
        <v>20</v>
      </c>
      <c r="AD825" s="57">
        <v>0</v>
      </c>
      <c r="AE825" s="57">
        <v>0</v>
      </c>
      <c r="AF825" s="57">
        <v>0</v>
      </c>
      <c r="AG825" s="58">
        <v>1.75</v>
      </c>
      <c r="AH825" s="58">
        <v>0</v>
      </c>
      <c r="AI825" s="58">
        <v>0</v>
      </c>
      <c r="AJ825" s="58">
        <v>0</v>
      </c>
    </row>
    <row r="826" spans="1:36">
      <c r="A826" s="68" t="str">
        <f t="shared" si="228"/>
        <v>5G53</v>
      </c>
      <c r="B826" s="12">
        <f t="shared" si="229"/>
        <v>3</v>
      </c>
      <c r="C826" s="12">
        <f t="shared" si="230"/>
        <v>3</v>
      </c>
      <c r="D826" s="12">
        <f t="shared" si="231"/>
        <v>2.786130656909878</v>
      </c>
      <c r="E826" s="12">
        <f t="shared" si="232"/>
        <v>2.4806030239239893</v>
      </c>
      <c r="F826" s="12">
        <f t="shared" si="233"/>
        <v>2.1750753909381007</v>
      </c>
      <c r="G826" s="12">
        <f t="shared" si="234"/>
        <v>1.8695477579522122</v>
      </c>
      <c r="H826" s="12">
        <f t="shared" si="235"/>
        <v>23</v>
      </c>
      <c r="I826" s="12">
        <f t="shared" si="236"/>
        <v>23</v>
      </c>
      <c r="J826" s="12">
        <f t="shared" si="237"/>
        <v>3</v>
      </c>
      <c r="K826" s="12">
        <f t="shared" si="246"/>
        <v>3</v>
      </c>
      <c r="L826" s="12">
        <f t="shared" si="238"/>
        <v>0</v>
      </c>
      <c r="M826" s="81">
        <f t="shared" si="239"/>
        <v>0</v>
      </c>
      <c r="N826" s="81">
        <f t="shared" si="240"/>
        <v>0</v>
      </c>
      <c r="O826" s="81">
        <f t="shared" si="241"/>
        <v>7</v>
      </c>
      <c r="P826" s="81">
        <f t="shared" si="242"/>
        <v>17</v>
      </c>
      <c r="Q826" s="81">
        <f t="shared" si="243"/>
        <v>27</v>
      </c>
      <c r="R826" s="81">
        <f t="shared" si="244"/>
        <v>37</v>
      </c>
      <c r="S826">
        <f t="shared" si="245"/>
        <v>1.75</v>
      </c>
      <c r="V826" s="54" t="s">
        <v>1805</v>
      </c>
      <c r="W826" s="55" t="s">
        <v>1806</v>
      </c>
      <c r="X826" s="56">
        <v>5</v>
      </c>
      <c r="Y826" s="57">
        <v>56</v>
      </c>
      <c r="Z826" s="57">
        <v>3</v>
      </c>
      <c r="AA826" s="57">
        <v>3</v>
      </c>
      <c r="AB826" s="57">
        <v>0</v>
      </c>
      <c r="AC826" s="57">
        <v>20</v>
      </c>
      <c r="AD826" s="57">
        <v>0</v>
      </c>
      <c r="AE826" s="57">
        <v>0</v>
      </c>
      <c r="AF826" s="57">
        <v>0</v>
      </c>
      <c r="AG826" s="58">
        <v>1.75</v>
      </c>
      <c r="AH826" s="58">
        <v>0</v>
      </c>
      <c r="AI826" s="58">
        <v>0</v>
      </c>
      <c r="AJ826" s="58">
        <v>0</v>
      </c>
    </row>
    <row r="827" spans="1:36">
      <c r="A827" s="68" t="str">
        <f t="shared" si="228"/>
        <v>5G54</v>
      </c>
      <c r="B827" s="12">
        <f t="shared" si="229"/>
        <v>3</v>
      </c>
      <c r="C827" s="12">
        <f t="shared" si="230"/>
        <v>3</v>
      </c>
      <c r="D827" s="12">
        <f t="shared" si="231"/>
        <v>2.816683420208467</v>
      </c>
      <c r="E827" s="12">
        <f t="shared" si="232"/>
        <v>2.5111557872225783</v>
      </c>
      <c r="F827" s="12">
        <f t="shared" si="233"/>
        <v>2.2056281542366896</v>
      </c>
      <c r="G827" s="12">
        <f t="shared" si="234"/>
        <v>1.9001005212508009</v>
      </c>
      <c r="H827" s="12">
        <f t="shared" si="235"/>
        <v>24</v>
      </c>
      <c r="I827" s="12">
        <f t="shared" si="236"/>
        <v>24</v>
      </c>
      <c r="J827" s="12">
        <f t="shared" si="237"/>
        <v>3</v>
      </c>
      <c r="K827" s="12">
        <f t="shared" si="246"/>
        <v>3</v>
      </c>
      <c r="L827" s="12">
        <f t="shared" si="238"/>
        <v>0</v>
      </c>
      <c r="M827" s="81">
        <f t="shared" si="239"/>
        <v>0</v>
      </c>
      <c r="N827" s="81">
        <f t="shared" si="240"/>
        <v>0</v>
      </c>
      <c r="O827" s="81">
        <f t="shared" si="241"/>
        <v>6</v>
      </c>
      <c r="P827" s="81">
        <f t="shared" si="242"/>
        <v>16</v>
      </c>
      <c r="Q827" s="81">
        <f t="shared" si="243"/>
        <v>26</v>
      </c>
      <c r="R827" s="81">
        <f t="shared" si="244"/>
        <v>36</v>
      </c>
      <c r="S827">
        <f t="shared" si="245"/>
        <v>1.75</v>
      </c>
      <c r="V827" s="54" t="s">
        <v>1807</v>
      </c>
      <c r="W827" s="55" t="s">
        <v>1808</v>
      </c>
      <c r="X827" s="56">
        <v>5</v>
      </c>
      <c r="Y827" s="57">
        <v>56</v>
      </c>
      <c r="Z827" s="57">
        <v>3</v>
      </c>
      <c r="AA827" s="57">
        <v>3</v>
      </c>
      <c r="AB827" s="57">
        <v>0</v>
      </c>
      <c r="AC827" s="57">
        <v>21</v>
      </c>
      <c r="AD827" s="57">
        <v>0</v>
      </c>
      <c r="AE827" s="57">
        <v>0</v>
      </c>
      <c r="AF827" s="57">
        <v>0</v>
      </c>
      <c r="AG827" s="58">
        <v>1.75</v>
      </c>
      <c r="AH827" s="58">
        <v>0</v>
      </c>
      <c r="AI827" s="58">
        <v>0</v>
      </c>
      <c r="AJ827" s="58">
        <v>0</v>
      </c>
    </row>
    <row r="828" spans="1:36">
      <c r="A828" s="68" t="str">
        <f t="shared" si="228"/>
        <v>5GD55</v>
      </c>
      <c r="B828" s="12">
        <f t="shared" si="229"/>
        <v>2.5150000000000001</v>
      </c>
      <c r="C828" s="12">
        <f t="shared" si="230"/>
        <v>2.5150000000000001</v>
      </c>
      <c r="D828" s="12">
        <f t="shared" si="231"/>
        <v>2.4263969864340926</v>
      </c>
      <c r="E828" s="12">
        <f t="shared" si="232"/>
        <v>2.2217216309000629</v>
      </c>
      <c r="F828" s="12">
        <f t="shared" si="233"/>
        <v>2.0471709816178869</v>
      </c>
      <c r="G828" s="12">
        <f t="shared" si="234"/>
        <v>1.8726203323357113</v>
      </c>
      <c r="H828" s="12">
        <f t="shared" si="235"/>
        <v>27.1</v>
      </c>
      <c r="I828" s="12">
        <f t="shared" si="236"/>
        <v>32.299999999999997</v>
      </c>
      <c r="J828" s="12">
        <f t="shared" si="237"/>
        <v>2.5150000000000001</v>
      </c>
      <c r="K828" s="12">
        <f t="shared" si="246"/>
        <v>2.3561256308473384</v>
      </c>
      <c r="L828" s="12">
        <f t="shared" si="238"/>
        <v>5.1999999999999957</v>
      </c>
      <c r="M828" s="81">
        <f t="shared" si="239"/>
        <v>0</v>
      </c>
      <c r="N828" s="81">
        <f t="shared" si="240"/>
        <v>0</v>
      </c>
      <c r="O828" s="81">
        <f t="shared" si="241"/>
        <v>2.8999999999999986</v>
      </c>
      <c r="P828" s="81">
        <f t="shared" si="242"/>
        <v>7.7000000000000028</v>
      </c>
      <c r="Q828" s="81">
        <f t="shared" si="243"/>
        <v>17.700000000000003</v>
      </c>
      <c r="R828" s="81">
        <f t="shared" si="244"/>
        <v>27.700000000000003</v>
      </c>
      <c r="S828">
        <f t="shared" si="245"/>
        <v>1</v>
      </c>
      <c r="V828" s="54" t="s">
        <v>1809</v>
      </c>
      <c r="W828" s="55" t="s">
        <v>1810</v>
      </c>
      <c r="X828" s="56">
        <v>5</v>
      </c>
      <c r="Y828" s="57">
        <v>52.8</v>
      </c>
      <c r="Z828" s="57">
        <v>2.6</v>
      </c>
      <c r="AA828" s="57">
        <v>2.5150000000000001</v>
      </c>
      <c r="AB828" s="57">
        <v>0</v>
      </c>
      <c r="AC828" s="57">
        <v>24.5</v>
      </c>
      <c r="AD828" s="57">
        <v>29.7</v>
      </c>
      <c r="AE828" s="57">
        <v>0</v>
      </c>
      <c r="AF828" s="57">
        <v>0</v>
      </c>
      <c r="AG828" s="58">
        <v>1.75</v>
      </c>
      <c r="AH828" s="58">
        <v>1</v>
      </c>
      <c r="AI828" s="58">
        <v>0</v>
      </c>
      <c r="AJ828" s="58">
        <v>0</v>
      </c>
    </row>
    <row r="829" spans="1:36">
      <c r="A829" s="68" t="str">
        <f t="shared" si="228"/>
        <v>5GIZ30</v>
      </c>
      <c r="B829" s="12">
        <f t="shared" si="229"/>
        <v>3</v>
      </c>
      <c r="C829" s="12">
        <f t="shared" si="230"/>
        <v>2.948060302392399</v>
      </c>
      <c r="D829" s="12">
        <f t="shared" si="231"/>
        <v>2.5752551228465883</v>
      </c>
      <c r="E829" s="12">
        <f t="shared" si="232"/>
        <v>2.1823540527698917</v>
      </c>
      <c r="F829" s="12">
        <f t="shared" si="233"/>
        <v>1.7894529826931953</v>
      </c>
      <c r="G829" s="12">
        <f t="shared" si="234"/>
        <v>1.3965519126164987</v>
      </c>
      <c r="H829" s="12">
        <f t="shared" si="235"/>
        <v>18.3</v>
      </c>
      <c r="I829" s="12">
        <f t="shared" si="236"/>
        <v>22.3</v>
      </c>
      <c r="J829" s="12">
        <f t="shared" si="237"/>
        <v>3</v>
      </c>
      <c r="K829" s="12">
        <f t="shared" si="246"/>
        <v>2.8777889468056443</v>
      </c>
      <c r="L829" s="12">
        <f t="shared" si="238"/>
        <v>4</v>
      </c>
      <c r="M829" s="81">
        <f t="shared" si="239"/>
        <v>0</v>
      </c>
      <c r="N829" s="81">
        <f t="shared" si="240"/>
        <v>1.6999999999999993</v>
      </c>
      <c r="O829" s="81">
        <f t="shared" si="241"/>
        <v>7.6999999999999993</v>
      </c>
      <c r="P829" s="81">
        <f t="shared" si="242"/>
        <v>17.7</v>
      </c>
      <c r="Q829" s="81">
        <f t="shared" si="243"/>
        <v>27.7</v>
      </c>
      <c r="R829" s="81">
        <f t="shared" si="244"/>
        <v>37.700000000000003</v>
      </c>
      <c r="S829">
        <f t="shared" si="245"/>
        <v>2.25</v>
      </c>
      <c r="V829" s="54" t="s">
        <v>1811</v>
      </c>
      <c r="W829" s="55" t="s">
        <v>1812</v>
      </c>
      <c r="X829" s="56">
        <v>5</v>
      </c>
      <c r="Y829" s="57">
        <v>49.5</v>
      </c>
      <c r="Z829" s="57">
        <v>3</v>
      </c>
      <c r="AA829" s="57">
        <v>3</v>
      </c>
      <c r="AB829" s="57">
        <v>0</v>
      </c>
      <c r="AC829" s="57">
        <v>15.3</v>
      </c>
      <c r="AD829" s="57">
        <v>19.3</v>
      </c>
      <c r="AE829" s="57">
        <v>33.299999999999997</v>
      </c>
      <c r="AF829" s="57">
        <v>0</v>
      </c>
      <c r="AG829" s="58">
        <v>1.75</v>
      </c>
      <c r="AH829" s="58">
        <v>2.25</v>
      </c>
      <c r="AI829" s="58">
        <v>7</v>
      </c>
      <c r="AJ829" s="58">
        <v>0</v>
      </c>
    </row>
    <row r="830" spans="1:36">
      <c r="A830" s="68" t="str">
        <f t="shared" si="228"/>
        <v>5GL8</v>
      </c>
      <c r="B830" s="12">
        <f t="shared" si="229"/>
        <v>2.5150000000000001</v>
      </c>
      <c r="C830" s="12">
        <f t="shared" si="230"/>
        <v>2.5150000000000001</v>
      </c>
      <c r="D830" s="12">
        <f t="shared" si="231"/>
        <v>2.3714020124966324</v>
      </c>
      <c r="E830" s="12">
        <f t="shared" si="232"/>
        <v>1.919445772414913</v>
      </c>
      <c r="F830" s="12">
        <f t="shared" si="233"/>
        <v>1.3953679795845009</v>
      </c>
      <c r="G830" s="12">
        <f t="shared" si="234"/>
        <v>0.87129018675408876</v>
      </c>
      <c r="H830" s="12">
        <f t="shared" si="235"/>
        <v>25.3</v>
      </c>
      <c r="I830" s="12">
        <f t="shared" si="236"/>
        <v>33.299999999999997</v>
      </c>
      <c r="J830" s="12">
        <f t="shared" si="237"/>
        <v>2.5150000000000001</v>
      </c>
      <c r="K830" s="12">
        <f t="shared" si="246"/>
        <v>2.2705778936112893</v>
      </c>
      <c r="L830" s="12">
        <f t="shared" si="238"/>
        <v>7.9999999999999964</v>
      </c>
      <c r="M830" s="81">
        <f t="shared" si="239"/>
        <v>0</v>
      </c>
      <c r="N830" s="81">
        <f t="shared" si="240"/>
        <v>0</v>
      </c>
      <c r="O830" s="81">
        <f t="shared" si="241"/>
        <v>4.6999999999999993</v>
      </c>
      <c r="P830" s="81">
        <f t="shared" si="242"/>
        <v>6.7000000000000028</v>
      </c>
      <c r="Q830" s="81">
        <f t="shared" si="243"/>
        <v>16.700000000000003</v>
      </c>
      <c r="R830" s="81">
        <f t="shared" si="244"/>
        <v>26.700000000000003</v>
      </c>
      <c r="S830">
        <f t="shared" si="245"/>
        <v>3</v>
      </c>
      <c r="V830" s="54" t="s">
        <v>1813</v>
      </c>
      <c r="W830" s="55" t="s">
        <v>1814</v>
      </c>
      <c r="X830" s="56">
        <v>5</v>
      </c>
      <c r="Y830" s="57">
        <v>53.3</v>
      </c>
      <c r="Z830" s="57">
        <v>2.6</v>
      </c>
      <c r="AA830" s="57">
        <v>2.5150000000000001</v>
      </c>
      <c r="AB830" s="57">
        <v>0</v>
      </c>
      <c r="AC830" s="57">
        <v>22.7</v>
      </c>
      <c r="AD830" s="57">
        <v>30.7</v>
      </c>
      <c r="AE830" s="57">
        <v>0</v>
      </c>
      <c r="AF830" s="57">
        <v>0</v>
      </c>
      <c r="AG830" s="58">
        <v>1.75</v>
      </c>
      <c r="AH830" s="58">
        <v>3</v>
      </c>
      <c r="AI830" s="58">
        <v>0</v>
      </c>
      <c r="AJ830" s="58">
        <v>0</v>
      </c>
    </row>
    <row r="831" spans="1:36">
      <c r="A831" s="68" t="str">
        <f t="shared" si="228"/>
        <v>5GL11</v>
      </c>
      <c r="B831" s="12">
        <f t="shared" si="229"/>
        <v>2.5150000000000001</v>
      </c>
      <c r="C831" s="12">
        <f t="shared" si="230"/>
        <v>2.5150000000000001</v>
      </c>
      <c r="D831" s="12">
        <f t="shared" si="231"/>
        <v>2.2705778936112893</v>
      </c>
      <c r="E831" s="12">
        <f t="shared" si="232"/>
        <v>1.7465001007808771</v>
      </c>
      <c r="F831" s="12">
        <f t="shared" si="233"/>
        <v>1.222422307950465</v>
      </c>
      <c r="G831" s="12">
        <f t="shared" si="234"/>
        <v>0.69834451512005291</v>
      </c>
      <c r="H831" s="12">
        <f t="shared" si="235"/>
        <v>22</v>
      </c>
      <c r="I831" s="12">
        <f t="shared" si="236"/>
        <v>30</v>
      </c>
      <c r="J831" s="12">
        <f t="shared" si="237"/>
        <v>2.5150000000000001</v>
      </c>
      <c r="K831" s="12">
        <f t="shared" si="246"/>
        <v>2.2705778936112893</v>
      </c>
      <c r="L831" s="12">
        <f t="shared" si="238"/>
        <v>8</v>
      </c>
      <c r="M831" s="81">
        <f t="shared" si="239"/>
        <v>0</v>
      </c>
      <c r="N831" s="81">
        <f t="shared" si="240"/>
        <v>0</v>
      </c>
      <c r="O831" s="81">
        <f t="shared" si="241"/>
        <v>8</v>
      </c>
      <c r="P831" s="81">
        <f t="shared" si="242"/>
        <v>10</v>
      </c>
      <c r="Q831" s="81">
        <f t="shared" si="243"/>
        <v>20</v>
      </c>
      <c r="R831" s="81">
        <f t="shared" si="244"/>
        <v>30</v>
      </c>
      <c r="S831">
        <f t="shared" si="245"/>
        <v>3</v>
      </c>
      <c r="V831" s="54" t="s">
        <v>1815</v>
      </c>
      <c r="W831" s="55" t="s">
        <v>1816</v>
      </c>
      <c r="X831" s="56">
        <v>1</v>
      </c>
      <c r="Y831" s="57">
        <v>50</v>
      </c>
      <c r="Z831" s="57">
        <v>2.6</v>
      </c>
      <c r="AA831" s="57">
        <v>2.5150000000000001</v>
      </c>
      <c r="AB831" s="57">
        <v>0</v>
      </c>
      <c r="AC831" s="57">
        <v>19.399999999999999</v>
      </c>
      <c r="AD831" s="57">
        <v>27.4</v>
      </c>
      <c r="AE831" s="57">
        <v>0</v>
      </c>
      <c r="AF831" s="57">
        <v>0</v>
      </c>
      <c r="AG831" s="58">
        <v>1.75</v>
      </c>
      <c r="AH831" s="58">
        <v>3</v>
      </c>
      <c r="AI831" s="58">
        <v>0</v>
      </c>
      <c r="AJ831" s="58">
        <v>0</v>
      </c>
    </row>
    <row r="832" spans="1:36">
      <c r="A832" s="68" t="str">
        <f t="shared" si="228"/>
        <v>5GL13</v>
      </c>
      <c r="B832" s="12">
        <f t="shared" si="229"/>
        <v>2.5150000000000001</v>
      </c>
      <c r="C832" s="12">
        <f t="shared" si="230"/>
        <v>2.5150000000000001</v>
      </c>
      <c r="D832" s="12">
        <f t="shared" si="231"/>
        <v>2.1556160836251053</v>
      </c>
      <c r="E832" s="12">
        <f t="shared" si="232"/>
        <v>1.6315382907946931</v>
      </c>
      <c r="F832" s="12">
        <f t="shared" si="233"/>
        <v>1.1074604979642813</v>
      </c>
      <c r="G832" s="12">
        <f t="shared" si="234"/>
        <v>0.58338270513386914</v>
      </c>
      <c r="H832" s="12">
        <f t="shared" si="235"/>
        <v>22.1</v>
      </c>
      <c r="I832" s="12">
        <f t="shared" si="236"/>
        <v>24.6</v>
      </c>
      <c r="J832" s="12">
        <f t="shared" si="237"/>
        <v>2.5150000000000001</v>
      </c>
      <c r="K832" s="12">
        <f t="shared" si="246"/>
        <v>2.4386180917535278</v>
      </c>
      <c r="L832" s="12">
        <f t="shared" si="238"/>
        <v>2.5</v>
      </c>
      <c r="M832" s="81">
        <f t="shared" si="239"/>
        <v>0</v>
      </c>
      <c r="N832" s="81">
        <f t="shared" si="240"/>
        <v>0</v>
      </c>
      <c r="O832" s="81">
        <f t="shared" si="241"/>
        <v>5.3999999999999986</v>
      </c>
      <c r="P832" s="81">
        <f t="shared" si="242"/>
        <v>15.399999999999999</v>
      </c>
      <c r="Q832" s="81">
        <f t="shared" si="243"/>
        <v>25.4</v>
      </c>
      <c r="R832" s="81">
        <f t="shared" si="244"/>
        <v>35.4</v>
      </c>
      <c r="S832">
        <f t="shared" si="245"/>
        <v>3</v>
      </c>
      <c r="V832" s="54" t="s">
        <v>1817</v>
      </c>
      <c r="W832" s="55" t="s">
        <v>1818</v>
      </c>
      <c r="X832" s="56">
        <v>1</v>
      </c>
      <c r="Y832" s="57">
        <v>50.3</v>
      </c>
      <c r="Z832" s="57">
        <v>2.6</v>
      </c>
      <c r="AA832" s="57">
        <v>2.5150000000000001</v>
      </c>
      <c r="AB832" s="57">
        <v>0</v>
      </c>
      <c r="AC832" s="57">
        <v>19.5</v>
      </c>
      <c r="AD832" s="57">
        <v>22</v>
      </c>
      <c r="AE832" s="57">
        <v>0</v>
      </c>
      <c r="AF832" s="57">
        <v>0</v>
      </c>
      <c r="AG832" s="58">
        <v>1.75</v>
      </c>
      <c r="AH832" s="58">
        <v>3</v>
      </c>
      <c r="AI832" s="58">
        <v>0</v>
      </c>
      <c r="AJ832" s="58">
        <v>0</v>
      </c>
    </row>
    <row r="833" spans="1:36">
      <c r="A833" s="68" t="str">
        <f t="shared" si="228"/>
        <v>5GL14</v>
      </c>
      <c r="B833" s="12">
        <f t="shared" si="229"/>
        <v>2.5150000000000001</v>
      </c>
      <c r="C833" s="12">
        <f t="shared" si="230"/>
        <v>2.5150000000000001</v>
      </c>
      <c r="D833" s="12">
        <f t="shared" si="231"/>
        <v>2.3011306569098782</v>
      </c>
      <c r="E833" s="12">
        <f t="shared" si="232"/>
        <v>1.7989078800639184</v>
      </c>
      <c r="F833" s="12">
        <f t="shared" si="233"/>
        <v>1.2748300872335063</v>
      </c>
      <c r="G833" s="12">
        <f t="shared" si="234"/>
        <v>0.75075229440309421</v>
      </c>
      <c r="H833" s="12">
        <f t="shared" si="235"/>
        <v>23</v>
      </c>
      <c r="I833" s="12">
        <f t="shared" si="236"/>
        <v>31</v>
      </c>
      <c r="J833" s="12">
        <f t="shared" si="237"/>
        <v>2.5150000000000001</v>
      </c>
      <c r="K833" s="12">
        <f t="shared" si="246"/>
        <v>2.2705778936112893</v>
      </c>
      <c r="L833" s="12">
        <f t="shared" si="238"/>
        <v>8</v>
      </c>
      <c r="M833" s="81">
        <f t="shared" si="239"/>
        <v>0</v>
      </c>
      <c r="N833" s="81">
        <f t="shared" si="240"/>
        <v>0</v>
      </c>
      <c r="O833" s="81">
        <f t="shared" si="241"/>
        <v>7</v>
      </c>
      <c r="P833" s="81">
        <f t="shared" si="242"/>
        <v>9</v>
      </c>
      <c r="Q833" s="81">
        <f t="shared" si="243"/>
        <v>19</v>
      </c>
      <c r="R833" s="81">
        <f t="shared" si="244"/>
        <v>29</v>
      </c>
      <c r="S833">
        <f t="shared" si="245"/>
        <v>3</v>
      </c>
      <c r="V833" s="54" t="s">
        <v>1819</v>
      </c>
      <c r="W833" s="55" t="s">
        <v>1820</v>
      </c>
      <c r="X833" s="56">
        <v>5</v>
      </c>
      <c r="Y833" s="57">
        <v>50</v>
      </c>
      <c r="Z833" s="57">
        <v>2.6</v>
      </c>
      <c r="AA833" s="57">
        <v>2.5150000000000001</v>
      </c>
      <c r="AB833" s="57">
        <v>0</v>
      </c>
      <c r="AC833" s="57">
        <v>20.399999999999999</v>
      </c>
      <c r="AD833" s="57">
        <v>28.4</v>
      </c>
      <c r="AE833" s="57">
        <v>0</v>
      </c>
      <c r="AF833" s="57">
        <v>0</v>
      </c>
      <c r="AG833" s="58">
        <v>1.75</v>
      </c>
      <c r="AH833" s="58">
        <v>3</v>
      </c>
      <c r="AI833" s="58">
        <v>0</v>
      </c>
      <c r="AJ833" s="58">
        <v>0</v>
      </c>
    </row>
    <row r="834" spans="1:36">
      <c r="A834" s="68" t="str">
        <f t="shared" si="228"/>
        <v>5GL16</v>
      </c>
      <c r="B834" s="12">
        <f t="shared" si="229"/>
        <v>3</v>
      </c>
      <c r="C834" s="12">
        <f t="shared" si="230"/>
        <v>2.9938894473402824</v>
      </c>
      <c r="D834" s="12">
        <f t="shared" si="231"/>
        <v>2.5528607152507887</v>
      </c>
      <c r="E834" s="12">
        <f t="shared" si="232"/>
        <v>2.0287829224203766</v>
      </c>
      <c r="F834" s="12">
        <f t="shared" si="233"/>
        <v>1.5047051295899647</v>
      </c>
      <c r="G834" s="12">
        <f t="shared" si="234"/>
        <v>0.98062733675955238</v>
      </c>
      <c r="H834" s="12">
        <f t="shared" si="235"/>
        <v>19.8</v>
      </c>
      <c r="I834" s="12">
        <f t="shared" si="236"/>
        <v>23.8</v>
      </c>
      <c r="J834" s="12">
        <f t="shared" si="237"/>
        <v>3</v>
      </c>
      <c r="K834" s="12">
        <f t="shared" si="246"/>
        <v>2.8777889468056443</v>
      </c>
      <c r="L834" s="12">
        <f t="shared" si="238"/>
        <v>4</v>
      </c>
      <c r="M834" s="81">
        <f t="shared" si="239"/>
        <v>0</v>
      </c>
      <c r="N834" s="81">
        <f t="shared" si="240"/>
        <v>0.19999999999999929</v>
      </c>
      <c r="O834" s="81">
        <f t="shared" si="241"/>
        <v>6.1999999999999993</v>
      </c>
      <c r="P834" s="81">
        <f t="shared" si="242"/>
        <v>16.2</v>
      </c>
      <c r="Q834" s="81">
        <f t="shared" si="243"/>
        <v>26.2</v>
      </c>
      <c r="R834" s="81">
        <f t="shared" si="244"/>
        <v>36.200000000000003</v>
      </c>
      <c r="S834">
        <f t="shared" si="245"/>
        <v>3</v>
      </c>
      <c r="V834" s="54" t="s">
        <v>1821</v>
      </c>
      <c r="W834" s="55" t="s">
        <v>1822</v>
      </c>
      <c r="X834" s="56">
        <v>1</v>
      </c>
      <c r="Y834" s="57">
        <v>51</v>
      </c>
      <c r="Z834" s="57">
        <v>3</v>
      </c>
      <c r="AA834" s="57">
        <v>3</v>
      </c>
      <c r="AB834" s="57">
        <v>0</v>
      </c>
      <c r="AC834" s="57">
        <v>16.8</v>
      </c>
      <c r="AD834" s="57">
        <v>20.8</v>
      </c>
      <c r="AE834" s="57">
        <v>34.799999999999997</v>
      </c>
      <c r="AF834" s="57">
        <v>0</v>
      </c>
      <c r="AG834" s="58">
        <v>1.75</v>
      </c>
      <c r="AH834" s="58">
        <v>3</v>
      </c>
      <c r="AI834" s="58">
        <v>7</v>
      </c>
      <c r="AJ834" s="58">
        <v>0</v>
      </c>
    </row>
    <row r="835" spans="1:36">
      <c r="A835" s="68" t="str">
        <f t="shared" si="228"/>
        <v>5GL22</v>
      </c>
      <c r="B835" s="12">
        <f t="shared" si="229"/>
        <v>2.5150000000000001</v>
      </c>
      <c r="C835" s="12">
        <f t="shared" si="230"/>
        <v>2.5150000000000001</v>
      </c>
      <c r="D835" s="12">
        <f t="shared" si="231"/>
        <v>2.2705778936112893</v>
      </c>
      <c r="E835" s="12">
        <f t="shared" si="232"/>
        <v>1.7465001007808771</v>
      </c>
      <c r="F835" s="12">
        <f t="shared" si="233"/>
        <v>1.222422307950465</v>
      </c>
      <c r="G835" s="12">
        <f t="shared" si="234"/>
        <v>0.69834451512005291</v>
      </c>
      <c r="H835" s="12">
        <f t="shared" si="235"/>
        <v>22</v>
      </c>
      <c r="I835" s="12">
        <f t="shared" si="236"/>
        <v>30</v>
      </c>
      <c r="J835" s="12">
        <f t="shared" si="237"/>
        <v>2.5150000000000001</v>
      </c>
      <c r="K835" s="12">
        <f t="shared" si="246"/>
        <v>2.2705778936112893</v>
      </c>
      <c r="L835" s="12">
        <f t="shared" si="238"/>
        <v>8</v>
      </c>
      <c r="M835" s="81">
        <f t="shared" si="239"/>
        <v>0</v>
      </c>
      <c r="N835" s="81">
        <f t="shared" si="240"/>
        <v>0</v>
      </c>
      <c r="O835" s="81">
        <f t="shared" si="241"/>
        <v>8</v>
      </c>
      <c r="P835" s="81">
        <f t="shared" si="242"/>
        <v>10</v>
      </c>
      <c r="Q835" s="81">
        <f t="shared" si="243"/>
        <v>20</v>
      </c>
      <c r="R835" s="81">
        <f t="shared" si="244"/>
        <v>30</v>
      </c>
      <c r="S835">
        <f t="shared" si="245"/>
        <v>3</v>
      </c>
      <c r="V835" s="54" t="s">
        <v>1823</v>
      </c>
      <c r="W835" s="55" t="s">
        <v>1824</v>
      </c>
      <c r="X835" s="56">
        <v>5</v>
      </c>
      <c r="Y835" s="57">
        <v>50</v>
      </c>
      <c r="Z835" s="57">
        <v>2.6</v>
      </c>
      <c r="AA835" s="57">
        <v>2.5150000000000001</v>
      </c>
      <c r="AB835" s="57">
        <v>0</v>
      </c>
      <c r="AC835" s="57">
        <v>19.399999999999999</v>
      </c>
      <c r="AD835" s="57">
        <v>27.4</v>
      </c>
      <c r="AE835" s="57">
        <v>0</v>
      </c>
      <c r="AF835" s="57">
        <v>0</v>
      </c>
      <c r="AG835" s="58">
        <v>1.75</v>
      </c>
      <c r="AH835" s="58">
        <v>3</v>
      </c>
      <c r="AI835" s="58">
        <v>0</v>
      </c>
      <c r="AJ835" s="58">
        <v>0</v>
      </c>
    </row>
    <row r="836" spans="1:36">
      <c r="A836" s="68" t="str">
        <f t="shared" si="228"/>
        <v>5GL23</v>
      </c>
      <c r="B836" s="12">
        <f t="shared" si="229"/>
        <v>2.5150000000000001</v>
      </c>
      <c r="C836" s="12">
        <f t="shared" si="230"/>
        <v>2.5150000000000001</v>
      </c>
      <c r="D836" s="12">
        <f t="shared" si="231"/>
        <v>2.1556160836251053</v>
      </c>
      <c r="E836" s="12">
        <f t="shared" si="232"/>
        <v>1.6315382907946931</v>
      </c>
      <c r="F836" s="12">
        <f t="shared" si="233"/>
        <v>1.1074604979642813</v>
      </c>
      <c r="G836" s="12">
        <f t="shared" si="234"/>
        <v>0.58338270513386914</v>
      </c>
      <c r="H836" s="12">
        <f t="shared" si="235"/>
        <v>22.1</v>
      </c>
      <c r="I836" s="12">
        <f t="shared" si="236"/>
        <v>24.6</v>
      </c>
      <c r="J836" s="12">
        <f t="shared" si="237"/>
        <v>2.5150000000000001</v>
      </c>
      <c r="K836" s="12">
        <f t="shared" si="246"/>
        <v>2.4386180917535278</v>
      </c>
      <c r="L836" s="12">
        <f t="shared" si="238"/>
        <v>2.5</v>
      </c>
      <c r="M836" s="81">
        <f t="shared" si="239"/>
        <v>0</v>
      </c>
      <c r="N836" s="81">
        <f t="shared" si="240"/>
        <v>0</v>
      </c>
      <c r="O836" s="81">
        <f t="shared" si="241"/>
        <v>5.3999999999999986</v>
      </c>
      <c r="P836" s="81">
        <f t="shared" si="242"/>
        <v>15.399999999999999</v>
      </c>
      <c r="Q836" s="81">
        <f t="shared" si="243"/>
        <v>25.4</v>
      </c>
      <c r="R836" s="81">
        <f t="shared" si="244"/>
        <v>35.4</v>
      </c>
      <c r="S836">
        <f t="shared" si="245"/>
        <v>3</v>
      </c>
      <c r="V836" s="54" t="s">
        <v>1825</v>
      </c>
      <c r="W836" s="55" t="s">
        <v>1826</v>
      </c>
      <c r="X836" s="56">
        <v>5</v>
      </c>
      <c r="Y836" s="57">
        <v>50.3</v>
      </c>
      <c r="Z836" s="57">
        <v>2.6</v>
      </c>
      <c r="AA836" s="57">
        <v>2.5150000000000001</v>
      </c>
      <c r="AB836" s="57">
        <v>0</v>
      </c>
      <c r="AC836" s="57">
        <v>19.5</v>
      </c>
      <c r="AD836" s="57">
        <v>22</v>
      </c>
      <c r="AE836" s="57">
        <v>0</v>
      </c>
      <c r="AF836" s="57">
        <v>0</v>
      </c>
      <c r="AG836" s="58">
        <v>1.75</v>
      </c>
      <c r="AH836" s="58">
        <v>3</v>
      </c>
      <c r="AI836" s="58">
        <v>0</v>
      </c>
      <c r="AJ836" s="58">
        <v>0</v>
      </c>
    </row>
    <row r="837" spans="1:36">
      <c r="A837" s="68" t="str">
        <f t="shared" si="228"/>
        <v>5GL24</v>
      </c>
      <c r="B837" s="12">
        <f t="shared" si="229"/>
        <v>2.5150000000000001</v>
      </c>
      <c r="C837" s="12">
        <f t="shared" si="230"/>
        <v>2.5150000000000001</v>
      </c>
      <c r="D837" s="12">
        <f t="shared" si="231"/>
        <v>2.2950201042501606</v>
      </c>
      <c r="E837" s="12">
        <f t="shared" si="232"/>
        <v>1.7884263242073102</v>
      </c>
      <c r="F837" s="12">
        <f t="shared" si="233"/>
        <v>1.2643485313768981</v>
      </c>
      <c r="G837" s="12">
        <f t="shared" si="234"/>
        <v>0.74027073854648595</v>
      </c>
      <c r="H837" s="12">
        <f t="shared" si="235"/>
        <v>22.8</v>
      </c>
      <c r="I837" s="12">
        <f t="shared" si="236"/>
        <v>30.8</v>
      </c>
      <c r="J837" s="12">
        <f t="shared" si="237"/>
        <v>2.5150000000000001</v>
      </c>
      <c r="K837" s="12">
        <f t="shared" si="246"/>
        <v>2.2705778936112893</v>
      </c>
      <c r="L837" s="12">
        <f t="shared" si="238"/>
        <v>8</v>
      </c>
      <c r="M837" s="81">
        <f t="shared" si="239"/>
        <v>0</v>
      </c>
      <c r="N837" s="81">
        <f t="shared" si="240"/>
        <v>0</v>
      </c>
      <c r="O837" s="81">
        <f t="shared" si="241"/>
        <v>7.1999999999999993</v>
      </c>
      <c r="P837" s="81">
        <f t="shared" si="242"/>
        <v>9.1999999999999993</v>
      </c>
      <c r="Q837" s="81">
        <f t="shared" si="243"/>
        <v>19.2</v>
      </c>
      <c r="R837" s="81">
        <f t="shared" si="244"/>
        <v>29.2</v>
      </c>
      <c r="S837">
        <f t="shared" si="245"/>
        <v>3</v>
      </c>
      <c r="V837" s="54" t="s">
        <v>1827</v>
      </c>
      <c r="W837" s="55" t="s">
        <v>1828</v>
      </c>
      <c r="X837" s="56">
        <v>5</v>
      </c>
      <c r="Y837" s="57">
        <v>50.8</v>
      </c>
      <c r="Z837" s="57">
        <v>2.6</v>
      </c>
      <c r="AA837" s="57">
        <v>2.5150000000000001</v>
      </c>
      <c r="AB837" s="57">
        <v>0</v>
      </c>
      <c r="AC837" s="57">
        <v>20.2</v>
      </c>
      <c r="AD837" s="57">
        <v>28.2</v>
      </c>
      <c r="AE837" s="57">
        <v>0</v>
      </c>
      <c r="AF837" s="57">
        <v>0</v>
      </c>
      <c r="AG837" s="58">
        <v>1.75</v>
      </c>
      <c r="AH837" s="58">
        <v>3</v>
      </c>
      <c r="AI837" s="58">
        <v>0</v>
      </c>
      <c r="AJ837" s="58">
        <v>0</v>
      </c>
    </row>
    <row r="838" spans="1:36">
      <c r="A838" s="68" t="str">
        <f t="shared" si="228"/>
        <v>5GL48</v>
      </c>
      <c r="B838" s="12">
        <f t="shared" si="229"/>
        <v>2.5150000000000001</v>
      </c>
      <c r="C838" s="12">
        <f t="shared" si="230"/>
        <v>2.5150000000000001</v>
      </c>
      <c r="D838" s="12">
        <f t="shared" si="231"/>
        <v>2.3903583395995684</v>
      </c>
      <c r="E838" s="12">
        <f t="shared" si="232"/>
        <v>1.8662805467691563</v>
      </c>
      <c r="F838" s="12">
        <f t="shared" si="233"/>
        <v>1.3422027539387442</v>
      </c>
      <c r="G838" s="12">
        <f t="shared" si="234"/>
        <v>0.8181249611083321</v>
      </c>
      <c r="H838" s="12">
        <f t="shared" si="235"/>
        <v>26.6</v>
      </c>
      <c r="I838" s="12">
        <f t="shared" si="236"/>
        <v>29.05</v>
      </c>
      <c r="J838" s="12">
        <f t="shared" si="237"/>
        <v>2.5150000000000001</v>
      </c>
      <c r="K838" s="12">
        <f t="shared" si="246"/>
        <v>2.4401457299184575</v>
      </c>
      <c r="L838" s="12">
        <f t="shared" si="238"/>
        <v>2.4499999999999993</v>
      </c>
      <c r="M838" s="81">
        <f t="shared" si="239"/>
        <v>0</v>
      </c>
      <c r="N838" s="81">
        <f t="shared" si="240"/>
        <v>0</v>
      </c>
      <c r="O838" s="81">
        <f t="shared" si="241"/>
        <v>0.94999999999999929</v>
      </c>
      <c r="P838" s="81">
        <f t="shared" si="242"/>
        <v>10.95</v>
      </c>
      <c r="Q838" s="81">
        <f t="shared" si="243"/>
        <v>20.95</v>
      </c>
      <c r="R838" s="81">
        <f t="shared" si="244"/>
        <v>30.95</v>
      </c>
      <c r="S838">
        <f t="shared" si="245"/>
        <v>3</v>
      </c>
      <c r="V838" s="54" t="s">
        <v>1829</v>
      </c>
      <c r="W838" s="55" t="s">
        <v>1830</v>
      </c>
      <c r="X838" s="56">
        <v>5</v>
      </c>
      <c r="Y838" s="57">
        <v>54.75</v>
      </c>
      <c r="Z838" s="57">
        <v>2.6</v>
      </c>
      <c r="AA838" s="57">
        <v>2.5150000000000001</v>
      </c>
      <c r="AB838" s="57">
        <v>0</v>
      </c>
      <c r="AC838" s="57">
        <v>24</v>
      </c>
      <c r="AD838" s="57">
        <v>26.45</v>
      </c>
      <c r="AE838" s="57">
        <v>0</v>
      </c>
      <c r="AF838" s="57">
        <v>0</v>
      </c>
      <c r="AG838" s="58">
        <v>1.75</v>
      </c>
      <c r="AH838" s="58">
        <v>3</v>
      </c>
      <c r="AI838" s="58">
        <v>0</v>
      </c>
      <c r="AJ838" s="58">
        <v>0</v>
      </c>
    </row>
    <row r="839" spans="1:36">
      <c r="A839" s="68" t="str">
        <f t="shared" si="228"/>
        <v>5GLZ18</v>
      </c>
      <c r="B839" s="12">
        <f t="shared" si="229"/>
        <v>3</v>
      </c>
      <c r="C839" s="12">
        <f t="shared" si="230"/>
        <v>2.9786130656909879</v>
      </c>
      <c r="D839" s="12">
        <f t="shared" si="231"/>
        <v>2.5266568256092681</v>
      </c>
      <c r="E839" s="12">
        <f t="shared" si="232"/>
        <v>2.002579032778856</v>
      </c>
      <c r="F839" s="12">
        <f t="shared" si="233"/>
        <v>1.4785012399484441</v>
      </c>
      <c r="G839" s="12">
        <f t="shared" si="234"/>
        <v>0.95442344711803173</v>
      </c>
      <c r="H839" s="12">
        <f t="shared" si="235"/>
        <v>19.3</v>
      </c>
      <c r="I839" s="12">
        <f t="shared" si="236"/>
        <v>23.3</v>
      </c>
      <c r="J839" s="12">
        <f t="shared" si="237"/>
        <v>3</v>
      </c>
      <c r="K839" s="12">
        <f t="shared" si="246"/>
        <v>2.8777889468056443</v>
      </c>
      <c r="L839" s="12">
        <f t="shared" si="238"/>
        <v>4</v>
      </c>
      <c r="M839" s="81">
        <f t="shared" si="239"/>
        <v>0</v>
      </c>
      <c r="N839" s="81">
        <f t="shared" si="240"/>
        <v>0.69999999999999929</v>
      </c>
      <c r="O839" s="81">
        <f t="shared" si="241"/>
        <v>6.6999999999999993</v>
      </c>
      <c r="P839" s="81">
        <f t="shared" si="242"/>
        <v>16.7</v>
      </c>
      <c r="Q839" s="81">
        <f t="shared" si="243"/>
        <v>26.7</v>
      </c>
      <c r="R839" s="81">
        <f t="shared" si="244"/>
        <v>36.700000000000003</v>
      </c>
      <c r="S839">
        <f t="shared" si="245"/>
        <v>3</v>
      </c>
      <c r="V839" s="54" t="s">
        <v>1831</v>
      </c>
      <c r="W839" s="55" t="s">
        <v>1832</v>
      </c>
      <c r="X839" s="56">
        <v>5</v>
      </c>
      <c r="Y839" s="57">
        <v>50.5</v>
      </c>
      <c r="Z839" s="57">
        <v>3</v>
      </c>
      <c r="AA839" s="57">
        <v>3</v>
      </c>
      <c r="AB839" s="57">
        <v>0</v>
      </c>
      <c r="AC839" s="57">
        <v>16.3</v>
      </c>
      <c r="AD839" s="57">
        <v>20.3</v>
      </c>
      <c r="AE839" s="57">
        <v>34.299999999999997</v>
      </c>
      <c r="AF839" s="57">
        <v>0</v>
      </c>
      <c r="AG839" s="58">
        <v>1.75</v>
      </c>
      <c r="AH839" s="58">
        <v>3</v>
      </c>
      <c r="AI839" s="58">
        <v>7</v>
      </c>
      <c r="AJ839" s="58">
        <v>0</v>
      </c>
    </row>
    <row r="840" spans="1:36">
      <c r="A840" s="68" t="str">
        <f t="shared" si="228"/>
        <v>5GLZ33</v>
      </c>
      <c r="B840" s="12">
        <f t="shared" si="229"/>
        <v>3</v>
      </c>
      <c r="C840" s="12">
        <f t="shared" si="230"/>
        <v>2.9938894473402824</v>
      </c>
      <c r="D840" s="12">
        <f t="shared" si="231"/>
        <v>2.5528607152507887</v>
      </c>
      <c r="E840" s="12">
        <f t="shared" si="232"/>
        <v>2.0287829224203766</v>
      </c>
      <c r="F840" s="12">
        <f t="shared" si="233"/>
        <v>1.5047051295899647</v>
      </c>
      <c r="G840" s="12">
        <f t="shared" si="234"/>
        <v>0.98062733675955238</v>
      </c>
      <c r="H840" s="12">
        <f t="shared" si="235"/>
        <v>19.8</v>
      </c>
      <c r="I840" s="12">
        <f t="shared" si="236"/>
        <v>23.8</v>
      </c>
      <c r="J840" s="12">
        <f t="shared" si="237"/>
        <v>3</v>
      </c>
      <c r="K840" s="12">
        <f t="shared" si="246"/>
        <v>2.8777889468056443</v>
      </c>
      <c r="L840" s="12">
        <f t="shared" si="238"/>
        <v>4</v>
      </c>
      <c r="M840" s="81">
        <f t="shared" si="239"/>
        <v>0</v>
      </c>
      <c r="N840" s="81">
        <f t="shared" si="240"/>
        <v>0.19999999999999929</v>
      </c>
      <c r="O840" s="81">
        <f t="shared" si="241"/>
        <v>6.1999999999999993</v>
      </c>
      <c r="P840" s="81">
        <f t="shared" si="242"/>
        <v>16.2</v>
      </c>
      <c r="Q840" s="81">
        <f t="shared" si="243"/>
        <v>26.2</v>
      </c>
      <c r="R840" s="81">
        <f t="shared" si="244"/>
        <v>36.200000000000003</v>
      </c>
      <c r="S840">
        <f t="shared" si="245"/>
        <v>3</v>
      </c>
      <c r="V840" s="54" t="s">
        <v>1833</v>
      </c>
      <c r="W840" s="55" t="s">
        <v>1834</v>
      </c>
      <c r="X840" s="56">
        <v>5</v>
      </c>
      <c r="Y840" s="57">
        <v>51</v>
      </c>
      <c r="Z840" s="57">
        <v>3</v>
      </c>
      <c r="AA840" s="57">
        <v>3</v>
      </c>
      <c r="AB840" s="57">
        <v>0</v>
      </c>
      <c r="AC840" s="57">
        <v>16.8</v>
      </c>
      <c r="AD840" s="57">
        <v>20.8</v>
      </c>
      <c r="AE840" s="57">
        <v>34.799999999999997</v>
      </c>
      <c r="AF840" s="57">
        <v>0</v>
      </c>
      <c r="AG840" s="58">
        <v>1.75</v>
      </c>
      <c r="AH840" s="58">
        <v>3</v>
      </c>
      <c r="AI840" s="58">
        <v>7</v>
      </c>
      <c r="AJ840" s="58">
        <v>0</v>
      </c>
    </row>
    <row r="841" spans="1:36">
      <c r="A841" s="68" t="str">
        <f t="shared" si="228"/>
        <v>5GLZ34</v>
      </c>
      <c r="B841" s="12">
        <f t="shared" si="229"/>
        <v>3</v>
      </c>
      <c r="C841" s="12">
        <f t="shared" si="230"/>
        <v>2.9969447236701412</v>
      </c>
      <c r="D841" s="12">
        <f t="shared" si="231"/>
        <v>2.5552603411011146</v>
      </c>
      <c r="E841" s="12">
        <f t="shared" si="232"/>
        <v>2.0311825482707024</v>
      </c>
      <c r="F841" s="12">
        <f t="shared" si="233"/>
        <v>1.5071047554402903</v>
      </c>
      <c r="G841" s="12">
        <f t="shared" si="234"/>
        <v>0.98302696260987799</v>
      </c>
      <c r="H841" s="12">
        <f t="shared" si="235"/>
        <v>19.899999999999999</v>
      </c>
      <c r="I841" s="12">
        <f t="shared" si="236"/>
        <v>23.77</v>
      </c>
      <c r="J841" s="12">
        <f t="shared" si="237"/>
        <v>3</v>
      </c>
      <c r="K841" s="12">
        <f t="shared" si="246"/>
        <v>2.8817608060344613</v>
      </c>
      <c r="L841" s="12">
        <f t="shared" si="238"/>
        <v>3.870000000000001</v>
      </c>
      <c r="M841" s="81">
        <f t="shared" si="239"/>
        <v>0</v>
      </c>
      <c r="N841" s="81">
        <f t="shared" si="240"/>
        <v>0.10000000000000142</v>
      </c>
      <c r="O841" s="81">
        <f t="shared" si="241"/>
        <v>6.23</v>
      </c>
      <c r="P841" s="81">
        <f t="shared" si="242"/>
        <v>16.23</v>
      </c>
      <c r="Q841" s="81">
        <f t="shared" si="243"/>
        <v>26.23</v>
      </c>
      <c r="R841" s="81">
        <f t="shared" si="244"/>
        <v>36.230000000000004</v>
      </c>
      <c r="S841">
        <f t="shared" si="245"/>
        <v>3</v>
      </c>
      <c r="V841" s="54" t="s">
        <v>1835</v>
      </c>
      <c r="W841" s="55" t="s">
        <v>1836</v>
      </c>
      <c r="X841" s="56">
        <v>1</v>
      </c>
      <c r="Y841" s="57">
        <v>51</v>
      </c>
      <c r="Z841" s="57">
        <v>3</v>
      </c>
      <c r="AA841" s="57">
        <v>3</v>
      </c>
      <c r="AB841" s="57">
        <v>0</v>
      </c>
      <c r="AC841" s="57">
        <v>16.899999999999999</v>
      </c>
      <c r="AD841" s="57">
        <v>20.77</v>
      </c>
      <c r="AE841" s="57">
        <v>34.770000000000003</v>
      </c>
      <c r="AF841" s="57">
        <v>0</v>
      </c>
      <c r="AG841" s="58">
        <v>1.75</v>
      </c>
      <c r="AH841" s="58">
        <v>3</v>
      </c>
      <c r="AI841" s="58">
        <v>7</v>
      </c>
      <c r="AJ841" s="58">
        <v>0</v>
      </c>
    </row>
    <row r="842" spans="1:36">
      <c r="A842" s="68" t="str">
        <f t="shared" si="228"/>
        <v>5GLZ37</v>
      </c>
      <c r="B842" s="12">
        <f t="shared" si="229"/>
        <v>3</v>
      </c>
      <c r="C842" s="12">
        <f t="shared" si="230"/>
        <v>2.9786130656909879</v>
      </c>
      <c r="D842" s="12">
        <f t="shared" si="231"/>
        <v>2.5266568256092681</v>
      </c>
      <c r="E842" s="12">
        <f t="shared" si="232"/>
        <v>2.002579032778856</v>
      </c>
      <c r="F842" s="12">
        <f t="shared" si="233"/>
        <v>1.4785012399484441</v>
      </c>
      <c r="G842" s="12">
        <f t="shared" si="234"/>
        <v>0.95442344711803173</v>
      </c>
      <c r="H842" s="12">
        <f t="shared" si="235"/>
        <v>19.3</v>
      </c>
      <c r="I842" s="12">
        <f t="shared" si="236"/>
        <v>23.3</v>
      </c>
      <c r="J842" s="12">
        <f t="shared" si="237"/>
        <v>3</v>
      </c>
      <c r="K842" s="12">
        <f t="shared" si="246"/>
        <v>2.8777889468056443</v>
      </c>
      <c r="L842" s="12">
        <f t="shared" si="238"/>
        <v>4</v>
      </c>
      <c r="M842" s="81">
        <f t="shared" si="239"/>
        <v>0</v>
      </c>
      <c r="N842" s="81">
        <f t="shared" si="240"/>
        <v>0.69999999999999929</v>
      </c>
      <c r="O842" s="81">
        <f t="shared" si="241"/>
        <v>6.6999999999999993</v>
      </c>
      <c r="P842" s="81">
        <f t="shared" si="242"/>
        <v>16.7</v>
      </c>
      <c r="Q842" s="81">
        <f t="shared" si="243"/>
        <v>26.7</v>
      </c>
      <c r="R842" s="81">
        <f t="shared" si="244"/>
        <v>36.700000000000003</v>
      </c>
      <c r="S842">
        <f t="shared" si="245"/>
        <v>3</v>
      </c>
      <c r="V842" s="54" t="s">
        <v>1837</v>
      </c>
      <c r="W842" s="55" t="s">
        <v>1838</v>
      </c>
      <c r="X842" s="56">
        <v>1</v>
      </c>
      <c r="Y842" s="57">
        <v>50.5</v>
      </c>
      <c r="Z842" s="57">
        <v>3</v>
      </c>
      <c r="AA842" s="57">
        <v>3</v>
      </c>
      <c r="AB842" s="57">
        <v>0</v>
      </c>
      <c r="AC842" s="57">
        <v>16.3</v>
      </c>
      <c r="AD842" s="57">
        <v>20.3</v>
      </c>
      <c r="AE842" s="57">
        <v>34.299999999999997</v>
      </c>
      <c r="AF842" s="57">
        <v>0</v>
      </c>
      <c r="AG842" s="58">
        <v>1.75</v>
      </c>
      <c r="AH842" s="58">
        <v>3</v>
      </c>
      <c r="AI842" s="58">
        <v>7</v>
      </c>
      <c r="AJ842" s="58">
        <v>0</v>
      </c>
    </row>
    <row r="843" spans="1:36">
      <c r="A843" s="68" t="str">
        <f t="shared" si="228"/>
        <v>5GM31</v>
      </c>
      <c r="B843" s="12">
        <f t="shared" si="229"/>
        <v>2.5150000000000001</v>
      </c>
      <c r="C843" s="12">
        <f t="shared" si="230"/>
        <v>2.5150000000000001</v>
      </c>
      <c r="D843" s="12">
        <f t="shared" si="231"/>
        <v>2.2373111302263093</v>
      </c>
      <c r="E843" s="12">
        <f t="shared" si="232"/>
        <v>1.6694699789501879</v>
      </c>
      <c r="F843" s="12">
        <f t="shared" si="233"/>
        <v>1.1016288276740664</v>
      </c>
      <c r="G843" s="12">
        <f t="shared" si="234"/>
        <v>0.53378767639794478</v>
      </c>
      <c r="H843" s="12">
        <f t="shared" si="235"/>
        <v>22.8</v>
      </c>
      <c r="I843" s="12">
        <f t="shared" si="236"/>
        <v>27.8</v>
      </c>
      <c r="J843" s="12">
        <f t="shared" si="237"/>
        <v>2.5150000000000001</v>
      </c>
      <c r="K843" s="12">
        <f t="shared" si="246"/>
        <v>2.362236183507056</v>
      </c>
      <c r="L843" s="12">
        <f t="shared" si="238"/>
        <v>5</v>
      </c>
      <c r="M843" s="81">
        <f t="shared" si="239"/>
        <v>0</v>
      </c>
      <c r="N843" s="81">
        <f t="shared" si="240"/>
        <v>0</v>
      </c>
      <c r="O843" s="81">
        <f t="shared" si="241"/>
        <v>2.1999999999999993</v>
      </c>
      <c r="P843" s="81">
        <f t="shared" si="242"/>
        <v>12.2</v>
      </c>
      <c r="Q843" s="81">
        <f t="shared" si="243"/>
        <v>22.2</v>
      </c>
      <c r="R843" s="81">
        <f t="shared" si="244"/>
        <v>32.200000000000003</v>
      </c>
      <c r="S843">
        <f t="shared" si="245"/>
        <v>3.25</v>
      </c>
      <c r="V843" s="54" t="s">
        <v>1839</v>
      </c>
      <c r="W843" s="55" t="s">
        <v>1840</v>
      </c>
      <c r="X843" s="56">
        <v>5</v>
      </c>
      <c r="Y843" s="57">
        <v>50.8</v>
      </c>
      <c r="Z843" s="57">
        <v>2.6</v>
      </c>
      <c r="AA843" s="57">
        <v>2.5150000000000001</v>
      </c>
      <c r="AB843" s="57">
        <v>0</v>
      </c>
      <c r="AC843" s="57">
        <v>20.2</v>
      </c>
      <c r="AD843" s="57">
        <v>25.2</v>
      </c>
      <c r="AE843" s="57">
        <v>41.1</v>
      </c>
      <c r="AF843" s="57">
        <v>0</v>
      </c>
      <c r="AG843" s="58">
        <v>1.75</v>
      </c>
      <c r="AH843" s="58">
        <v>3.25</v>
      </c>
      <c r="AI843" s="58">
        <v>0</v>
      </c>
      <c r="AJ843" s="58">
        <v>0</v>
      </c>
    </row>
    <row r="844" spans="1:36">
      <c r="A844" s="68" t="str">
        <f t="shared" si="228"/>
        <v>5GN36</v>
      </c>
      <c r="B844" s="12">
        <f t="shared" si="229"/>
        <v>2.5150000000000001</v>
      </c>
      <c r="C844" s="12">
        <f t="shared" si="230"/>
        <v>2.5150000000000001</v>
      </c>
      <c r="D844" s="12">
        <f t="shared" si="231"/>
        <v>2.2276784191759904</v>
      </c>
      <c r="E844" s="12">
        <f t="shared" si="232"/>
        <v>1.6160522176711476</v>
      </c>
      <c r="F844" s="12">
        <f t="shared" si="233"/>
        <v>1.0044260161663043</v>
      </c>
      <c r="G844" s="12">
        <f t="shared" si="234"/>
        <v>0.39279981466146108</v>
      </c>
      <c r="H844" s="12">
        <f t="shared" si="235"/>
        <v>22.8</v>
      </c>
      <c r="I844" s="12">
        <f t="shared" si="236"/>
        <v>27.8</v>
      </c>
      <c r="J844" s="12">
        <f t="shared" si="237"/>
        <v>2.5150000000000001</v>
      </c>
      <c r="K844" s="12">
        <f t="shared" si="246"/>
        <v>2.362236183507056</v>
      </c>
      <c r="L844" s="12">
        <f t="shared" si="238"/>
        <v>5</v>
      </c>
      <c r="M844" s="81">
        <f t="shared" si="239"/>
        <v>0</v>
      </c>
      <c r="N844" s="81">
        <f t="shared" si="240"/>
        <v>0</v>
      </c>
      <c r="O844" s="81">
        <f t="shared" si="241"/>
        <v>2.1999999999999993</v>
      </c>
      <c r="P844" s="81">
        <f t="shared" si="242"/>
        <v>12.2</v>
      </c>
      <c r="Q844" s="81">
        <f t="shared" si="243"/>
        <v>22.2</v>
      </c>
      <c r="R844" s="81">
        <f t="shared" si="244"/>
        <v>32.200000000000003</v>
      </c>
      <c r="S844">
        <f t="shared" si="245"/>
        <v>3.5</v>
      </c>
      <c r="V844" s="54" t="s">
        <v>1841</v>
      </c>
      <c r="W844" s="55" t="s">
        <v>1842</v>
      </c>
      <c r="X844" s="56">
        <v>5</v>
      </c>
      <c r="Y844" s="57">
        <v>50.8</v>
      </c>
      <c r="Z844" s="57">
        <v>2.6</v>
      </c>
      <c r="AA844" s="57">
        <v>2.5150000000000001</v>
      </c>
      <c r="AB844" s="57">
        <v>0</v>
      </c>
      <c r="AC844" s="57">
        <v>20.2</v>
      </c>
      <c r="AD844" s="57">
        <v>25.2</v>
      </c>
      <c r="AE844" s="57">
        <v>40</v>
      </c>
      <c r="AF844" s="57">
        <v>0</v>
      </c>
      <c r="AG844" s="58">
        <v>1.75</v>
      </c>
      <c r="AH844" s="58">
        <v>3.5</v>
      </c>
      <c r="AI844" s="58">
        <v>0</v>
      </c>
      <c r="AJ844" s="58">
        <v>0</v>
      </c>
    </row>
    <row r="845" spans="1:36">
      <c r="A845" s="68" t="str">
        <f t="shared" si="228"/>
        <v>5GN38</v>
      </c>
      <c r="B845" s="12">
        <f t="shared" si="229"/>
        <v>2.5150000000000001</v>
      </c>
      <c r="C845" s="12">
        <f t="shared" si="230"/>
        <v>2.5150000000000001</v>
      </c>
      <c r="D845" s="12">
        <f t="shared" si="231"/>
        <v>2.1970971091007483</v>
      </c>
      <c r="E845" s="12">
        <f t="shared" si="232"/>
        <v>1.5854709075959055</v>
      </c>
      <c r="F845" s="12">
        <f t="shared" si="233"/>
        <v>0.97384470609106222</v>
      </c>
      <c r="G845" s="12">
        <f t="shared" si="234"/>
        <v>0.36221850458621896</v>
      </c>
      <c r="H845" s="12">
        <f t="shared" si="235"/>
        <v>22.3</v>
      </c>
      <c r="I845" s="12">
        <f t="shared" si="236"/>
        <v>27.3</v>
      </c>
      <c r="J845" s="12">
        <f t="shared" si="237"/>
        <v>2.5150000000000001</v>
      </c>
      <c r="K845" s="12">
        <f t="shared" si="246"/>
        <v>2.362236183507056</v>
      </c>
      <c r="L845" s="12">
        <f t="shared" si="238"/>
        <v>5</v>
      </c>
      <c r="M845" s="81">
        <f t="shared" si="239"/>
        <v>0</v>
      </c>
      <c r="N845" s="81">
        <f t="shared" si="240"/>
        <v>0</v>
      </c>
      <c r="O845" s="81">
        <f t="shared" si="241"/>
        <v>2.6999999999999993</v>
      </c>
      <c r="P845" s="81">
        <f t="shared" si="242"/>
        <v>12.7</v>
      </c>
      <c r="Q845" s="81">
        <f t="shared" si="243"/>
        <v>22.7</v>
      </c>
      <c r="R845" s="81">
        <f t="shared" si="244"/>
        <v>32.700000000000003</v>
      </c>
      <c r="S845">
        <f t="shared" si="245"/>
        <v>3.5</v>
      </c>
      <c r="V845" s="54" t="s">
        <v>1843</v>
      </c>
      <c r="W845" s="55" t="s">
        <v>1844</v>
      </c>
      <c r="X845" s="56">
        <v>5</v>
      </c>
      <c r="Y845" s="57">
        <v>50.8</v>
      </c>
      <c r="Z845" s="57">
        <v>2.6</v>
      </c>
      <c r="AA845" s="57">
        <v>2.5150000000000001</v>
      </c>
      <c r="AB845" s="57">
        <v>0</v>
      </c>
      <c r="AC845" s="57">
        <v>19.7</v>
      </c>
      <c r="AD845" s="57">
        <v>24.7</v>
      </c>
      <c r="AE845" s="57">
        <v>39.5</v>
      </c>
      <c r="AF845" s="57">
        <v>0</v>
      </c>
      <c r="AG845" s="58">
        <v>1.75</v>
      </c>
      <c r="AH845" s="58">
        <v>3.5</v>
      </c>
      <c r="AI845" s="58">
        <v>0</v>
      </c>
      <c r="AJ845" s="58">
        <v>0</v>
      </c>
    </row>
    <row r="846" spans="1:36">
      <c r="A846" s="68" t="str">
        <f t="shared" si="228"/>
        <v>5GN45</v>
      </c>
      <c r="B846" s="12">
        <f t="shared" si="229"/>
        <v>3</v>
      </c>
      <c r="C846" s="12">
        <f t="shared" si="230"/>
        <v>3</v>
      </c>
      <c r="D846" s="12">
        <f t="shared" si="231"/>
        <v>2.7005829196738294</v>
      </c>
      <c r="E846" s="12">
        <f t="shared" si="232"/>
        <v>2.1562984032431562</v>
      </c>
      <c r="F846" s="12">
        <f t="shared" si="233"/>
        <v>1.544672201738313</v>
      </c>
      <c r="G846" s="12">
        <f t="shared" si="234"/>
        <v>0.93304600023346995</v>
      </c>
      <c r="H846" s="12">
        <f t="shared" si="235"/>
        <v>20.2</v>
      </c>
      <c r="I846" s="12">
        <f t="shared" si="236"/>
        <v>32.200000000000003</v>
      </c>
      <c r="J846" s="12">
        <f t="shared" si="237"/>
        <v>3</v>
      </c>
      <c r="K846" s="12">
        <f t="shared" si="246"/>
        <v>2.6333668404169335</v>
      </c>
      <c r="L846" s="12">
        <f t="shared" si="238"/>
        <v>12.000000000000004</v>
      </c>
      <c r="M846" s="81">
        <f t="shared" si="239"/>
        <v>0</v>
      </c>
      <c r="N846" s="81">
        <f t="shared" si="240"/>
        <v>0</v>
      </c>
      <c r="O846" s="81">
        <f t="shared" si="241"/>
        <v>9.8000000000000007</v>
      </c>
      <c r="P846" s="81">
        <f t="shared" si="242"/>
        <v>7.7999999999999972</v>
      </c>
      <c r="Q846" s="81">
        <f t="shared" si="243"/>
        <v>17.799999999999997</v>
      </c>
      <c r="R846" s="81">
        <f t="shared" si="244"/>
        <v>27.799999999999997</v>
      </c>
      <c r="S846">
        <f t="shared" si="245"/>
        <v>3.5</v>
      </c>
      <c r="V846" s="54" t="s">
        <v>1845</v>
      </c>
      <c r="W846" s="55" t="s">
        <v>1846</v>
      </c>
      <c r="X846" s="56">
        <v>1</v>
      </c>
      <c r="Y846" s="57">
        <v>51</v>
      </c>
      <c r="Z846" s="57">
        <v>3</v>
      </c>
      <c r="AA846" s="57">
        <v>3</v>
      </c>
      <c r="AB846" s="57">
        <v>0</v>
      </c>
      <c r="AC846" s="57">
        <v>17.2</v>
      </c>
      <c r="AD846" s="57">
        <v>29.2</v>
      </c>
      <c r="AE846" s="57">
        <v>0</v>
      </c>
      <c r="AF846" s="57">
        <v>0</v>
      </c>
      <c r="AG846" s="58">
        <v>1.75</v>
      </c>
      <c r="AH846" s="58">
        <v>3.5</v>
      </c>
      <c r="AI846" s="58">
        <v>0</v>
      </c>
      <c r="AJ846" s="58">
        <v>0</v>
      </c>
    </row>
    <row r="847" spans="1:36">
      <c r="A847" s="68" t="str">
        <f t="shared" si="228"/>
        <v>5GN46</v>
      </c>
      <c r="B847" s="12">
        <f t="shared" si="229"/>
        <v>2.5150000000000001</v>
      </c>
      <c r="C847" s="12">
        <f t="shared" si="230"/>
        <v>2.5150000000000001</v>
      </c>
      <c r="D847" s="12">
        <f t="shared" si="231"/>
        <v>2.0747718687997798</v>
      </c>
      <c r="E847" s="12">
        <f t="shared" si="232"/>
        <v>1.4631456672949368</v>
      </c>
      <c r="F847" s="12">
        <f t="shared" si="233"/>
        <v>0.85151946579009374</v>
      </c>
      <c r="G847" s="12">
        <f t="shared" si="234"/>
        <v>0.23989326428525048</v>
      </c>
      <c r="H847" s="12">
        <f t="shared" si="235"/>
        <v>20.3</v>
      </c>
      <c r="I847" s="12">
        <f t="shared" si="236"/>
        <v>25.3</v>
      </c>
      <c r="J847" s="12">
        <f t="shared" si="237"/>
        <v>2.5150000000000001</v>
      </c>
      <c r="K847" s="12">
        <f t="shared" si="246"/>
        <v>2.362236183507056</v>
      </c>
      <c r="L847" s="12">
        <f t="shared" si="238"/>
        <v>5</v>
      </c>
      <c r="M847" s="81">
        <f t="shared" si="239"/>
        <v>0</v>
      </c>
      <c r="N847" s="81">
        <f t="shared" si="240"/>
        <v>0</v>
      </c>
      <c r="O847" s="81">
        <f t="shared" si="241"/>
        <v>4.6999999999999993</v>
      </c>
      <c r="P847" s="81">
        <f t="shared" si="242"/>
        <v>14.7</v>
      </c>
      <c r="Q847" s="81">
        <f t="shared" si="243"/>
        <v>24.7</v>
      </c>
      <c r="R847" s="81">
        <f t="shared" si="244"/>
        <v>34.700000000000003</v>
      </c>
      <c r="S847">
        <f t="shared" si="245"/>
        <v>3.5</v>
      </c>
      <c r="V847" s="54" t="s">
        <v>1847</v>
      </c>
      <c r="W847" s="55" t="s">
        <v>1848</v>
      </c>
      <c r="X847" s="56">
        <v>5</v>
      </c>
      <c r="Y847" s="57">
        <v>52</v>
      </c>
      <c r="Z847" s="57">
        <v>2.6</v>
      </c>
      <c r="AA847" s="57">
        <v>2.5150000000000001</v>
      </c>
      <c r="AB847" s="57">
        <v>0</v>
      </c>
      <c r="AC847" s="57">
        <v>17.7</v>
      </c>
      <c r="AD847" s="57">
        <v>22.7</v>
      </c>
      <c r="AE847" s="57">
        <v>37.5</v>
      </c>
      <c r="AF847" s="57">
        <v>0</v>
      </c>
      <c r="AG847" s="58">
        <v>1.75</v>
      </c>
      <c r="AH847" s="58">
        <v>3.5</v>
      </c>
      <c r="AI847" s="58">
        <v>0</v>
      </c>
      <c r="AJ847" s="58">
        <v>0</v>
      </c>
    </row>
    <row r="848" spans="1:36">
      <c r="A848" s="68" t="str">
        <f t="shared" si="228"/>
        <v>5GN50</v>
      </c>
      <c r="B848" s="12">
        <f t="shared" si="229"/>
        <v>2.5150000000000001</v>
      </c>
      <c r="C848" s="12">
        <f t="shared" si="230"/>
        <v>2.5150000000000001</v>
      </c>
      <c r="D848" s="12">
        <f t="shared" si="231"/>
        <v>2.1661178708864317</v>
      </c>
      <c r="E848" s="12">
        <f t="shared" si="232"/>
        <v>1.5544916693815884</v>
      </c>
      <c r="F848" s="12">
        <f t="shared" si="233"/>
        <v>0.94286546787674541</v>
      </c>
      <c r="G848" s="12">
        <f t="shared" si="234"/>
        <v>0.33123926637190282</v>
      </c>
      <c r="H848" s="12">
        <f t="shared" si="235"/>
        <v>21.8</v>
      </c>
      <c r="I848" s="12">
        <f t="shared" si="236"/>
        <v>26.787000000000003</v>
      </c>
      <c r="J848" s="12">
        <f t="shared" si="237"/>
        <v>2.5150000000000001</v>
      </c>
      <c r="K848" s="12">
        <f t="shared" si="246"/>
        <v>2.3626333694299375</v>
      </c>
      <c r="L848" s="12">
        <f t="shared" si="238"/>
        <v>4.9870000000000019</v>
      </c>
      <c r="M848" s="81">
        <f t="shared" si="239"/>
        <v>0</v>
      </c>
      <c r="N848" s="81">
        <f t="shared" si="240"/>
        <v>0</v>
      </c>
      <c r="O848" s="81">
        <f t="shared" si="241"/>
        <v>3.2129999999999974</v>
      </c>
      <c r="P848" s="81">
        <f t="shared" si="242"/>
        <v>13.212999999999997</v>
      </c>
      <c r="Q848" s="81">
        <f t="shared" si="243"/>
        <v>23.212999999999997</v>
      </c>
      <c r="R848" s="81">
        <f t="shared" si="244"/>
        <v>33.212999999999994</v>
      </c>
      <c r="S848">
        <f t="shared" si="245"/>
        <v>3.5</v>
      </c>
      <c r="V848" s="54" t="s">
        <v>1849</v>
      </c>
      <c r="W848" s="55" t="s">
        <v>1850</v>
      </c>
      <c r="X848" s="56">
        <v>5</v>
      </c>
      <c r="Y848" s="57">
        <v>50.3</v>
      </c>
      <c r="Z848" s="57">
        <v>2.6</v>
      </c>
      <c r="AA848" s="57">
        <v>2.5150000000000001</v>
      </c>
      <c r="AB848" s="57">
        <v>0</v>
      </c>
      <c r="AC848" s="57">
        <v>19.2</v>
      </c>
      <c r="AD848" s="57">
        <v>24.187000000000001</v>
      </c>
      <c r="AE848" s="57">
        <v>38.966000000000001</v>
      </c>
      <c r="AF848" s="57">
        <v>0</v>
      </c>
      <c r="AG848" s="58">
        <v>1.75</v>
      </c>
      <c r="AH848" s="58">
        <v>3.5</v>
      </c>
      <c r="AI848" s="58">
        <v>0</v>
      </c>
      <c r="AJ848" s="58">
        <v>0</v>
      </c>
    </row>
    <row r="849" spans="1:36">
      <c r="A849" s="68" t="str">
        <f t="shared" si="228"/>
        <v>5GN56</v>
      </c>
      <c r="B849" s="12">
        <f t="shared" si="229"/>
        <v>2.5150000000000001</v>
      </c>
      <c r="C849" s="12">
        <f t="shared" si="230"/>
        <v>2.5150000000000001</v>
      </c>
      <c r="D849" s="12">
        <f t="shared" si="231"/>
        <v>2.1481670129803607</v>
      </c>
      <c r="E849" s="12">
        <f t="shared" si="232"/>
        <v>1.5365408114755179</v>
      </c>
      <c r="F849" s="12">
        <f t="shared" si="233"/>
        <v>0.92491460997067487</v>
      </c>
      <c r="G849" s="12">
        <f t="shared" si="234"/>
        <v>0.31328840846583184</v>
      </c>
      <c r="H849" s="12">
        <f t="shared" si="235"/>
        <v>21.5</v>
      </c>
      <c r="I849" s="12">
        <f t="shared" si="236"/>
        <v>26.5</v>
      </c>
      <c r="J849" s="12">
        <f t="shared" si="237"/>
        <v>2.5150000000000001</v>
      </c>
      <c r="K849" s="12">
        <f t="shared" si="246"/>
        <v>2.362236183507056</v>
      </c>
      <c r="L849" s="12">
        <f t="shared" si="238"/>
        <v>5</v>
      </c>
      <c r="M849" s="81">
        <f t="shared" si="239"/>
        <v>0</v>
      </c>
      <c r="N849" s="81">
        <f t="shared" si="240"/>
        <v>0</v>
      </c>
      <c r="O849" s="81">
        <f t="shared" si="241"/>
        <v>3.5</v>
      </c>
      <c r="P849" s="81">
        <f t="shared" si="242"/>
        <v>13.5</v>
      </c>
      <c r="Q849" s="81">
        <f t="shared" si="243"/>
        <v>23.5</v>
      </c>
      <c r="R849" s="81">
        <f t="shared" si="244"/>
        <v>33.5</v>
      </c>
      <c r="S849">
        <f t="shared" si="245"/>
        <v>3.5</v>
      </c>
      <c r="V849" s="54" t="s">
        <v>1851</v>
      </c>
      <c r="W849" s="55" t="s">
        <v>1852</v>
      </c>
      <c r="X849" s="56">
        <v>5</v>
      </c>
      <c r="Y849" s="57">
        <v>52</v>
      </c>
      <c r="Z849" s="57">
        <v>2.6</v>
      </c>
      <c r="AA849" s="57">
        <v>2.5150000000000001</v>
      </c>
      <c r="AB849" s="57">
        <v>0</v>
      </c>
      <c r="AC849" s="57">
        <v>18.899999999999999</v>
      </c>
      <c r="AD849" s="57">
        <v>23.9</v>
      </c>
      <c r="AE849" s="57">
        <v>38.700000000000003</v>
      </c>
      <c r="AF849" s="57">
        <v>0</v>
      </c>
      <c r="AG849" s="58">
        <v>1.75</v>
      </c>
      <c r="AH849" s="58">
        <v>3.5</v>
      </c>
      <c r="AI849" s="58">
        <v>0</v>
      </c>
      <c r="AJ849" s="58">
        <v>0</v>
      </c>
    </row>
    <row r="850" spans="1:36">
      <c r="A850" s="68" t="str">
        <f t="shared" si="228"/>
        <v>5GP25</v>
      </c>
      <c r="B850" s="12">
        <f t="shared" si="229"/>
        <v>3</v>
      </c>
      <c r="C850" s="12">
        <f t="shared" si="230"/>
        <v>3</v>
      </c>
      <c r="D850" s="12">
        <f t="shared" si="231"/>
        <v>2.690061724340945</v>
      </c>
      <c r="E850" s="12">
        <f t="shared" si="232"/>
        <v>1.990793604905841</v>
      </c>
      <c r="F850" s="12">
        <f t="shared" si="233"/>
        <v>1.2915254854707368</v>
      </c>
      <c r="G850" s="12">
        <f t="shared" si="234"/>
        <v>0.5922573660356325</v>
      </c>
      <c r="H850" s="12">
        <f t="shared" si="235"/>
        <v>20.5</v>
      </c>
      <c r="I850" s="12">
        <f t="shared" si="236"/>
        <v>29.5</v>
      </c>
      <c r="J850" s="12">
        <f t="shared" si="237"/>
        <v>3</v>
      </c>
      <c r="K850" s="12">
        <f t="shared" si="246"/>
        <v>2.7250251303127002</v>
      </c>
      <c r="L850" s="12">
        <f t="shared" si="238"/>
        <v>9</v>
      </c>
      <c r="M850" s="81">
        <f t="shared" si="239"/>
        <v>0</v>
      </c>
      <c r="N850" s="81">
        <f t="shared" si="240"/>
        <v>0</v>
      </c>
      <c r="O850" s="81">
        <f t="shared" si="241"/>
        <v>0.5</v>
      </c>
      <c r="P850" s="81">
        <f t="shared" si="242"/>
        <v>10.5</v>
      </c>
      <c r="Q850" s="81">
        <f t="shared" si="243"/>
        <v>20.5</v>
      </c>
      <c r="R850" s="81">
        <f t="shared" si="244"/>
        <v>30.5</v>
      </c>
      <c r="S850">
        <f t="shared" si="245"/>
        <v>4</v>
      </c>
      <c r="V850" s="54" t="s">
        <v>1853</v>
      </c>
      <c r="W850" s="55" t="s">
        <v>1854</v>
      </c>
      <c r="X850" s="56">
        <v>1</v>
      </c>
      <c r="Y850" s="57">
        <v>52.5</v>
      </c>
      <c r="Z850" s="57">
        <v>3</v>
      </c>
      <c r="AA850" s="57">
        <v>3</v>
      </c>
      <c r="AB850" s="57">
        <v>0</v>
      </c>
      <c r="AC850" s="57">
        <v>17.5</v>
      </c>
      <c r="AD850" s="57">
        <v>26.5</v>
      </c>
      <c r="AE850" s="57">
        <v>0</v>
      </c>
      <c r="AF850" s="57">
        <v>0</v>
      </c>
      <c r="AG850" s="58">
        <v>1.75</v>
      </c>
      <c r="AH850" s="58">
        <v>4</v>
      </c>
      <c r="AI850" s="58">
        <v>0</v>
      </c>
      <c r="AJ850" s="58">
        <v>0</v>
      </c>
    </row>
    <row r="851" spans="1:36">
      <c r="A851" s="68" t="str">
        <f t="shared" si="228"/>
        <v>5GP26</v>
      </c>
      <c r="B851" s="12">
        <f t="shared" si="229"/>
        <v>3</v>
      </c>
      <c r="C851" s="12">
        <f t="shared" si="230"/>
        <v>3</v>
      </c>
      <c r="D851" s="12">
        <f t="shared" si="231"/>
        <v>2.6690836807578919</v>
      </c>
      <c r="E851" s="12">
        <f t="shared" si="232"/>
        <v>1.9698155613227877</v>
      </c>
      <c r="F851" s="12">
        <f t="shared" si="233"/>
        <v>1.2705474418876836</v>
      </c>
      <c r="G851" s="12">
        <f t="shared" si="234"/>
        <v>0.5712793224525794</v>
      </c>
      <c r="H851" s="12">
        <f t="shared" si="235"/>
        <v>20.2</v>
      </c>
      <c r="I851" s="12">
        <f t="shared" si="236"/>
        <v>29.2</v>
      </c>
      <c r="J851" s="12">
        <f t="shared" si="237"/>
        <v>3</v>
      </c>
      <c r="K851" s="12">
        <f t="shared" si="246"/>
        <v>2.7250251303127002</v>
      </c>
      <c r="L851" s="12">
        <f t="shared" si="238"/>
        <v>9</v>
      </c>
      <c r="M851" s="81">
        <f t="shared" si="239"/>
        <v>0</v>
      </c>
      <c r="N851" s="81">
        <f t="shared" si="240"/>
        <v>0</v>
      </c>
      <c r="O851" s="81">
        <f t="shared" si="241"/>
        <v>0.80000000000000071</v>
      </c>
      <c r="P851" s="81">
        <f t="shared" si="242"/>
        <v>10.8</v>
      </c>
      <c r="Q851" s="81">
        <f t="shared" si="243"/>
        <v>20.8</v>
      </c>
      <c r="R851" s="81">
        <f t="shared" si="244"/>
        <v>30.8</v>
      </c>
      <c r="S851">
        <f t="shared" si="245"/>
        <v>4</v>
      </c>
      <c r="V851" s="54" t="s">
        <v>1855</v>
      </c>
      <c r="W851" s="55" t="s">
        <v>1856</v>
      </c>
      <c r="X851" s="56">
        <v>5</v>
      </c>
      <c r="Y851" s="57">
        <v>52.2</v>
      </c>
      <c r="Z851" s="57">
        <v>3</v>
      </c>
      <c r="AA851" s="57">
        <v>3</v>
      </c>
      <c r="AB851" s="57">
        <v>0</v>
      </c>
      <c r="AC851" s="57">
        <v>17.2</v>
      </c>
      <c r="AD851" s="57">
        <v>26.2</v>
      </c>
      <c r="AE851" s="57">
        <v>0</v>
      </c>
      <c r="AF851" s="57">
        <v>0</v>
      </c>
      <c r="AG851" s="58">
        <v>1.75</v>
      </c>
      <c r="AH851" s="58">
        <v>4</v>
      </c>
      <c r="AI851" s="58">
        <v>0</v>
      </c>
      <c r="AJ851" s="58">
        <v>0</v>
      </c>
    </row>
    <row r="852" spans="1:36">
      <c r="A852" s="68" t="str">
        <f t="shared" ref="A852:A915" si="247">+W852</f>
        <v>5GX5</v>
      </c>
      <c r="B852" s="12">
        <f t="shared" ref="B852:B915" si="248">IF($I852&lt;10,$K852-2*(M852*TAN(RADIANS(S852))/2),$J852-2*(M852*TAN(RADIANS($AG852))/2))</f>
        <v>3</v>
      </c>
      <c r="C852" s="12">
        <f t="shared" ref="C852:C915" si="249">IF($I852&lt;20,$K852-2*(N852*TAN(RADIANS(S852))/2),$J852-2*(N852*TAN(RADIANS($AG852))/2))</f>
        <v>2.9297286444132458</v>
      </c>
      <c r="D852" s="12">
        <f t="shared" ref="D852:D915" si="250">IF($I852&lt;30,$K852-2*(O852*TAN(RADIANS(S852))/2),$J852-2*(O852*TAN(RADIANS($AG852))/2))</f>
        <v>2.6242010114273571</v>
      </c>
      <c r="E852" s="12">
        <f t="shared" ref="E852:E915" si="251">IF($I852&lt;40,$K852-2*(P852*TAN(RADIANS(S852))/2),$J852-2*(P852*TAN(RADIANS($AG852))/2))</f>
        <v>2.0204674905731177</v>
      </c>
      <c r="F852" s="12">
        <f t="shared" ref="F852:F915" si="252">IF($I852&lt;50,$K852-2*(Q852*TAN(RADIANS(S852))/2),$J852-2*(Q852*TAN(RADIANS($AG852))/2))</f>
        <v>0.96942513791635299</v>
      </c>
      <c r="G852" s="12">
        <f t="shared" ref="G852:G915" si="253">IF($I852&lt;60,$K852-2*(R852*TAN(RADIANS(S852))/2),$J852-2*(R852*TAN(RADIANS($AG852))/2))</f>
        <v>-8.1617214740411725E-2</v>
      </c>
      <c r="H852" s="12">
        <f t="shared" ref="H852:H915" si="254">+Z852+AC852</f>
        <v>17.7</v>
      </c>
      <c r="I852" s="12">
        <f t="shared" ref="I852:I915" si="255">IF(AD852=0,H852,Z852+AD852)</f>
        <v>36</v>
      </c>
      <c r="J852" s="12">
        <f t="shared" ref="J852:J915" si="256">+AA852</f>
        <v>3</v>
      </c>
      <c r="K852" s="12">
        <f t="shared" si="246"/>
        <v>2.4408844316358236</v>
      </c>
      <c r="L852" s="12">
        <f t="shared" ref="L852:L915" si="257">+I852-H852</f>
        <v>18.3</v>
      </c>
      <c r="M852" s="81">
        <f t="shared" ref="M852:M915" si="258">IF(I852&lt;10,10-I852,IF(H852&gt;10,0,10-H852))</f>
        <v>0</v>
      </c>
      <c r="N852" s="81">
        <f t="shared" ref="N852:N915" si="259">IF(I852&lt;20,20-I852,IF(H852&gt;20,0,20-H852))</f>
        <v>2.3000000000000007</v>
      </c>
      <c r="O852" s="81">
        <f t="shared" ref="O852:O915" si="260">IF(I852&lt;30,30-I852,IF(H852&gt;30,0,30-H852))</f>
        <v>12.3</v>
      </c>
      <c r="P852" s="81">
        <f t="shared" ref="P852:P915" si="261">IF(I852&lt;40,40-I852,IF(H852&gt;40,0,40-H852))</f>
        <v>4</v>
      </c>
      <c r="Q852" s="81">
        <f t="shared" ref="Q852:Q915" si="262">IF(I852&lt;50,50-I852,IF(H852&gt;50,0,50-H852))</f>
        <v>14</v>
      </c>
      <c r="R852" s="81">
        <f t="shared" ref="R852:R915" si="263">IF(I852&lt;60,60-I852,IF(H852&gt;60,0,60-H852))</f>
        <v>24</v>
      </c>
      <c r="S852">
        <f t="shared" ref="S852:S915" si="264">IF(AH852=0,AG852,AH852)</f>
        <v>6</v>
      </c>
      <c r="V852" s="54" t="s">
        <v>1857</v>
      </c>
      <c r="W852" s="55" t="s">
        <v>1858</v>
      </c>
      <c r="X852" s="56">
        <v>5</v>
      </c>
      <c r="Y852" s="57">
        <v>51</v>
      </c>
      <c r="Z852" s="57">
        <v>3</v>
      </c>
      <c r="AA852" s="57">
        <v>3</v>
      </c>
      <c r="AB852" s="57">
        <v>0</v>
      </c>
      <c r="AC852" s="57">
        <v>14.7</v>
      </c>
      <c r="AD852" s="57">
        <v>33</v>
      </c>
      <c r="AE852" s="57">
        <v>0</v>
      </c>
      <c r="AF852" s="57">
        <v>0</v>
      </c>
      <c r="AG852" s="58">
        <v>1.75</v>
      </c>
      <c r="AH852" s="58">
        <v>6</v>
      </c>
      <c r="AI852" s="58">
        <v>0</v>
      </c>
      <c r="AJ852" s="58">
        <v>0</v>
      </c>
    </row>
    <row r="853" spans="1:36">
      <c r="A853" s="68" t="str">
        <f t="shared" si="247"/>
        <v>5GX28</v>
      </c>
      <c r="B853" s="12">
        <f t="shared" si="248"/>
        <v>3</v>
      </c>
      <c r="C853" s="12">
        <f t="shared" si="249"/>
        <v>3</v>
      </c>
      <c r="D853" s="12">
        <f t="shared" si="250"/>
        <v>2.7097487486634058</v>
      </c>
      <c r="E853" s="12">
        <f t="shared" si="251"/>
        <v>1.84508507592436</v>
      </c>
      <c r="F853" s="12">
        <f t="shared" si="252"/>
        <v>0.79404272326759529</v>
      </c>
      <c r="G853" s="12">
        <f t="shared" si="253"/>
        <v>-0.25699962938916965</v>
      </c>
      <c r="H853" s="12">
        <f t="shared" si="254"/>
        <v>20.5</v>
      </c>
      <c r="I853" s="12">
        <f t="shared" si="255"/>
        <v>32.5</v>
      </c>
      <c r="J853" s="12">
        <f t="shared" si="256"/>
        <v>3</v>
      </c>
      <c r="K853" s="12">
        <f t="shared" ref="K853:K916" si="265">J853-2*(L853*TAN(RADIANS(AG853))/2)</f>
        <v>2.6333668404169335</v>
      </c>
      <c r="L853" s="12">
        <f t="shared" si="257"/>
        <v>12</v>
      </c>
      <c r="M853" s="81">
        <f t="shared" si="258"/>
        <v>0</v>
      </c>
      <c r="N853" s="81">
        <f t="shared" si="259"/>
        <v>0</v>
      </c>
      <c r="O853" s="81">
        <f t="shared" si="260"/>
        <v>9.5</v>
      </c>
      <c r="P853" s="81">
        <f t="shared" si="261"/>
        <v>7.5</v>
      </c>
      <c r="Q853" s="81">
        <f t="shared" si="262"/>
        <v>17.5</v>
      </c>
      <c r="R853" s="81">
        <f t="shared" si="263"/>
        <v>27.5</v>
      </c>
      <c r="S853">
        <f t="shared" si="264"/>
        <v>6</v>
      </c>
      <c r="V853" s="54" t="s">
        <v>1859</v>
      </c>
      <c r="W853" s="55" t="s">
        <v>1860</v>
      </c>
      <c r="X853" s="56">
        <v>1</v>
      </c>
      <c r="Y853" s="57">
        <v>51</v>
      </c>
      <c r="Z853" s="57">
        <v>3</v>
      </c>
      <c r="AA853" s="57">
        <v>3</v>
      </c>
      <c r="AB853" s="57">
        <v>0</v>
      </c>
      <c r="AC853" s="57">
        <v>17.5</v>
      </c>
      <c r="AD853" s="57">
        <v>29.5</v>
      </c>
      <c r="AE853" s="57">
        <v>0</v>
      </c>
      <c r="AF853" s="57">
        <v>0</v>
      </c>
      <c r="AG853" s="58">
        <v>1.75</v>
      </c>
      <c r="AH853" s="58">
        <v>6</v>
      </c>
      <c r="AI853" s="58">
        <v>0</v>
      </c>
      <c r="AJ853" s="58">
        <v>0</v>
      </c>
    </row>
    <row r="854" spans="1:36">
      <c r="A854" s="68" t="str">
        <f t="shared" si="247"/>
        <v>5GX29</v>
      </c>
      <c r="B854" s="12">
        <f t="shared" si="248"/>
        <v>3</v>
      </c>
      <c r="C854" s="12">
        <f t="shared" si="249"/>
        <v>3</v>
      </c>
      <c r="D854" s="12">
        <f t="shared" si="250"/>
        <v>2.7097487486634058</v>
      </c>
      <c r="E854" s="12">
        <f t="shared" si="251"/>
        <v>1.84508507592436</v>
      </c>
      <c r="F854" s="12">
        <f t="shared" si="252"/>
        <v>0.79404272326759529</v>
      </c>
      <c r="G854" s="12">
        <f t="shared" si="253"/>
        <v>-0.25699962938916965</v>
      </c>
      <c r="H854" s="12">
        <f t="shared" si="254"/>
        <v>20.5</v>
      </c>
      <c r="I854" s="12">
        <f t="shared" si="255"/>
        <v>32.5</v>
      </c>
      <c r="J854" s="12">
        <f t="shared" si="256"/>
        <v>3</v>
      </c>
      <c r="K854" s="12">
        <f t="shared" si="265"/>
        <v>2.6333668404169335</v>
      </c>
      <c r="L854" s="12">
        <f t="shared" si="257"/>
        <v>12</v>
      </c>
      <c r="M854" s="81">
        <f t="shared" si="258"/>
        <v>0</v>
      </c>
      <c r="N854" s="81">
        <f t="shared" si="259"/>
        <v>0</v>
      </c>
      <c r="O854" s="81">
        <f t="shared" si="260"/>
        <v>9.5</v>
      </c>
      <c r="P854" s="81">
        <f t="shared" si="261"/>
        <v>7.5</v>
      </c>
      <c r="Q854" s="81">
        <f t="shared" si="262"/>
        <v>17.5</v>
      </c>
      <c r="R854" s="81">
        <f t="shared" si="263"/>
        <v>27.5</v>
      </c>
      <c r="S854">
        <f t="shared" si="264"/>
        <v>6</v>
      </c>
      <c r="V854" s="54" t="s">
        <v>1861</v>
      </c>
      <c r="W854" s="55" t="s">
        <v>1862</v>
      </c>
      <c r="X854" s="56">
        <v>5</v>
      </c>
      <c r="Y854" s="57">
        <v>51</v>
      </c>
      <c r="Z854" s="57">
        <v>3</v>
      </c>
      <c r="AA854" s="57">
        <v>3</v>
      </c>
      <c r="AB854" s="57">
        <v>0</v>
      </c>
      <c r="AC854" s="57">
        <v>17.5</v>
      </c>
      <c r="AD854" s="57">
        <v>29.5</v>
      </c>
      <c r="AE854" s="57">
        <v>0</v>
      </c>
      <c r="AF854" s="57">
        <v>0</v>
      </c>
      <c r="AG854" s="58">
        <v>1.75</v>
      </c>
      <c r="AH854" s="58">
        <v>6</v>
      </c>
      <c r="AI854" s="58">
        <v>0</v>
      </c>
      <c r="AJ854" s="58">
        <v>0</v>
      </c>
    </row>
    <row r="855" spans="1:36">
      <c r="A855" s="68" t="str">
        <f t="shared" si="247"/>
        <v>5GX40</v>
      </c>
      <c r="B855" s="12">
        <f t="shared" si="248"/>
        <v>3</v>
      </c>
      <c r="C855" s="12">
        <f t="shared" si="249"/>
        <v>2.9694472367014111</v>
      </c>
      <c r="D855" s="12">
        <f t="shared" si="250"/>
        <v>2.6639196037155224</v>
      </c>
      <c r="E855" s="12">
        <f t="shared" si="251"/>
        <v>2.1347375548283711</v>
      </c>
      <c r="F855" s="12">
        <f t="shared" si="252"/>
        <v>1.0836952021716062</v>
      </c>
      <c r="G855" s="12">
        <f t="shared" si="253"/>
        <v>3.2652849514841709E-2</v>
      </c>
      <c r="H855" s="12">
        <f t="shared" si="254"/>
        <v>19</v>
      </c>
      <c r="I855" s="12">
        <f t="shared" si="255"/>
        <v>37</v>
      </c>
      <c r="J855" s="12">
        <f t="shared" si="256"/>
        <v>3</v>
      </c>
      <c r="K855" s="12">
        <f t="shared" si="265"/>
        <v>2.4500502606254004</v>
      </c>
      <c r="L855" s="12">
        <f t="shared" si="257"/>
        <v>18</v>
      </c>
      <c r="M855" s="81">
        <f t="shared" si="258"/>
        <v>0</v>
      </c>
      <c r="N855" s="81">
        <f t="shared" si="259"/>
        <v>1</v>
      </c>
      <c r="O855" s="81">
        <f t="shared" si="260"/>
        <v>11</v>
      </c>
      <c r="P855" s="81">
        <f t="shared" si="261"/>
        <v>3</v>
      </c>
      <c r="Q855" s="81">
        <f t="shared" si="262"/>
        <v>13</v>
      </c>
      <c r="R855" s="81">
        <f t="shared" si="263"/>
        <v>23</v>
      </c>
      <c r="S855">
        <f t="shared" si="264"/>
        <v>6</v>
      </c>
      <c r="V855" s="54" t="s">
        <v>1863</v>
      </c>
      <c r="W855" s="55" t="s">
        <v>1864</v>
      </c>
      <c r="X855" s="56">
        <v>5</v>
      </c>
      <c r="Y855" s="57">
        <v>51</v>
      </c>
      <c r="Z855" s="57">
        <v>3</v>
      </c>
      <c r="AA855" s="57">
        <v>3</v>
      </c>
      <c r="AB855" s="57">
        <v>0</v>
      </c>
      <c r="AC855" s="57">
        <v>16</v>
      </c>
      <c r="AD855" s="57">
        <v>34</v>
      </c>
      <c r="AE855" s="57">
        <v>0</v>
      </c>
      <c r="AF855" s="57">
        <v>0</v>
      </c>
      <c r="AG855" s="58">
        <v>1.75</v>
      </c>
      <c r="AH855" s="58">
        <v>6</v>
      </c>
      <c r="AI855" s="58">
        <v>0</v>
      </c>
      <c r="AJ855" s="58">
        <v>0</v>
      </c>
    </row>
    <row r="856" spans="1:36">
      <c r="A856" s="68" t="str">
        <f t="shared" si="247"/>
        <v>5GZ6</v>
      </c>
      <c r="B856" s="12">
        <f t="shared" si="248"/>
        <v>3</v>
      </c>
      <c r="C856" s="12">
        <f t="shared" si="249"/>
        <v>3</v>
      </c>
      <c r="D856" s="12">
        <f t="shared" si="250"/>
        <v>2.7005829196738294</v>
      </c>
      <c r="E856" s="12">
        <f t="shared" si="251"/>
        <v>2.3950552866879407</v>
      </c>
      <c r="F856" s="12">
        <f t="shared" si="252"/>
        <v>1.2316206967523919</v>
      </c>
      <c r="G856" s="12">
        <f t="shared" si="253"/>
        <v>-0.17378765027152276</v>
      </c>
      <c r="H856" s="12">
        <f t="shared" si="254"/>
        <v>20.2</v>
      </c>
      <c r="I856" s="12">
        <f t="shared" si="255"/>
        <v>42.2</v>
      </c>
      <c r="J856" s="12">
        <f t="shared" si="256"/>
        <v>3</v>
      </c>
      <c r="K856" s="12">
        <f t="shared" si="265"/>
        <v>2.3278392074310448</v>
      </c>
      <c r="L856" s="12">
        <f t="shared" si="257"/>
        <v>22.000000000000004</v>
      </c>
      <c r="M856" s="81">
        <f t="shared" si="258"/>
        <v>0</v>
      </c>
      <c r="N856" s="81">
        <f t="shared" si="259"/>
        <v>0</v>
      </c>
      <c r="O856" s="81">
        <f t="shared" si="260"/>
        <v>9.8000000000000007</v>
      </c>
      <c r="P856" s="81">
        <f t="shared" si="261"/>
        <v>19.8</v>
      </c>
      <c r="Q856" s="81">
        <f t="shared" si="262"/>
        <v>7.7999999999999972</v>
      </c>
      <c r="R856" s="81">
        <f t="shared" si="263"/>
        <v>17.799999999999997</v>
      </c>
      <c r="S856">
        <f t="shared" si="264"/>
        <v>8</v>
      </c>
      <c r="V856" s="54" t="s">
        <v>1865</v>
      </c>
      <c r="W856" s="55" t="s">
        <v>1866</v>
      </c>
      <c r="X856" s="56">
        <v>5</v>
      </c>
      <c r="Y856" s="57">
        <v>52.5</v>
      </c>
      <c r="Z856" s="57">
        <v>3</v>
      </c>
      <c r="AA856" s="57">
        <v>3</v>
      </c>
      <c r="AB856" s="57">
        <v>0</v>
      </c>
      <c r="AC856" s="57">
        <v>17.2</v>
      </c>
      <c r="AD856" s="57">
        <v>39.200000000000003</v>
      </c>
      <c r="AE856" s="57">
        <v>0</v>
      </c>
      <c r="AF856" s="57">
        <v>0</v>
      </c>
      <c r="AG856" s="58">
        <v>1.75</v>
      </c>
      <c r="AH856" s="58">
        <v>8</v>
      </c>
      <c r="AI856" s="58">
        <v>0</v>
      </c>
      <c r="AJ856" s="58">
        <v>0</v>
      </c>
    </row>
    <row r="857" spans="1:36">
      <c r="A857" s="68" t="str">
        <f t="shared" si="247"/>
        <v>5GZ9</v>
      </c>
      <c r="B857" s="12">
        <f t="shared" si="248"/>
        <v>3</v>
      </c>
      <c r="C857" s="12">
        <f t="shared" si="249"/>
        <v>2.9541708550521166</v>
      </c>
      <c r="D857" s="12">
        <f t="shared" si="250"/>
        <v>2.6486432220662279</v>
      </c>
      <c r="E857" s="12">
        <f t="shared" si="251"/>
        <v>2.3431155890803392</v>
      </c>
      <c r="F857" s="12">
        <f t="shared" si="252"/>
        <v>0.99270127775832595</v>
      </c>
      <c r="G857" s="12">
        <f t="shared" si="253"/>
        <v>-0.41270706926558853</v>
      </c>
      <c r="H857" s="12">
        <f t="shared" si="254"/>
        <v>18.5</v>
      </c>
      <c r="I857" s="12">
        <f t="shared" si="255"/>
        <v>40.5</v>
      </c>
      <c r="J857" s="12">
        <f t="shared" si="256"/>
        <v>3</v>
      </c>
      <c r="K857" s="12">
        <f t="shared" si="265"/>
        <v>2.3278392074310448</v>
      </c>
      <c r="L857" s="12">
        <f t="shared" si="257"/>
        <v>22</v>
      </c>
      <c r="M857" s="81">
        <f t="shared" si="258"/>
        <v>0</v>
      </c>
      <c r="N857" s="81">
        <f t="shared" si="259"/>
        <v>1.5</v>
      </c>
      <c r="O857" s="81">
        <f t="shared" si="260"/>
        <v>11.5</v>
      </c>
      <c r="P857" s="81">
        <f t="shared" si="261"/>
        <v>21.5</v>
      </c>
      <c r="Q857" s="81">
        <f t="shared" si="262"/>
        <v>9.5</v>
      </c>
      <c r="R857" s="81">
        <f t="shared" si="263"/>
        <v>19.5</v>
      </c>
      <c r="S857">
        <f t="shared" si="264"/>
        <v>8</v>
      </c>
      <c r="V857" s="54" t="s">
        <v>1867</v>
      </c>
      <c r="W857" s="55" t="s">
        <v>1868</v>
      </c>
      <c r="X857" s="56">
        <v>1</v>
      </c>
      <c r="Y857" s="57">
        <v>50.8</v>
      </c>
      <c r="Z857" s="57">
        <v>3</v>
      </c>
      <c r="AA857" s="57">
        <v>3</v>
      </c>
      <c r="AB857" s="57">
        <v>0</v>
      </c>
      <c r="AC857" s="57">
        <v>15.5</v>
      </c>
      <c r="AD857" s="57">
        <v>37.5</v>
      </c>
      <c r="AE857" s="57">
        <v>0</v>
      </c>
      <c r="AF857" s="57">
        <v>0</v>
      </c>
      <c r="AG857" s="58">
        <v>1.75</v>
      </c>
      <c r="AH857" s="58">
        <v>8</v>
      </c>
      <c r="AI857" s="58">
        <v>0</v>
      </c>
      <c r="AJ857" s="58">
        <v>0</v>
      </c>
    </row>
    <row r="858" spans="1:36">
      <c r="A858" s="68" t="str">
        <f t="shared" si="247"/>
        <v>5GZ15</v>
      </c>
      <c r="B858" s="12">
        <f t="shared" si="248"/>
        <v>3</v>
      </c>
      <c r="C858" s="12">
        <f t="shared" si="249"/>
        <v>2.9541708550521166</v>
      </c>
      <c r="D858" s="12">
        <f t="shared" si="250"/>
        <v>2.6486432220662279</v>
      </c>
      <c r="E858" s="12">
        <f t="shared" si="251"/>
        <v>2.3431155890803392</v>
      </c>
      <c r="F858" s="12">
        <f t="shared" si="252"/>
        <v>0.99270127775832595</v>
      </c>
      <c r="G858" s="12">
        <f t="shared" si="253"/>
        <v>-0.41270706926558853</v>
      </c>
      <c r="H858" s="12">
        <f t="shared" si="254"/>
        <v>18.5</v>
      </c>
      <c r="I858" s="12">
        <f t="shared" si="255"/>
        <v>40.5</v>
      </c>
      <c r="J858" s="12">
        <f t="shared" si="256"/>
        <v>3</v>
      </c>
      <c r="K858" s="12">
        <f t="shared" si="265"/>
        <v>2.3278392074310448</v>
      </c>
      <c r="L858" s="12">
        <f t="shared" si="257"/>
        <v>22</v>
      </c>
      <c r="M858" s="81">
        <f t="shared" si="258"/>
        <v>0</v>
      </c>
      <c r="N858" s="81">
        <f t="shared" si="259"/>
        <v>1.5</v>
      </c>
      <c r="O858" s="81">
        <f t="shared" si="260"/>
        <v>11.5</v>
      </c>
      <c r="P858" s="81">
        <f t="shared" si="261"/>
        <v>21.5</v>
      </c>
      <c r="Q858" s="81">
        <f t="shared" si="262"/>
        <v>9.5</v>
      </c>
      <c r="R858" s="81">
        <f t="shared" si="263"/>
        <v>19.5</v>
      </c>
      <c r="S858">
        <f t="shared" si="264"/>
        <v>8</v>
      </c>
      <c r="V858" s="54" t="s">
        <v>1869</v>
      </c>
      <c r="W858" s="55" t="s">
        <v>1870</v>
      </c>
      <c r="X858" s="56">
        <v>5</v>
      </c>
      <c r="Y858" s="57">
        <v>50.8</v>
      </c>
      <c r="Z858" s="57">
        <v>3</v>
      </c>
      <c r="AA858" s="57">
        <v>3</v>
      </c>
      <c r="AB858" s="57">
        <v>0</v>
      </c>
      <c r="AC858" s="57">
        <v>15.5</v>
      </c>
      <c r="AD858" s="57">
        <v>37.5</v>
      </c>
      <c r="AE858" s="57">
        <v>0</v>
      </c>
      <c r="AF858" s="57">
        <v>0</v>
      </c>
      <c r="AG858" s="58">
        <v>1.75</v>
      </c>
      <c r="AH858" s="58">
        <v>8</v>
      </c>
      <c r="AI858" s="58">
        <v>0</v>
      </c>
      <c r="AJ858" s="58">
        <v>0</v>
      </c>
    </row>
    <row r="859" spans="1:36">
      <c r="A859" s="68" t="str">
        <f t="shared" si="247"/>
        <v>5H5</v>
      </c>
      <c r="B859" s="12">
        <f t="shared" si="248"/>
        <v>2.5219999999999998</v>
      </c>
      <c r="C859" s="12">
        <f t="shared" si="249"/>
        <v>2.5219999999999998</v>
      </c>
      <c r="D859" s="12">
        <f t="shared" si="250"/>
        <v>2.2637642407403145</v>
      </c>
      <c r="E859" s="12">
        <f t="shared" si="251"/>
        <v>1.9000519037548416</v>
      </c>
      <c r="F859" s="12">
        <f t="shared" si="252"/>
        <v>1.5363395667693691</v>
      </c>
      <c r="G859" s="12">
        <f t="shared" si="253"/>
        <v>1.1726272297838964</v>
      </c>
      <c r="H859" s="12">
        <f t="shared" si="254"/>
        <v>22.900000000000002</v>
      </c>
      <c r="I859" s="12">
        <f t="shared" si="255"/>
        <v>22.900000000000002</v>
      </c>
      <c r="J859" s="12">
        <f t="shared" si="256"/>
        <v>2.5219999999999998</v>
      </c>
      <c r="K859" s="12">
        <f t="shared" si="265"/>
        <v>2.5219999999999998</v>
      </c>
      <c r="L859" s="12">
        <f t="shared" si="257"/>
        <v>0</v>
      </c>
      <c r="M859" s="81">
        <f t="shared" si="258"/>
        <v>0</v>
      </c>
      <c r="N859" s="81">
        <f t="shared" si="259"/>
        <v>0</v>
      </c>
      <c r="O859" s="81">
        <f t="shared" si="260"/>
        <v>7.0999999999999979</v>
      </c>
      <c r="P859" s="81">
        <f t="shared" si="261"/>
        <v>17.099999999999998</v>
      </c>
      <c r="Q859" s="81">
        <f t="shared" si="262"/>
        <v>27.099999999999998</v>
      </c>
      <c r="R859" s="81">
        <f t="shared" si="263"/>
        <v>37.099999999999994</v>
      </c>
      <c r="S859">
        <f t="shared" si="264"/>
        <v>2.0830000000000002</v>
      </c>
      <c r="V859" s="54" t="s">
        <v>1871</v>
      </c>
      <c r="W859" s="55" t="s">
        <v>1872</v>
      </c>
      <c r="X859" s="56">
        <v>5</v>
      </c>
      <c r="Y859" s="57">
        <v>57.4</v>
      </c>
      <c r="Z859" s="57">
        <v>2.6</v>
      </c>
      <c r="AA859" s="57">
        <v>2.5219999999999998</v>
      </c>
      <c r="AB859" s="57">
        <v>0</v>
      </c>
      <c r="AC859" s="57">
        <v>20.3</v>
      </c>
      <c r="AD859" s="57">
        <v>0</v>
      </c>
      <c r="AE859" s="57">
        <v>0</v>
      </c>
      <c r="AF859" s="57">
        <v>0</v>
      </c>
      <c r="AG859" s="58">
        <v>2.0830000000000002</v>
      </c>
      <c r="AH859" s="58">
        <v>0</v>
      </c>
      <c r="AI859" s="58">
        <v>0</v>
      </c>
      <c r="AJ859" s="58">
        <v>0</v>
      </c>
    </row>
    <row r="860" spans="1:36">
      <c r="A860" s="68" t="str">
        <f t="shared" si="247"/>
        <v>5H22</v>
      </c>
      <c r="B860" s="12">
        <f t="shared" si="248"/>
        <v>2.5150000000000001</v>
      </c>
      <c r="C860" s="12">
        <f t="shared" si="249"/>
        <v>2.5150000000000001</v>
      </c>
      <c r="D860" s="12">
        <f t="shared" si="250"/>
        <v>2.2565863057610671</v>
      </c>
      <c r="E860" s="12">
        <f t="shared" si="251"/>
        <v>1.9073786108435895</v>
      </c>
      <c r="F860" s="12">
        <f t="shared" si="252"/>
        <v>1.5581709159261123</v>
      </c>
      <c r="G860" s="12">
        <f t="shared" si="253"/>
        <v>1.208963221008635</v>
      </c>
      <c r="H860" s="12">
        <f t="shared" si="254"/>
        <v>22.6</v>
      </c>
      <c r="I860" s="12">
        <f t="shared" si="255"/>
        <v>22.6</v>
      </c>
      <c r="J860" s="12">
        <f t="shared" si="256"/>
        <v>2.5150000000000001</v>
      </c>
      <c r="K860" s="12">
        <f t="shared" si="265"/>
        <v>2.5150000000000001</v>
      </c>
      <c r="L860" s="12">
        <f t="shared" si="257"/>
        <v>0</v>
      </c>
      <c r="M860" s="81">
        <f t="shared" si="258"/>
        <v>0</v>
      </c>
      <c r="N860" s="81">
        <f t="shared" si="259"/>
        <v>0</v>
      </c>
      <c r="O860" s="81">
        <f t="shared" si="260"/>
        <v>7.3999999999999986</v>
      </c>
      <c r="P860" s="81">
        <f t="shared" si="261"/>
        <v>17.399999999999999</v>
      </c>
      <c r="Q860" s="81">
        <f t="shared" si="262"/>
        <v>27.4</v>
      </c>
      <c r="R860" s="81">
        <f t="shared" si="263"/>
        <v>37.4</v>
      </c>
      <c r="S860">
        <f t="shared" si="264"/>
        <v>2</v>
      </c>
      <c r="V860" s="54" t="s">
        <v>1873</v>
      </c>
      <c r="W860" s="55" t="s">
        <v>1874</v>
      </c>
      <c r="X860" s="56">
        <v>5</v>
      </c>
      <c r="Y860" s="57">
        <v>52</v>
      </c>
      <c r="Z860" s="57">
        <v>2.6</v>
      </c>
      <c r="AA860" s="57">
        <v>2.5150000000000001</v>
      </c>
      <c r="AB860" s="57">
        <v>0</v>
      </c>
      <c r="AC860" s="57">
        <v>20</v>
      </c>
      <c r="AD860" s="57">
        <v>0</v>
      </c>
      <c r="AE860" s="57">
        <v>0</v>
      </c>
      <c r="AF860" s="57">
        <v>0</v>
      </c>
      <c r="AG860" s="58">
        <v>2</v>
      </c>
      <c r="AH860" s="58">
        <v>0</v>
      </c>
      <c r="AI860" s="58">
        <v>0</v>
      </c>
      <c r="AJ860" s="58">
        <v>0</v>
      </c>
    </row>
    <row r="861" spans="1:36">
      <c r="A861" s="68" t="str">
        <f t="shared" si="247"/>
        <v>5H25</v>
      </c>
      <c r="B861" s="12">
        <f t="shared" si="248"/>
        <v>2.5150000000000001</v>
      </c>
      <c r="C861" s="12">
        <f t="shared" si="249"/>
        <v>2.4137297684739316</v>
      </c>
      <c r="D861" s="12">
        <f t="shared" si="250"/>
        <v>2.0645220735564545</v>
      </c>
      <c r="E861" s="12">
        <f t="shared" si="251"/>
        <v>1.7153143786389773</v>
      </c>
      <c r="F861" s="12">
        <f t="shared" si="252"/>
        <v>1.3661066837214999</v>
      </c>
      <c r="G861" s="12">
        <f t="shared" si="253"/>
        <v>1.0168989888040225</v>
      </c>
      <c r="H861" s="12">
        <f t="shared" si="254"/>
        <v>17.100000000000001</v>
      </c>
      <c r="I861" s="12">
        <f t="shared" si="255"/>
        <v>17.100000000000001</v>
      </c>
      <c r="J861" s="12">
        <f t="shared" si="256"/>
        <v>2.5150000000000001</v>
      </c>
      <c r="K861" s="12">
        <f t="shared" si="265"/>
        <v>2.5150000000000001</v>
      </c>
      <c r="L861" s="12">
        <f t="shared" si="257"/>
        <v>0</v>
      </c>
      <c r="M861" s="81">
        <f t="shared" si="258"/>
        <v>0</v>
      </c>
      <c r="N861" s="81">
        <f t="shared" si="259"/>
        <v>2.8999999999999986</v>
      </c>
      <c r="O861" s="81">
        <f t="shared" si="260"/>
        <v>12.899999999999999</v>
      </c>
      <c r="P861" s="81">
        <f t="shared" si="261"/>
        <v>22.9</v>
      </c>
      <c r="Q861" s="81">
        <f t="shared" si="262"/>
        <v>32.9</v>
      </c>
      <c r="R861" s="81">
        <f t="shared" si="263"/>
        <v>42.9</v>
      </c>
      <c r="S861">
        <f t="shared" si="264"/>
        <v>2</v>
      </c>
      <c r="V861" s="54" t="s">
        <v>1875</v>
      </c>
      <c r="W861" s="55" t="s">
        <v>1876</v>
      </c>
      <c r="X861" s="56">
        <v>5</v>
      </c>
      <c r="Y861" s="57">
        <v>50</v>
      </c>
      <c r="Z861" s="57">
        <v>2.6</v>
      </c>
      <c r="AA861" s="57">
        <v>2.5150000000000001</v>
      </c>
      <c r="AB861" s="57">
        <v>0</v>
      </c>
      <c r="AC861" s="57">
        <v>14.5</v>
      </c>
      <c r="AD861" s="57">
        <v>0</v>
      </c>
      <c r="AE861" s="57">
        <v>0</v>
      </c>
      <c r="AF861" s="57">
        <v>0</v>
      </c>
      <c r="AG861" s="58">
        <v>2</v>
      </c>
      <c r="AH861" s="58">
        <v>0</v>
      </c>
      <c r="AI861" s="58">
        <v>0</v>
      </c>
      <c r="AJ861" s="58">
        <v>0</v>
      </c>
    </row>
    <row r="862" spans="1:36">
      <c r="A862" s="68" t="str">
        <f t="shared" si="247"/>
        <v>5H26</v>
      </c>
      <c r="B862" s="12">
        <f t="shared" si="248"/>
        <v>2.5150000000000001</v>
      </c>
      <c r="C862" s="12">
        <f t="shared" si="249"/>
        <v>2.4311901532198057</v>
      </c>
      <c r="D862" s="12">
        <f t="shared" si="250"/>
        <v>2.0819824583023285</v>
      </c>
      <c r="E862" s="12">
        <f t="shared" si="251"/>
        <v>1.7327747633848509</v>
      </c>
      <c r="F862" s="12">
        <f t="shared" si="252"/>
        <v>1.3835670684673738</v>
      </c>
      <c r="G862" s="12">
        <f t="shared" si="253"/>
        <v>1.0343593735498964</v>
      </c>
      <c r="H862" s="12">
        <f t="shared" si="254"/>
        <v>17.600000000000001</v>
      </c>
      <c r="I862" s="12">
        <f t="shared" si="255"/>
        <v>17.600000000000001</v>
      </c>
      <c r="J862" s="12">
        <f t="shared" si="256"/>
        <v>2.5150000000000001</v>
      </c>
      <c r="K862" s="12">
        <f t="shared" si="265"/>
        <v>2.5150000000000001</v>
      </c>
      <c r="L862" s="12">
        <f t="shared" si="257"/>
        <v>0</v>
      </c>
      <c r="M862" s="81">
        <f t="shared" si="258"/>
        <v>0</v>
      </c>
      <c r="N862" s="81">
        <f t="shared" si="259"/>
        <v>2.3999999999999986</v>
      </c>
      <c r="O862" s="81">
        <f t="shared" si="260"/>
        <v>12.399999999999999</v>
      </c>
      <c r="P862" s="81">
        <f t="shared" si="261"/>
        <v>22.4</v>
      </c>
      <c r="Q862" s="81">
        <f t="shared" si="262"/>
        <v>32.4</v>
      </c>
      <c r="R862" s="81">
        <f t="shared" si="263"/>
        <v>42.4</v>
      </c>
      <c r="S862">
        <f t="shared" si="264"/>
        <v>2</v>
      </c>
      <c r="V862" s="54" t="s">
        <v>1877</v>
      </c>
      <c r="W862" s="55" t="s">
        <v>1878</v>
      </c>
      <c r="X862" s="56">
        <v>5</v>
      </c>
      <c r="Y862" s="57">
        <v>50</v>
      </c>
      <c r="Z862" s="57">
        <v>2.6</v>
      </c>
      <c r="AA862" s="57">
        <v>2.5150000000000001</v>
      </c>
      <c r="AB862" s="57">
        <v>0</v>
      </c>
      <c r="AC862" s="57">
        <v>15</v>
      </c>
      <c r="AD862" s="57">
        <v>0</v>
      </c>
      <c r="AE862" s="57">
        <v>0</v>
      </c>
      <c r="AF862" s="57">
        <v>0</v>
      </c>
      <c r="AG862" s="58">
        <v>2</v>
      </c>
      <c r="AH862" s="58">
        <v>0</v>
      </c>
      <c r="AI862" s="58">
        <v>0</v>
      </c>
      <c r="AJ862" s="58">
        <v>0</v>
      </c>
    </row>
    <row r="863" spans="1:36">
      <c r="A863" s="68" t="str">
        <f t="shared" si="247"/>
        <v>5H28</v>
      </c>
      <c r="B863" s="12">
        <f t="shared" si="248"/>
        <v>2.5150000000000001</v>
      </c>
      <c r="C863" s="12">
        <f t="shared" si="249"/>
        <v>2.5150000000000001</v>
      </c>
      <c r="D863" s="12">
        <f t="shared" si="250"/>
        <v>2.2915070752528148</v>
      </c>
      <c r="E863" s="12">
        <f t="shared" si="251"/>
        <v>1.9422993803353374</v>
      </c>
      <c r="F863" s="12">
        <f t="shared" si="252"/>
        <v>1.5930916854178601</v>
      </c>
      <c r="G863" s="12">
        <f t="shared" si="253"/>
        <v>1.2438839905003829</v>
      </c>
      <c r="H863" s="12">
        <f t="shared" si="254"/>
        <v>23.6</v>
      </c>
      <c r="I863" s="12">
        <f t="shared" si="255"/>
        <v>23.6</v>
      </c>
      <c r="J863" s="12">
        <f t="shared" si="256"/>
        <v>2.5150000000000001</v>
      </c>
      <c r="K863" s="12">
        <f t="shared" si="265"/>
        <v>2.5150000000000001</v>
      </c>
      <c r="L863" s="12">
        <f t="shared" si="257"/>
        <v>0</v>
      </c>
      <c r="M863" s="81">
        <f t="shared" si="258"/>
        <v>0</v>
      </c>
      <c r="N863" s="81">
        <f t="shared" si="259"/>
        <v>0</v>
      </c>
      <c r="O863" s="81">
        <f t="shared" si="260"/>
        <v>6.3999999999999986</v>
      </c>
      <c r="P863" s="81">
        <f t="shared" si="261"/>
        <v>16.399999999999999</v>
      </c>
      <c r="Q863" s="81">
        <f t="shared" si="262"/>
        <v>26.4</v>
      </c>
      <c r="R863" s="81">
        <f t="shared" si="263"/>
        <v>36.4</v>
      </c>
      <c r="S863">
        <f t="shared" si="264"/>
        <v>2</v>
      </c>
      <c r="V863" s="54" t="s">
        <v>1879</v>
      </c>
      <c r="W863" s="55" t="s">
        <v>1880</v>
      </c>
      <c r="X863" s="56">
        <v>5</v>
      </c>
      <c r="Y863" s="57">
        <v>55</v>
      </c>
      <c r="Z863" s="57">
        <v>2.6</v>
      </c>
      <c r="AA863" s="57">
        <v>2.5150000000000001</v>
      </c>
      <c r="AB863" s="57">
        <v>0</v>
      </c>
      <c r="AC863" s="57">
        <v>21</v>
      </c>
      <c r="AD863" s="57">
        <v>0</v>
      </c>
      <c r="AE863" s="57">
        <v>0</v>
      </c>
      <c r="AF863" s="57">
        <v>0</v>
      </c>
      <c r="AG863" s="58">
        <v>2</v>
      </c>
      <c r="AH863" s="58">
        <v>0</v>
      </c>
      <c r="AI863" s="58">
        <v>0</v>
      </c>
      <c r="AJ863" s="58">
        <v>0</v>
      </c>
    </row>
    <row r="864" spans="1:36">
      <c r="A864" s="68" t="str">
        <f t="shared" si="247"/>
        <v>5H29</v>
      </c>
      <c r="B864" s="12">
        <f t="shared" si="248"/>
        <v>2.5150000000000001</v>
      </c>
      <c r="C864" s="12">
        <f t="shared" si="249"/>
        <v>2.5150000000000001</v>
      </c>
      <c r="D864" s="12">
        <f t="shared" si="250"/>
        <v>2.3473803064396113</v>
      </c>
      <c r="E864" s="12">
        <f t="shared" si="251"/>
        <v>1.9981726115221337</v>
      </c>
      <c r="F864" s="12">
        <f t="shared" si="252"/>
        <v>1.6489649166046565</v>
      </c>
      <c r="G864" s="12">
        <f t="shared" si="253"/>
        <v>1.2997572216871791</v>
      </c>
      <c r="H864" s="12">
        <f t="shared" si="254"/>
        <v>25.200000000000003</v>
      </c>
      <c r="I864" s="12">
        <f t="shared" si="255"/>
        <v>40</v>
      </c>
      <c r="J864" s="12">
        <f t="shared" si="256"/>
        <v>2.5150000000000001</v>
      </c>
      <c r="K864" s="12">
        <f t="shared" si="265"/>
        <v>1.9981726115221337</v>
      </c>
      <c r="L864" s="12">
        <f t="shared" si="257"/>
        <v>14.799999999999997</v>
      </c>
      <c r="M864" s="81">
        <f t="shared" si="258"/>
        <v>0</v>
      </c>
      <c r="N864" s="81">
        <f t="shared" si="259"/>
        <v>0</v>
      </c>
      <c r="O864" s="81">
        <f t="shared" si="260"/>
        <v>4.7999999999999972</v>
      </c>
      <c r="P864" s="81">
        <f t="shared" si="261"/>
        <v>14.799999999999997</v>
      </c>
      <c r="Q864" s="81">
        <f t="shared" si="262"/>
        <v>10</v>
      </c>
      <c r="R864" s="81">
        <f t="shared" si="263"/>
        <v>20</v>
      </c>
      <c r="S864">
        <f t="shared" si="264"/>
        <v>2</v>
      </c>
      <c r="V864" s="54" t="s">
        <v>1881</v>
      </c>
      <c r="W864" s="55" t="s">
        <v>1882</v>
      </c>
      <c r="X864" s="56">
        <v>5</v>
      </c>
      <c r="Y864" s="57">
        <v>52.6</v>
      </c>
      <c r="Z864" s="57">
        <v>2.6</v>
      </c>
      <c r="AA864" s="57">
        <v>2.5150000000000001</v>
      </c>
      <c r="AB864" s="57">
        <v>0</v>
      </c>
      <c r="AC864" s="57">
        <v>22.6</v>
      </c>
      <c r="AD864" s="57">
        <v>37.4</v>
      </c>
      <c r="AE864" s="57">
        <v>0</v>
      </c>
      <c r="AF864" s="57">
        <v>0</v>
      </c>
      <c r="AG864" s="58">
        <v>2</v>
      </c>
      <c r="AH864" s="58">
        <v>0</v>
      </c>
      <c r="AI864" s="58">
        <v>0</v>
      </c>
      <c r="AJ864" s="58">
        <v>0</v>
      </c>
    </row>
    <row r="865" spans="1:36">
      <c r="A865" s="68" t="str">
        <f t="shared" si="247"/>
        <v>5H38</v>
      </c>
      <c r="B865" s="12">
        <f t="shared" si="248"/>
        <v>2.5219999999999998</v>
      </c>
      <c r="C865" s="12">
        <f t="shared" si="249"/>
        <v>2.5219999999999998</v>
      </c>
      <c r="D865" s="12">
        <f t="shared" si="250"/>
        <v>2.2042209976250957</v>
      </c>
      <c r="E865" s="12">
        <f t="shared" si="251"/>
        <v>1.8550133027076181</v>
      </c>
      <c r="F865" s="12">
        <f t="shared" si="252"/>
        <v>1.5058056077901409</v>
      </c>
      <c r="G865" s="12">
        <f t="shared" si="253"/>
        <v>1.1565979128726636</v>
      </c>
      <c r="H865" s="12">
        <f t="shared" si="254"/>
        <v>20.900000000000002</v>
      </c>
      <c r="I865" s="12">
        <f t="shared" si="255"/>
        <v>45.6</v>
      </c>
      <c r="J865" s="12">
        <f t="shared" si="256"/>
        <v>2.5219999999999998</v>
      </c>
      <c r="K865" s="12">
        <f t="shared" si="265"/>
        <v>1.6594569935538308</v>
      </c>
      <c r="L865" s="12">
        <f t="shared" si="257"/>
        <v>24.7</v>
      </c>
      <c r="M865" s="81">
        <f t="shared" si="258"/>
        <v>0</v>
      </c>
      <c r="N865" s="81">
        <f t="shared" si="259"/>
        <v>0</v>
      </c>
      <c r="O865" s="81">
        <f t="shared" si="260"/>
        <v>9.0999999999999979</v>
      </c>
      <c r="P865" s="81">
        <f t="shared" si="261"/>
        <v>19.099999999999998</v>
      </c>
      <c r="Q865" s="81">
        <f t="shared" si="262"/>
        <v>4.3999999999999986</v>
      </c>
      <c r="R865" s="81">
        <f t="shared" si="263"/>
        <v>14.399999999999999</v>
      </c>
      <c r="S865">
        <f t="shared" si="264"/>
        <v>2</v>
      </c>
      <c r="V865" s="54" t="s">
        <v>1883</v>
      </c>
      <c r="W865" s="55" t="s">
        <v>1884</v>
      </c>
      <c r="X865" s="56">
        <v>5</v>
      </c>
      <c r="Y865" s="57">
        <v>58.7</v>
      </c>
      <c r="Z865" s="57">
        <v>2.6</v>
      </c>
      <c r="AA865" s="57">
        <v>2.5219999999999998</v>
      </c>
      <c r="AB865" s="57">
        <v>0</v>
      </c>
      <c r="AC865" s="57">
        <v>18.3</v>
      </c>
      <c r="AD865" s="57">
        <v>43</v>
      </c>
      <c r="AE865" s="57">
        <v>0</v>
      </c>
      <c r="AF865" s="57">
        <v>0</v>
      </c>
      <c r="AG865" s="58">
        <v>2</v>
      </c>
      <c r="AH865" s="58">
        <v>0</v>
      </c>
      <c r="AI865" s="58">
        <v>0</v>
      </c>
      <c r="AJ865" s="58">
        <v>0</v>
      </c>
    </row>
    <row r="866" spans="1:36">
      <c r="A866" s="68" t="str">
        <f t="shared" si="247"/>
        <v>5HL43</v>
      </c>
      <c r="B866" s="12">
        <f t="shared" si="248"/>
        <v>2.5150000000000001</v>
      </c>
      <c r="C866" s="12">
        <f t="shared" si="249"/>
        <v>2.4905554613557768</v>
      </c>
      <c r="D866" s="12">
        <f t="shared" si="250"/>
        <v>2.1413477664382996</v>
      </c>
      <c r="E866" s="12">
        <f t="shared" si="251"/>
        <v>1.6627361990652505</v>
      </c>
      <c r="F866" s="12">
        <f t="shared" si="252"/>
        <v>1.1386584062348386</v>
      </c>
      <c r="G866" s="12">
        <f t="shared" si="253"/>
        <v>0.61458061340442627</v>
      </c>
      <c r="H866" s="12">
        <f t="shared" si="254"/>
        <v>19.3</v>
      </c>
      <c r="I866" s="12">
        <f t="shared" si="255"/>
        <v>32.6</v>
      </c>
      <c r="J866" s="12">
        <f t="shared" si="256"/>
        <v>2.5150000000000001</v>
      </c>
      <c r="K866" s="12">
        <f t="shared" si="265"/>
        <v>2.0505537657597555</v>
      </c>
      <c r="L866" s="12">
        <f t="shared" si="257"/>
        <v>13.3</v>
      </c>
      <c r="M866" s="81">
        <f t="shared" si="258"/>
        <v>0</v>
      </c>
      <c r="N866" s="81">
        <f t="shared" si="259"/>
        <v>0.69999999999999929</v>
      </c>
      <c r="O866" s="81">
        <f t="shared" si="260"/>
        <v>10.7</v>
      </c>
      <c r="P866" s="81">
        <f t="shared" si="261"/>
        <v>7.3999999999999986</v>
      </c>
      <c r="Q866" s="81">
        <f t="shared" si="262"/>
        <v>17.399999999999999</v>
      </c>
      <c r="R866" s="81">
        <f t="shared" si="263"/>
        <v>27.4</v>
      </c>
      <c r="S866">
        <f t="shared" si="264"/>
        <v>3</v>
      </c>
      <c r="V866" s="54" t="s">
        <v>1885</v>
      </c>
      <c r="W866" s="55" t="s">
        <v>1886</v>
      </c>
      <c r="X866" s="56">
        <v>5</v>
      </c>
      <c r="Y866" s="57">
        <v>50.7</v>
      </c>
      <c r="Z866" s="57">
        <v>2.6</v>
      </c>
      <c r="AA866" s="57">
        <v>2.5150000000000001</v>
      </c>
      <c r="AB866" s="57">
        <v>0</v>
      </c>
      <c r="AC866" s="57">
        <v>16.7</v>
      </c>
      <c r="AD866" s="57">
        <v>30</v>
      </c>
      <c r="AE866" s="57">
        <v>0</v>
      </c>
      <c r="AF866" s="57">
        <v>0</v>
      </c>
      <c r="AG866" s="58">
        <v>2</v>
      </c>
      <c r="AH866" s="58">
        <v>3</v>
      </c>
      <c r="AI866" s="58">
        <v>0</v>
      </c>
      <c r="AJ866" s="58">
        <v>0</v>
      </c>
    </row>
    <row r="867" spans="1:36">
      <c r="A867" s="68" t="str">
        <f t="shared" si="247"/>
        <v>5HLZ41</v>
      </c>
      <c r="B867" s="12">
        <f t="shared" si="248"/>
        <v>3</v>
      </c>
      <c r="C867" s="12">
        <f t="shared" si="249"/>
        <v>3</v>
      </c>
      <c r="D867" s="12">
        <f t="shared" si="250"/>
        <v>3</v>
      </c>
      <c r="E867" s="12">
        <f t="shared" si="251"/>
        <v>2.7265703748796155</v>
      </c>
      <c r="F867" s="12">
        <f t="shared" si="252"/>
        <v>2.3773626799621379</v>
      </c>
      <c r="G867" s="12">
        <f t="shared" si="253"/>
        <v>2.0281549850446607</v>
      </c>
      <c r="H867" s="12">
        <f t="shared" si="254"/>
        <v>26.6</v>
      </c>
      <c r="I867" s="12">
        <f t="shared" si="255"/>
        <v>32.17</v>
      </c>
      <c r="J867" s="12">
        <f t="shared" si="256"/>
        <v>3</v>
      </c>
      <c r="K867" s="12">
        <f t="shared" si="265"/>
        <v>3</v>
      </c>
      <c r="L867" s="12">
        <f t="shared" si="257"/>
        <v>5.57</v>
      </c>
      <c r="M867" s="81">
        <f t="shared" si="258"/>
        <v>0</v>
      </c>
      <c r="N867" s="81">
        <f t="shared" si="259"/>
        <v>0</v>
      </c>
      <c r="O867" s="81">
        <f t="shared" si="260"/>
        <v>3.3999999999999986</v>
      </c>
      <c r="P867" s="81">
        <f t="shared" si="261"/>
        <v>7.8299999999999983</v>
      </c>
      <c r="Q867" s="81">
        <f t="shared" si="262"/>
        <v>17.829999999999998</v>
      </c>
      <c r="R867" s="81">
        <f t="shared" si="263"/>
        <v>27.83</v>
      </c>
      <c r="S867">
        <f t="shared" si="264"/>
        <v>2</v>
      </c>
      <c r="V867" s="54" t="s">
        <v>1887</v>
      </c>
      <c r="W867" s="55" t="s">
        <v>1888</v>
      </c>
      <c r="X867" s="56">
        <v>5</v>
      </c>
      <c r="Y867" s="57">
        <v>56.5</v>
      </c>
      <c r="Z867" s="57">
        <v>3</v>
      </c>
      <c r="AA867" s="57">
        <v>3</v>
      </c>
      <c r="AB867" s="57">
        <v>2.96</v>
      </c>
      <c r="AC867" s="57">
        <v>23.6</v>
      </c>
      <c r="AD867" s="57">
        <v>29.17</v>
      </c>
      <c r="AE867" s="57">
        <v>33.6</v>
      </c>
      <c r="AF867" s="57">
        <v>43</v>
      </c>
      <c r="AG867" s="58">
        <v>0</v>
      </c>
      <c r="AH867" s="58">
        <v>2</v>
      </c>
      <c r="AI867" s="58">
        <v>3</v>
      </c>
      <c r="AJ867" s="58">
        <v>24.5</v>
      </c>
    </row>
    <row r="868" spans="1:36">
      <c r="A868" s="68" t="str">
        <f t="shared" si="247"/>
        <v>5HN23</v>
      </c>
      <c r="B868" s="12">
        <f t="shared" si="248"/>
        <v>2.5219999999999998</v>
      </c>
      <c r="C868" s="12">
        <f t="shared" si="249"/>
        <v>2.5010475383049511</v>
      </c>
      <c r="D868" s="12">
        <f t="shared" si="250"/>
        <v>2.1413431031239791</v>
      </c>
      <c r="E868" s="12">
        <f t="shared" si="251"/>
        <v>1.5297169016191363</v>
      </c>
      <c r="F868" s="12">
        <f t="shared" si="252"/>
        <v>0.91809070011429306</v>
      </c>
      <c r="G868" s="12">
        <f t="shared" si="253"/>
        <v>0.30646449860945002</v>
      </c>
      <c r="H868" s="12">
        <f t="shared" si="254"/>
        <v>19.400000000000002</v>
      </c>
      <c r="I868" s="12">
        <f t="shared" si="255"/>
        <v>29.6</v>
      </c>
      <c r="J868" s="12">
        <f t="shared" si="256"/>
        <v>2.5219999999999998</v>
      </c>
      <c r="K868" s="12">
        <f t="shared" si="265"/>
        <v>2.1658081511841729</v>
      </c>
      <c r="L868" s="12">
        <f t="shared" si="257"/>
        <v>10.199999999999999</v>
      </c>
      <c r="M868" s="81">
        <f t="shared" si="258"/>
        <v>0</v>
      </c>
      <c r="N868" s="81">
        <f t="shared" si="259"/>
        <v>0.59999999999999787</v>
      </c>
      <c r="O868" s="81">
        <f t="shared" si="260"/>
        <v>0.39999999999999858</v>
      </c>
      <c r="P868" s="81">
        <f t="shared" si="261"/>
        <v>10.399999999999999</v>
      </c>
      <c r="Q868" s="81">
        <f t="shared" si="262"/>
        <v>20.399999999999999</v>
      </c>
      <c r="R868" s="81">
        <f t="shared" si="263"/>
        <v>30.4</v>
      </c>
      <c r="S868">
        <f t="shared" si="264"/>
        <v>3.5</v>
      </c>
      <c r="V868" s="54" t="s">
        <v>1889</v>
      </c>
      <c r="W868" s="55" t="s">
        <v>1890</v>
      </c>
      <c r="X868" s="56">
        <v>5</v>
      </c>
      <c r="Y868" s="57">
        <v>53</v>
      </c>
      <c r="Z868" s="57">
        <v>2.6</v>
      </c>
      <c r="AA868" s="57">
        <v>2.5219999999999998</v>
      </c>
      <c r="AB868" s="57">
        <v>0</v>
      </c>
      <c r="AC868" s="57">
        <v>16.8</v>
      </c>
      <c r="AD868" s="57">
        <v>27</v>
      </c>
      <c r="AE868" s="57">
        <v>0</v>
      </c>
      <c r="AF868" s="57">
        <v>0</v>
      </c>
      <c r="AG868" s="58">
        <v>2</v>
      </c>
      <c r="AH868" s="58">
        <v>3.5</v>
      </c>
      <c r="AI868" s="58">
        <v>0</v>
      </c>
      <c r="AJ868" s="58">
        <v>0</v>
      </c>
    </row>
    <row r="869" spans="1:36">
      <c r="A869" s="68" t="str">
        <f t="shared" si="247"/>
        <v>5HN30</v>
      </c>
      <c r="B869" s="12">
        <f t="shared" si="248"/>
        <v>2.5219999999999998</v>
      </c>
      <c r="C869" s="12">
        <f t="shared" si="249"/>
        <v>2.5219999999999998</v>
      </c>
      <c r="D869" s="12">
        <f t="shared" si="250"/>
        <v>2.2670783827102414</v>
      </c>
      <c r="E869" s="12">
        <f t="shared" si="251"/>
        <v>1.7315535481157343</v>
      </c>
      <c r="F869" s="12">
        <f t="shared" si="252"/>
        <v>1.1199273466108912</v>
      </c>
      <c r="G869" s="12">
        <f t="shared" si="253"/>
        <v>0.50830114510604818</v>
      </c>
      <c r="H869" s="12">
        <f t="shared" si="254"/>
        <v>22.700000000000003</v>
      </c>
      <c r="I869" s="12">
        <f t="shared" si="255"/>
        <v>32.9</v>
      </c>
      <c r="J869" s="12">
        <f t="shared" si="256"/>
        <v>2.5219999999999998</v>
      </c>
      <c r="K869" s="12">
        <f t="shared" si="265"/>
        <v>2.1658081511841729</v>
      </c>
      <c r="L869" s="12">
        <f t="shared" si="257"/>
        <v>10.199999999999996</v>
      </c>
      <c r="M869" s="81">
        <f t="shared" si="258"/>
        <v>0</v>
      </c>
      <c r="N869" s="81">
        <f t="shared" si="259"/>
        <v>0</v>
      </c>
      <c r="O869" s="81">
        <f t="shared" si="260"/>
        <v>7.2999999999999972</v>
      </c>
      <c r="P869" s="81">
        <f t="shared" si="261"/>
        <v>7.1000000000000014</v>
      </c>
      <c r="Q869" s="81">
        <f t="shared" si="262"/>
        <v>17.100000000000001</v>
      </c>
      <c r="R869" s="81">
        <f t="shared" si="263"/>
        <v>27.1</v>
      </c>
      <c r="S869">
        <f t="shared" si="264"/>
        <v>3.5</v>
      </c>
      <c r="V869" s="54" t="s">
        <v>1891</v>
      </c>
      <c r="W869" s="55" t="s">
        <v>1892</v>
      </c>
      <c r="X869" s="56">
        <v>5</v>
      </c>
      <c r="Y869" s="57">
        <v>56.3</v>
      </c>
      <c r="Z869" s="57">
        <v>2.6</v>
      </c>
      <c r="AA869" s="57">
        <v>2.5219999999999998</v>
      </c>
      <c r="AB869" s="57">
        <v>0</v>
      </c>
      <c r="AC869" s="57">
        <v>20.100000000000001</v>
      </c>
      <c r="AD869" s="57">
        <v>30.3</v>
      </c>
      <c r="AE869" s="57">
        <v>0</v>
      </c>
      <c r="AF869" s="57">
        <v>0</v>
      </c>
      <c r="AG869" s="58">
        <v>2</v>
      </c>
      <c r="AH869" s="58">
        <v>3.5</v>
      </c>
      <c r="AI869" s="58">
        <v>0</v>
      </c>
      <c r="AJ869" s="58">
        <v>0</v>
      </c>
    </row>
    <row r="870" spans="1:36">
      <c r="A870" s="68" t="str">
        <f t="shared" si="247"/>
        <v>5HN31</v>
      </c>
      <c r="B870" s="12">
        <f t="shared" si="248"/>
        <v>2.5219999999999998</v>
      </c>
      <c r="C870" s="12">
        <f t="shared" si="249"/>
        <v>2.5219999999999998</v>
      </c>
      <c r="D870" s="12">
        <f t="shared" si="250"/>
        <v>2.3019991522019891</v>
      </c>
      <c r="E870" s="12">
        <f t="shared" si="251"/>
        <v>1.7927161682662185</v>
      </c>
      <c r="F870" s="12">
        <f t="shared" si="252"/>
        <v>1.1810899667613755</v>
      </c>
      <c r="G870" s="12">
        <f t="shared" si="253"/>
        <v>0.56946376525653242</v>
      </c>
      <c r="H870" s="12">
        <f t="shared" si="254"/>
        <v>23.700000000000003</v>
      </c>
      <c r="I870" s="12">
        <f t="shared" si="255"/>
        <v>33.9</v>
      </c>
      <c r="J870" s="12">
        <f t="shared" si="256"/>
        <v>2.5219999999999998</v>
      </c>
      <c r="K870" s="12">
        <f t="shared" si="265"/>
        <v>2.1658081511841729</v>
      </c>
      <c r="L870" s="12">
        <f t="shared" si="257"/>
        <v>10.199999999999996</v>
      </c>
      <c r="M870" s="81">
        <f t="shared" si="258"/>
        <v>0</v>
      </c>
      <c r="N870" s="81">
        <f t="shared" si="259"/>
        <v>0</v>
      </c>
      <c r="O870" s="81">
        <f t="shared" si="260"/>
        <v>6.2999999999999972</v>
      </c>
      <c r="P870" s="81">
        <f t="shared" si="261"/>
        <v>6.1000000000000014</v>
      </c>
      <c r="Q870" s="81">
        <f t="shared" si="262"/>
        <v>16.100000000000001</v>
      </c>
      <c r="R870" s="81">
        <f t="shared" si="263"/>
        <v>26.1</v>
      </c>
      <c r="S870">
        <f t="shared" si="264"/>
        <v>3.5</v>
      </c>
      <c r="V870" s="54" t="s">
        <v>1893</v>
      </c>
      <c r="W870" s="55" t="s">
        <v>1894</v>
      </c>
      <c r="X870" s="56">
        <v>5</v>
      </c>
      <c r="Y870" s="57">
        <v>57.1</v>
      </c>
      <c r="Z870" s="57">
        <v>2.6</v>
      </c>
      <c r="AA870" s="57">
        <v>2.5219999999999998</v>
      </c>
      <c r="AB870" s="57">
        <v>0</v>
      </c>
      <c r="AC870" s="57">
        <v>21.1</v>
      </c>
      <c r="AD870" s="57">
        <v>31.3</v>
      </c>
      <c r="AE870" s="57">
        <v>0</v>
      </c>
      <c r="AF870" s="57">
        <v>0</v>
      </c>
      <c r="AG870" s="58">
        <v>2</v>
      </c>
      <c r="AH870" s="58">
        <v>3.5</v>
      </c>
      <c r="AI870" s="58">
        <v>0</v>
      </c>
      <c r="AJ870" s="58">
        <v>0</v>
      </c>
    </row>
    <row r="871" spans="1:36">
      <c r="A871" s="68" t="str">
        <f t="shared" si="247"/>
        <v>5HP24</v>
      </c>
      <c r="B871" s="12">
        <f t="shared" si="248"/>
        <v>2.5219999999999998</v>
      </c>
      <c r="C871" s="12">
        <f t="shared" si="249"/>
        <v>2.5219999999999998</v>
      </c>
      <c r="D871" s="12">
        <f t="shared" si="250"/>
        <v>2.4207297684739313</v>
      </c>
      <c r="E871" s="12">
        <f t="shared" si="251"/>
        <v>2.0715220735564541</v>
      </c>
      <c r="F871" s="12">
        <f t="shared" si="252"/>
        <v>1.3897569753472312</v>
      </c>
      <c r="G871" s="12">
        <f t="shared" si="253"/>
        <v>0.69048885591212694</v>
      </c>
      <c r="H871" s="12">
        <f t="shared" si="254"/>
        <v>27.1</v>
      </c>
      <c r="I871" s="12">
        <f t="shared" si="255"/>
        <v>40.5</v>
      </c>
      <c r="J871" s="12">
        <f t="shared" si="256"/>
        <v>2.5219999999999998</v>
      </c>
      <c r="K871" s="12">
        <f t="shared" si="265"/>
        <v>2.05406168881058</v>
      </c>
      <c r="L871" s="12">
        <f t="shared" si="257"/>
        <v>13.399999999999999</v>
      </c>
      <c r="M871" s="81">
        <f t="shared" si="258"/>
        <v>0</v>
      </c>
      <c r="N871" s="81">
        <f t="shared" si="259"/>
        <v>0</v>
      </c>
      <c r="O871" s="81">
        <f t="shared" si="260"/>
        <v>2.8999999999999986</v>
      </c>
      <c r="P871" s="81">
        <f t="shared" si="261"/>
        <v>12.899999999999999</v>
      </c>
      <c r="Q871" s="81">
        <f t="shared" si="262"/>
        <v>9.5</v>
      </c>
      <c r="R871" s="81">
        <f t="shared" si="263"/>
        <v>19.5</v>
      </c>
      <c r="S871">
        <f t="shared" si="264"/>
        <v>4</v>
      </c>
      <c r="V871" s="54" t="s">
        <v>1895</v>
      </c>
      <c r="W871" s="55" t="s">
        <v>1896</v>
      </c>
      <c r="X871" s="56">
        <v>5</v>
      </c>
      <c r="Y871" s="57">
        <v>59.4</v>
      </c>
      <c r="Z871" s="57">
        <v>2.6</v>
      </c>
      <c r="AA871" s="57">
        <v>2.5219999999999998</v>
      </c>
      <c r="AB871" s="57">
        <v>0</v>
      </c>
      <c r="AC871" s="57">
        <v>24.5</v>
      </c>
      <c r="AD871" s="57">
        <v>37.9</v>
      </c>
      <c r="AE871" s="57">
        <v>0</v>
      </c>
      <c r="AF871" s="57">
        <v>0</v>
      </c>
      <c r="AG871" s="58">
        <v>2</v>
      </c>
      <c r="AH871" s="58">
        <v>4</v>
      </c>
      <c r="AI871" s="58">
        <v>0</v>
      </c>
      <c r="AJ871" s="58">
        <v>0</v>
      </c>
    </row>
    <row r="872" spans="1:36">
      <c r="A872" s="68" t="str">
        <f t="shared" si="247"/>
        <v>5HP42</v>
      </c>
      <c r="B872" s="12">
        <f t="shared" si="248"/>
        <v>3</v>
      </c>
      <c r="C872" s="12">
        <f t="shared" si="249"/>
        <v>3</v>
      </c>
      <c r="D872" s="12">
        <f t="shared" si="250"/>
        <v>2.8253961525412614</v>
      </c>
      <c r="E872" s="12">
        <f t="shared" si="251"/>
        <v>2.4761884576237843</v>
      </c>
      <c r="F872" s="12">
        <f t="shared" si="252"/>
        <v>2.1269807627063066</v>
      </c>
      <c r="G872" s="12">
        <f t="shared" si="253"/>
        <v>1.7777730677888295</v>
      </c>
      <c r="H872" s="12">
        <f t="shared" si="254"/>
        <v>25</v>
      </c>
      <c r="I872" s="12">
        <f t="shared" si="255"/>
        <v>33</v>
      </c>
      <c r="J872" s="12">
        <f t="shared" si="256"/>
        <v>3</v>
      </c>
      <c r="K872" s="12">
        <f t="shared" si="265"/>
        <v>2.7206338440660183</v>
      </c>
      <c r="L872" s="12">
        <f t="shared" si="257"/>
        <v>8</v>
      </c>
      <c r="M872" s="81">
        <f t="shared" si="258"/>
        <v>0</v>
      </c>
      <c r="N872" s="81">
        <f t="shared" si="259"/>
        <v>0</v>
      </c>
      <c r="O872" s="81">
        <f t="shared" si="260"/>
        <v>5</v>
      </c>
      <c r="P872" s="81">
        <f t="shared" si="261"/>
        <v>7</v>
      </c>
      <c r="Q872" s="81">
        <f t="shared" si="262"/>
        <v>17</v>
      </c>
      <c r="R872" s="81">
        <f t="shared" si="263"/>
        <v>27</v>
      </c>
      <c r="S872">
        <f t="shared" si="264"/>
        <v>2</v>
      </c>
      <c r="V872" s="54" t="s">
        <v>1897</v>
      </c>
      <c r="W872" s="55" t="s">
        <v>1898</v>
      </c>
      <c r="X872" s="56">
        <v>5</v>
      </c>
      <c r="Y872" s="57">
        <v>56.4</v>
      </c>
      <c r="Z872" s="57">
        <v>3</v>
      </c>
      <c r="AA872" s="57">
        <v>3</v>
      </c>
      <c r="AB872" s="57">
        <v>0</v>
      </c>
      <c r="AC872" s="57">
        <v>22</v>
      </c>
      <c r="AD872" s="57">
        <v>30</v>
      </c>
      <c r="AE872" s="57">
        <v>38</v>
      </c>
      <c r="AF872" s="57">
        <v>0</v>
      </c>
      <c r="AG872" s="58">
        <v>2</v>
      </c>
      <c r="AH872" s="58">
        <v>0</v>
      </c>
      <c r="AI872" s="58">
        <v>4</v>
      </c>
      <c r="AJ872" s="58">
        <v>0</v>
      </c>
    </row>
    <row r="873" spans="1:36">
      <c r="A873" s="68" t="str">
        <f t="shared" si="247"/>
        <v>5HX6</v>
      </c>
      <c r="B873" s="12">
        <f t="shared" si="248"/>
        <v>3</v>
      </c>
      <c r="C873" s="12">
        <f t="shared" si="249"/>
        <v>3</v>
      </c>
      <c r="D873" s="12">
        <f t="shared" si="250"/>
        <v>2.6542843820316975</v>
      </c>
      <c r="E873" s="12">
        <f t="shared" si="251"/>
        <v>2.0594345569054693</v>
      </c>
      <c r="F873" s="12">
        <f t="shared" si="252"/>
        <v>1.0083922042487048</v>
      </c>
      <c r="G873" s="12">
        <f t="shared" si="253"/>
        <v>-4.265014840806014E-2</v>
      </c>
      <c r="H873" s="12">
        <f t="shared" si="254"/>
        <v>20.100000000000001</v>
      </c>
      <c r="I873" s="12">
        <f t="shared" si="255"/>
        <v>36.5</v>
      </c>
      <c r="J873" s="12">
        <f t="shared" si="256"/>
        <v>3</v>
      </c>
      <c r="K873" s="12">
        <f t="shared" si="265"/>
        <v>2.4272993803353371</v>
      </c>
      <c r="L873" s="12">
        <f t="shared" si="257"/>
        <v>16.399999999999999</v>
      </c>
      <c r="M873" s="81">
        <f t="shared" si="258"/>
        <v>0</v>
      </c>
      <c r="N873" s="81">
        <f t="shared" si="259"/>
        <v>0</v>
      </c>
      <c r="O873" s="81">
        <f t="shared" si="260"/>
        <v>9.8999999999999986</v>
      </c>
      <c r="P873" s="81">
        <f t="shared" si="261"/>
        <v>3.5</v>
      </c>
      <c r="Q873" s="81">
        <f t="shared" si="262"/>
        <v>13.5</v>
      </c>
      <c r="R873" s="81">
        <f t="shared" si="263"/>
        <v>23.5</v>
      </c>
      <c r="S873">
        <f t="shared" si="264"/>
        <v>6</v>
      </c>
      <c r="V873" s="54" t="s">
        <v>1899</v>
      </c>
      <c r="W873" s="55" t="s">
        <v>1900</v>
      </c>
      <c r="X873" s="56">
        <v>5</v>
      </c>
      <c r="Y873" s="57">
        <v>52</v>
      </c>
      <c r="Z873" s="57">
        <v>3</v>
      </c>
      <c r="AA873" s="57">
        <v>3</v>
      </c>
      <c r="AB873" s="57">
        <v>0</v>
      </c>
      <c r="AC873" s="57">
        <v>17.100000000000001</v>
      </c>
      <c r="AD873" s="57">
        <v>33.5</v>
      </c>
      <c r="AE873" s="57">
        <v>0</v>
      </c>
      <c r="AF873" s="57">
        <v>0</v>
      </c>
      <c r="AG873" s="58">
        <v>2</v>
      </c>
      <c r="AH873" s="58">
        <v>6</v>
      </c>
      <c r="AI873" s="58">
        <v>0</v>
      </c>
      <c r="AJ873" s="58">
        <v>0</v>
      </c>
    </row>
    <row r="874" spans="1:36">
      <c r="A874" s="68" t="str">
        <f t="shared" si="247"/>
        <v>5HX12</v>
      </c>
      <c r="B874" s="12">
        <f t="shared" si="248"/>
        <v>3</v>
      </c>
      <c r="C874" s="12">
        <f t="shared" si="249"/>
        <v>3</v>
      </c>
      <c r="D874" s="12">
        <f t="shared" si="250"/>
        <v>2.6507923050825228</v>
      </c>
      <c r="E874" s="12">
        <f t="shared" si="251"/>
        <v>2.1612176786171879</v>
      </c>
      <c r="F874" s="12">
        <f t="shared" si="252"/>
        <v>1.1101753259604235</v>
      </c>
      <c r="G874" s="12">
        <f t="shared" si="253"/>
        <v>5.9132973303658964E-2</v>
      </c>
      <c r="H874" s="12">
        <f t="shared" si="254"/>
        <v>20</v>
      </c>
      <c r="I874" s="12">
        <f t="shared" si="255"/>
        <v>38</v>
      </c>
      <c r="J874" s="12">
        <f t="shared" si="256"/>
        <v>3</v>
      </c>
      <c r="K874" s="12">
        <f t="shared" si="265"/>
        <v>2.3714261491485411</v>
      </c>
      <c r="L874" s="12">
        <f t="shared" si="257"/>
        <v>18</v>
      </c>
      <c r="M874" s="81">
        <f t="shared" si="258"/>
        <v>0</v>
      </c>
      <c r="N874" s="81">
        <f t="shared" si="259"/>
        <v>0</v>
      </c>
      <c r="O874" s="81">
        <f t="shared" si="260"/>
        <v>10</v>
      </c>
      <c r="P874" s="81">
        <f t="shared" si="261"/>
        <v>2</v>
      </c>
      <c r="Q874" s="81">
        <f t="shared" si="262"/>
        <v>12</v>
      </c>
      <c r="R874" s="81">
        <f t="shared" si="263"/>
        <v>22</v>
      </c>
      <c r="S874">
        <f t="shared" si="264"/>
        <v>6</v>
      </c>
      <c r="V874" s="54" t="s">
        <v>1901</v>
      </c>
      <c r="W874" s="55" t="s">
        <v>1902</v>
      </c>
      <c r="X874" s="56">
        <v>1</v>
      </c>
      <c r="Y874" s="57">
        <v>53</v>
      </c>
      <c r="Z874" s="57">
        <v>3</v>
      </c>
      <c r="AA874" s="57">
        <v>3</v>
      </c>
      <c r="AB874" s="57">
        <v>0</v>
      </c>
      <c r="AC874" s="57">
        <v>17</v>
      </c>
      <c r="AD874" s="57">
        <v>35</v>
      </c>
      <c r="AE874" s="57">
        <v>0</v>
      </c>
      <c r="AF874" s="57">
        <v>0</v>
      </c>
      <c r="AG874" s="58">
        <v>2</v>
      </c>
      <c r="AH874" s="58">
        <v>6</v>
      </c>
      <c r="AI874" s="58">
        <v>0</v>
      </c>
      <c r="AJ874" s="58">
        <v>0</v>
      </c>
    </row>
    <row r="875" spans="1:36">
      <c r="A875" s="68" t="str">
        <f t="shared" si="247"/>
        <v>5HX13</v>
      </c>
      <c r="B875" s="12">
        <f t="shared" si="248"/>
        <v>3</v>
      </c>
      <c r="C875" s="12">
        <f t="shared" si="249"/>
        <v>2.9825396152541259</v>
      </c>
      <c r="D875" s="12">
        <f t="shared" si="250"/>
        <v>2.6333319203366488</v>
      </c>
      <c r="E875" s="12">
        <f t="shared" si="251"/>
        <v>2.1086655609843499</v>
      </c>
      <c r="F875" s="12">
        <f t="shared" si="252"/>
        <v>1.0576232083275852</v>
      </c>
      <c r="G875" s="12">
        <f t="shared" si="253"/>
        <v>6.5808556708204513E-3</v>
      </c>
      <c r="H875" s="12">
        <f t="shared" si="254"/>
        <v>19.5</v>
      </c>
      <c r="I875" s="12">
        <f t="shared" si="255"/>
        <v>37.5</v>
      </c>
      <c r="J875" s="12">
        <f t="shared" si="256"/>
        <v>3</v>
      </c>
      <c r="K875" s="12">
        <f t="shared" si="265"/>
        <v>2.3714261491485411</v>
      </c>
      <c r="L875" s="12">
        <f t="shared" si="257"/>
        <v>18</v>
      </c>
      <c r="M875" s="81">
        <f t="shared" si="258"/>
        <v>0</v>
      </c>
      <c r="N875" s="81">
        <f t="shared" si="259"/>
        <v>0.5</v>
      </c>
      <c r="O875" s="81">
        <f t="shared" si="260"/>
        <v>10.5</v>
      </c>
      <c r="P875" s="81">
        <f t="shared" si="261"/>
        <v>2.5</v>
      </c>
      <c r="Q875" s="81">
        <f t="shared" si="262"/>
        <v>12.5</v>
      </c>
      <c r="R875" s="81">
        <f t="shared" si="263"/>
        <v>22.5</v>
      </c>
      <c r="S875">
        <f t="shared" si="264"/>
        <v>6</v>
      </c>
      <c r="V875" s="54" t="s">
        <v>1903</v>
      </c>
      <c r="W875" s="55" t="s">
        <v>1904</v>
      </c>
      <c r="X875" s="56">
        <v>5</v>
      </c>
      <c r="Y875" s="57">
        <v>52.5</v>
      </c>
      <c r="Z875" s="57">
        <v>3</v>
      </c>
      <c r="AA875" s="57">
        <v>3</v>
      </c>
      <c r="AB875" s="57">
        <v>0</v>
      </c>
      <c r="AC875" s="57">
        <v>16.5</v>
      </c>
      <c r="AD875" s="57">
        <v>34.5</v>
      </c>
      <c r="AE875" s="57">
        <v>0</v>
      </c>
      <c r="AF875" s="57">
        <v>0</v>
      </c>
      <c r="AG875" s="58">
        <v>2</v>
      </c>
      <c r="AH875" s="58">
        <v>6</v>
      </c>
      <c r="AI875" s="58">
        <v>0</v>
      </c>
      <c r="AJ875" s="58">
        <v>0</v>
      </c>
    </row>
    <row r="876" spans="1:36">
      <c r="A876" s="68" t="str">
        <f t="shared" si="247"/>
        <v>5HZ17</v>
      </c>
      <c r="B876" s="12">
        <f t="shared" si="248"/>
        <v>3</v>
      </c>
      <c r="C876" s="12">
        <f t="shared" si="249"/>
        <v>2.9650792305082523</v>
      </c>
      <c r="D876" s="12">
        <f t="shared" si="250"/>
        <v>2.6158715355907751</v>
      </c>
      <c r="E876" s="12">
        <f t="shared" si="251"/>
        <v>2.2666638406732975</v>
      </c>
      <c r="F876" s="12">
        <f t="shared" si="252"/>
        <v>0.86125549364938303</v>
      </c>
      <c r="G876" s="12">
        <f t="shared" si="253"/>
        <v>-0.54415285337453145</v>
      </c>
      <c r="H876" s="12">
        <f t="shared" si="254"/>
        <v>19</v>
      </c>
      <c r="I876" s="12">
        <f t="shared" si="255"/>
        <v>40</v>
      </c>
      <c r="J876" s="12">
        <f t="shared" si="256"/>
        <v>3</v>
      </c>
      <c r="K876" s="12">
        <f t="shared" si="265"/>
        <v>2.2666638406732975</v>
      </c>
      <c r="L876" s="12">
        <f t="shared" si="257"/>
        <v>21</v>
      </c>
      <c r="M876" s="81">
        <f t="shared" si="258"/>
        <v>0</v>
      </c>
      <c r="N876" s="81">
        <f t="shared" si="259"/>
        <v>1</v>
      </c>
      <c r="O876" s="81">
        <f t="shared" si="260"/>
        <v>11</v>
      </c>
      <c r="P876" s="81">
        <f t="shared" si="261"/>
        <v>21</v>
      </c>
      <c r="Q876" s="81">
        <f t="shared" si="262"/>
        <v>10</v>
      </c>
      <c r="R876" s="81">
        <f t="shared" si="263"/>
        <v>20</v>
      </c>
      <c r="S876">
        <f t="shared" si="264"/>
        <v>8</v>
      </c>
      <c r="V876" s="54" t="s">
        <v>1905</v>
      </c>
      <c r="W876" s="55" t="s">
        <v>1906</v>
      </c>
      <c r="X876" s="56">
        <v>5</v>
      </c>
      <c r="Y876" s="57">
        <v>51</v>
      </c>
      <c r="Z876" s="57">
        <v>3</v>
      </c>
      <c r="AA876" s="57">
        <v>3</v>
      </c>
      <c r="AB876" s="57">
        <v>0</v>
      </c>
      <c r="AC876" s="57">
        <v>16</v>
      </c>
      <c r="AD876" s="57">
        <v>37</v>
      </c>
      <c r="AE876" s="57">
        <v>0</v>
      </c>
      <c r="AF876" s="57">
        <v>0</v>
      </c>
      <c r="AG876" s="58">
        <v>2</v>
      </c>
      <c r="AH876" s="58">
        <v>8</v>
      </c>
      <c r="AI876" s="58">
        <v>0</v>
      </c>
      <c r="AJ876" s="58">
        <v>0</v>
      </c>
    </row>
    <row r="877" spans="1:36">
      <c r="A877" s="68" t="str">
        <f t="shared" si="247"/>
        <v>5HZY1</v>
      </c>
      <c r="B877" s="12">
        <f t="shared" si="248"/>
        <v>3</v>
      </c>
      <c r="C877" s="12">
        <f t="shared" si="249"/>
        <v>3</v>
      </c>
      <c r="D877" s="12">
        <f t="shared" si="250"/>
        <v>3</v>
      </c>
      <c r="E877" s="12">
        <f t="shared" si="251"/>
        <v>2.5677566652057306</v>
      </c>
      <c r="F877" s="12">
        <f t="shared" si="252"/>
        <v>0.40487703094727756</v>
      </c>
      <c r="G877" s="12">
        <f t="shared" si="253"/>
        <v>-1.9498104038859898</v>
      </c>
      <c r="H877" s="12">
        <f t="shared" si="254"/>
        <v>30.1</v>
      </c>
      <c r="I877" s="12">
        <f t="shared" si="255"/>
        <v>41</v>
      </c>
      <c r="J877" s="12">
        <f t="shared" si="256"/>
        <v>3</v>
      </c>
      <c r="K877" s="12">
        <f t="shared" si="265"/>
        <v>2.5240957222972185</v>
      </c>
      <c r="L877" s="12">
        <f t="shared" si="257"/>
        <v>10.899999999999999</v>
      </c>
      <c r="M877" s="81">
        <f t="shared" si="258"/>
        <v>0</v>
      </c>
      <c r="N877" s="81">
        <f t="shared" si="259"/>
        <v>0</v>
      </c>
      <c r="O877" s="81">
        <f t="shared" si="260"/>
        <v>0</v>
      </c>
      <c r="P877" s="81">
        <f t="shared" si="261"/>
        <v>9.8999999999999986</v>
      </c>
      <c r="Q877" s="81">
        <f t="shared" si="262"/>
        <v>9</v>
      </c>
      <c r="R877" s="81">
        <f t="shared" si="263"/>
        <v>19</v>
      </c>
      <c r="S877">
        <f t="shared" si="264"/>
        <v>13.25</v>
      </c>
      <c r="V877" s="54" t="s">
        <v>1907</v>
      </c>
      <c r="W877" s="55" t="s">
        <v>1908</v>
      </c>
      <c r="X877" s="56">
        <v>5</v>
      </c>
      <c r="Y877" s="57">
        <v>56.5</v>
      </c>
      <c r="Z877" s="57">
        <v>3</v>
      </c>
      <c r="AA877" s="57">
        <v>3</v>
      </c>
      <c r="AB877" s="57">
        <v>0</v>
      </c>
      <c r="AC877" s="57">
        <v>27.1</v>
      </c>
      <c r="AD877" s="57">
        <v>38</v>
      </c>
      <c r="AE877" s="57">
        <v>44.5</v>
      </c>
      <c r="AF877" s="57">
        <v>0</v>
      </c>
      <c r="AG877" s="58">
        <v>2.5</v>
      </c>
      <c r="AH877" s="58">
        <v>13.25</v>
      </c>
      <c r="AI877" s="58">
        <v>0</v>
      </c>
      <c r="AJ877" s="58">
        <v>0</v>
      </c>
    </row>
    <row r="878" spans="1:36">
      <c r="A878" s="68" t="str">
        <f t="shared" si="247"/>
        <v>5HZY36</v>
      </c>
      <c r="B878" s="12">
        <f t="shared" si="248"/>
        <v>3</v>
      </c>
      <c r="C878" s="12">
        <f t="shared" si="249"/>
        <v>3</v>
      </c>
      <c r="D878" s="12">
        <f t="shared" si="250"/>
        <v>2.986031692203301</v>
      </c>
      <c r="E878" s="12">
        <f t="shared" si="251"/>
        <v>2.153165356807583</v>
      </c>
      <c r="F878" s="12">
        <f t="shared" si="252"/>
        <v>0.83664038093362492</v>
      </c>
      <c r="G878" s="12">
        <f t="shared" si="253"/>
        <v>-0.47988459494033364</v>
      </c>
      <c r="H878" s="12">
        <f t="shared" si="254"/>
        <v>29.6</v>
      </c>
      <c r="I878" s="12">
        <f t="shared" si="255"/>
        <v>35</v>
      </c>
      <c r="J878" s="12">
        <f t="shared" si="256"/>
        <v>3</v>
      </c>
      <c r="K878" s="12">
        <f t="shared" si="265"/>
        <v>2.8114278447445624</v>
      </c>
      <c r="L878" s="12">
        <f t="shared" si="257"/>
        <v>5.3999999999999986</v>
      </c>
      <c r="M878" s="81">
        <f t="shared" si="258"/>
        <v>0</v>
      </c>
      <c r="N878" s="81">
        <f t="shared" si="259"/>
        <v>0</v>
      </c>
      <c r="O878" s="81">
        <f t="shared" si="260"/>
        <v>0.39999999999999858</v>
      </c>
      <c r="P878" s="81">
        <f t="shared" si="261"/>
        <v>5</v>
      </c>
      <c r="Q878" s="81">
        <f t="shared" si="262"/>
        <v>15</v>
      </c>
      <c r="R878" s="81">
        <f t="shared" si="263"/>
        <v>25</v>
      </c>
      <c r="S878">
        <f t="shared" si="264"/>
        <v>7.5</v>
      </c>
      <c r="V878" s="54" t="s">
        <v>1909</v>
      </c>
      <c r="W878" s="55" t="s">
        <v>1910</v>
      </c>
      <c r="X878" s="56">
        <v>5</v>
      </c>
      <c r="Y878" s="57">
        <v>60</v>
      </c>
      <c r="Z878" s="57">
        <v>3</v>
      </c>
      <c r="AA878" s="57">
        <v>3</v>
      </c>
      <c r="AB878" s="57">
        <v>0</v>
      </c>
      <c r="AC878" s="57">
        <v>26.6</v>
      </c>
      <c r="AD878" s="57">
        <v>32</v>
      </c>
      <c r="AE878" s="57">
        <v>36.6</v>
      </c>
      <c r="AF878" s="57">
        <v>38.767000000000003</v>
      </c>
      <c r="AG878" s="58">
        <v>2</v>
      </c>
      <c r="AH878" s="58">
        <v>7.5</v>
      </c>
      <c r="AI878" s="58">
        <v>16</v>
      </c>
      <c r="AJ878" s="58">
        <v>0</v>
      </c>
    </row>
    <row r="879" spans="1:36">
      <c r="A879" s="68" t="str">
        <f t="shared" si="247"/>
        <v>5I1</v>
      </c>
      <c r="B879" s="12">
        <f t="shared" si="248"/>
        <v>2.0249999999999999</v>
      </c>
      <c r="C879" s="12">
        <f t="shared" si="249"/>
        <v>2.0249999999999999</v>
      </c>
      <c r="D879" s="12">
        <f t="shared" si="250"/>
        <v>1.812833422158584</v>
      </c>
      <c r="E879" s="12">
        <f t="shared" si="251"/>
        <v>1.4199323520818874</v>
      </c>
      <c r="F879" s="12">
        <f t="shared" si="252"/>
        <v>1.0270312820051912</v>
      </c>
      <c r="G879" s="12">
        <f t="shared" si="253"/>
        <v>0.63413021192849461</v>
      </c>
      <c r="H879" s="12">
        <f t="shared" si="254"/>
        <v>24.6</v>
      </c>
      <c r="I879" s="12">
        <f t="shared" si="255"/>
        <v>24.6</v>
      </c>
      <c r="J879" s="12">
        <f t="shared" si="256"/>
        <v>2.0249999999999999</v>
      </c>
      <c r="K879" s="12">
        <f t="shared" si="265"/>
        <v>2.0249999999999999</v>
      </c>
      <c r="L879" s="12">
        <f t="shared" si="257"/>
        <v>0</v>
      </c>
      <c r="M879" s="81">
        <f t="shared" si="258"/>
        <v>0</v>
      </c>
      <c r="N879" s="81">
        <f t="shared" si="259"/>
        <v>0</v>
      </c>
      <c r="O879" s="81">
        <f t="shared" si="260"/>
        <v>5.3999999999999986</v>
      </c>
      <c r="P879" s="81">
        <f t="shared" si="261"/>
        <v>15.399999999999999</v>
      </c>
      <c r="Q879" s="81">
        <f t="shared" si="262"/>
        <v>25.4</v>
      </c>
      <c r="R879" s="81">
        <f t="shared" si="263"/>
        <v>35.4</v>
      </c>
      <c r="S879">
        <f t="shared" si="264"/>
        <v>2.25</v>
      </c>
      <c r="V879" s="54" t="s">
        <v>1911</v>
      </c>
      <c r="W879" s="55" t="s">
        <v>1912</v>
      </c>
      <c r="X879" s="56">
        <v>5</v>
      </c>
      <c r="Y879" s="57">
        <v>51</v>
      </c>
      <c r="Z879" s="57">
        <v>2.6</v>
      </c>
      <c r="AA879" s="57">
        <v>2.0249999999999999</v>
      </c>
      <c r="AB879" s="57">
        <v>0</v>
      </c>
      <c r="AC879" s="57">
        <v>22</v>
      </c>
      <c r="AD879" s="57">
        <v>0</v>
      </c>
      <c r="AE879" s="57">
        <v>0</v>
      </c>
      <c r="AF879" s="57">
        <v>0</v>
      </c>
      <c r="AG879" s="58">
        <v>2.25</v>
      </c>
      <c r="AH879" s="58">
        <v>0</v>
      </c>
      <c r="AI879" s="58">
        <v>0</v>
      </c>
      <c r="AJ879" s="58">
        <v>0</v>
      </c>
    </row>
    <row r="880" spans="1:36">
      <c r="A880" s="68" t="str">
        <f t="shared" si="247"/>
        <v>5I2</v>
      </c>
      <c r="B880" s="12">
        <f t="shared" si="248"/>
        <v>2.0249999999999999</v>
      </c>
      <c r="C880" s="12">
        <f t="shared" si="249"/>
        <v>2.0249999999999999</v>
      </c>
      <c r="D880" s="12">
        <f t="shared" si="250"/>
        <v>1.7931883686547492</v>
      </c>
      <c r="E880" s="12">
        <f t="shared" si="251"/>
        <v>1.4002872985780526</v>
      </c>
      <c r="F880" s="12">
        <f t="shared" si="252"/>
        <v>1.0073862285013562</v>
      </c>
      <c r="G880" s="12">
        <f t="shared" si="253"/>
        <v>0.61448515842465978</v>
      </c>
      <c r="H880" s="12">
        <f t="shared" si="254"/>
        <v>24.1</v>
      </c>
      <c r="I880" s="12">
        <f t="shared" si="255"/>
        <v>24.1</v>
      </c>
      <c r="J880" s="12">
        <f t="shared" si="256"/>
        <v>2.0249999999999999</v>
      </c>
      <c r="K880" s="12">
        <f t="shared" si="265"/>
        <v>2.0249999999999999</v>
      </c>
      <c r="L880" s="12">
        <f t="shared" si="257"/>
        <v>0</v>
      </c>
      <c r="M880" s="81">
        <f t="shared" si="258"/>
        <v>0</v>
      </c>
      <c r="N880" s="81">
        <f t="shared" si="259"/>
        <v>0</v>
      </c>
      <c r="O880" s="81">
        <f t="shared" si="260"/>
        <v>5.8999999999999986</v>
      </c>
      <c r="P880" s="81">
        <f t="shared" si="261"/>
        <v>15.899999999999999</v>
      </c>
      <c r="Q880" s="81">
        <f t="shared" si="262"/>
        <v>25.9</v>
      </c>
      <c r="R880" s="81">
        <f t="shared" si="263"/>
        <v>35.9</v>
      </c>
      <c r="S880">
        <f t="shared" si="264"/>
        <v>2.25</v>
      </c>
      <c r="V880" s="54" t="s">
        <v>1913</v>
      </c>
      <c r="W880" s="55" t="s">
        <v>1914</v>
      </c>
      <c r="X880" s="56">
        <v>5</v>
      </c>
      <c r="Y880" s="57">
        <v>50.5</v>
      </c>
      <c r="Z880" s="57">
        <v>2.6</v>
      </c>
      <c r="AA880" s="57">
        <v>2.0249999999999999</v>
      </c>
      <c r="AB880" s="57">
        <v>0</v>
      </c>
      <c r="AC880" s="57">
        <v>21.5</v>
      </c>
      <c r="AD880" s="57">
        <v>0</v>
      </c>
      <c r="AE880" s="57">
        <v>0</v>
      </c>
      <c r="AF880" s="57">
        <v>0</v>
      </c>
      <c r="AG880" s="58">
        <v>2.25</v>
      </c>
      <c r="AH880" s="58">
        <v>0</v>
      </c>
      <c r="AI880" s="58">
        <v>0</v>
      </c>
      <c r="AJ880" s="58">
        <v>0</v>
      </c>
    </row>
    <row r="881" spans="1:36">
      <c r="A881" s="68" t="str">
        <f t="shared" si="247"/>
        <v>5I4</v>
      </c>
      <c r="B881" s="12">
        <f t="shared" si="248"/>
        <v>2.5150000000000001</v>
      </c>
      <c r="C881" s="12">
        <f t="shared" si="249"/>
        <v>2.5150000000000001</v>
      </c>
      <c r="D881" s="12">
        <f t="shared" si="250"/>
        <v>2.3460525398670207</v>
      </c>
      <c r="E881" s="12">
        <f t="shared" si="251"/>
        <v>1.9531514697903245</v>
      </c>
      <c r="F881" s="12">
        <f t="shared" si="252"/>
        <v>1.5602503997136279</v>
      </c>
      <c r="G881" s="12">
        <f t="shared" si="253"/>
        <v>1.1673493296369315</v>
      </c>
      <c r="H881" s="12">
        <f t="shared" si="254"/>
        <v>25.700000000000003</v>
      </c>
      <c r="I881" s="12">
        <f t="shared" si="255"/>
        <v>25.700000000000003</v>
      </c>
      <c r="J881" s="12">
        <f t="shared" si="256"/>
        <v>2.5150000000000001</v>
      </c>
      <c r="K881" s="12">
        <f t="shared" si="265"/>
        <v>2.5150000000000001</v>
      </c>
      <c r="L881" s="12">
        <f t="shared" si="257"/>
        <v>0</v>
      </c>
      <c r="M881" s="81">
        <f t="shared" si="258"/>
        <v>0</v>
      </c>
      <c r="N881" s="81">
        <f t="shared" si="259"/>
        <v>0</v>
      </c>
      <c r="O881" s="81">
        <f t="shared" si="260"/>
        <v>4.2999999999999972</v>
      </c>
      <c r="P881" s="81">
        <f t="shared" si="261"/>
        <v>14.299999999999997</v>
      </c>
      <c r="Q881" s="81">
        <f t="shared" si="262"/>
        <v>24.299999999999997</v>
      </c>
      <c r="R881" s="81">
        <f t="shared" si="263"/>
        <v>34.299999999999997</v>
      </c>
      <c r="S881">
        <f t="shared" si="264"/>
        <v>2.25</v>
      </c>
      <c r="V881" s="54" t="s">
        <v>1915</v>
      </c>
      <c r="W881" s="55" t="s">
        <v>53</v>
      </c>
      <c r="X881" s="56">
        <v>5</v>
      </c>
      <c r="Y881" s="57">
        <v>57.4</v>
      </c>
      <c r="Z881" s="57">
        <v>2.6</v>
      </c>
      <c r="AA881" s="57">
        <v>2.5150000000000001</v>
      </c>
      <c r="AB881" s="57">
        <v>0</v>
      </c>
      <c r="AC881" s="57">
        <v>23.1</v>
      </c>
      <c r="AD881" s="57">
        <v>0</v>
      </c>
      <c r="AE881" s="57">
        <v>0</v>
      </c>
      <c r="AF881" s="57">
        <v>0</v>
      </c>
      <c r="AG881" s="58">
        <v>2.25</v>
      </c>
      <c r="AH881" s="58">
        <v>0</v>
      </c>
      <c r="AI881" s="58">
        <v>0</v>
      </c>
      <c r="AJ881" s="58">
        <v>0</v>
      </c>
    </row>
    <row r="882" spans="1:36">
      <c r="A882" s="68" t="str">
        <f t="shared" si="247"/>
        <v>5I13</v>
      </c>
      <c r="B882" s="12">
        <f t="shared" si="248"/>
        <v>2.5219999999999998</v>
      </c>
      <c r="C882" s="12">
        <f t="shared" si="249"/>
        <v>2.5219999999999998</v>
      </c>
      <c r="D882" s="12">
        <f t="shared" si="250"/>
        <v>2.2587562830486134</v>
      </c>
      <c r="E882" s="12">
        <f t="shared" si="251"/>
        <v>1.8658552129719168</v>
      </c>
      <c r="F882" s="12">
        <f t="shared" si="252"/>
        <v>1.4729541428952204</v>
      </c>
      <c r="G882" s="12">
        <f t="shared" si="253"/>
        <v>1.0800530728185238</v>
      </c>
      <c r="H882" s="12">
        <f t="shared" si="254"/>
        <v>23.3</v>
      </c>
      <c r="I882" s="12">
        <f t="shared" si="255"/>
        <v>23.3</v>
      </c>
      <c r="J882" s="12">
        <f t="shared" si="256"/>
        <v>2.5219999999999998</v>
      </c>
      <c r="K882" s="12">
        <f t="shared" si="265"/>
        <v>2.5219999999999998</v>
      </c>
      <c r="L882" s="12">
        <f t="shared" si="257"/>
        <v>0</v>
      </c>
      <c r="M882" s="81">
        <f t="shared" si="258"/>
        <v>0</v>
      </c>
      <c r="N882" s="81">
        <f t="shared" si="259"/>
        <v>0</v>
      </c>
      <c r="O882" s="81">
        <f t="shared" si="260"/>
        <v>6.6999999999999993</v>
      </c>
      <c r="P882" s="81">
        <f t="shared" si="261"/>
        <v>16.7</v>
      </c>
      <c r="Q882" s="81">
        <f t="shared" si="262"/>
        <v>26.7</v>
      </c>
      <c r="R882" s="81">
        <f t="shared" si="263"/>
        <v>36.700000000000003</v>
      </c>
      <c r="S882">
        <f t="shared" si="264"/>
        <v>2.25</v>
      </c>
      <c r="V882" s="54" t="s">
        <v>1916</v>
      </c>
      <c r="W882" s="55" t="s">
        <v>1917</v>
      </c>
      <c r="X882" s="56">
        <v>5</v>
      </c>
      <c r="Y882" s="57">
        <v>50</v>
      </c>
      <c r="Z882" s="57">
        <v>2.6</v>
      </c>
      <c r="AA882" s="57">
        <v>2.5219999999999998</v>
      </c>
      <c r="AB882" s="57">
        <v>0</v>
      </c>
      <c r="AC882" s="57">
        <v>20.7</v>
      </c>
      <c r="AD882" s="57">
        <v>0</v>
      </c>
      <c r="AE882" s="57">
        <v>0</v>
      </c>
      <c r="AF882" s="57">
        <v>0</v>
      </c>
      <c r="AG882" s="58">
        <v>2.25</v>
      </c>
      <c r="AH882" s="58">
        <v>0</v>
      </c>
      <c r="AI882" s="58">
        <v>0</v>
      </c>
      <c r="AJ882" s="58">
        <v>0</v>
      </c>
    </row>
    <row r="883" spans="1:36">
      <c r="A883" s="68" t="str">
        <f t="shared" si="247"/>
        <v>5I14</v>
      </c>
      <c r="B883" s="12">
        <f t="shared" si="248"/>
        <v>2.5219999999999998</v>
      </c>
      <c r="C883" s="12">
        <f t="shared" si="249"/>
        <v>2.5219999999999998</v>
      </c>
      <c r="D883" s="12">
        <f t="shared" si="250"/>
        <v>2.2194661760409438</v>
      </c>
      <c r="E883" s="12">
        <f t="shared" si="251"/>
        <v>1.8265651059642471</v>
      </c>
      <c r="F883" s="12">
        <f t="shared" si="252"/>
        <v>1.4336640358875508</v>
      </c>
      <c r="G883" s="12">
        <f t="shared" si="253"/>
        <v>1.0407629658108541</v>
      </c>
      <c r="H883" s="12">
        <f t="shared" si="254"/>
        <v>22.3</v>
      </c>
      <c r="I883" s="12">
        <f t="shared" si="255"/>
        <v>22.3</v>
      </c>
      <c r="J883" s="12">
        <f t="shared" si="256"/>
        <v>2.5219999999999998</v>
      </c>
      <c r="K883" s="12">
        <f t="shared" si="265"/>
        <v>2.5219999999999998</v>
      </c>
      <c r="L883" s="12">
        <f t="shared" si="257"/>
        <v>0</v>
      </c>
      <c r="M883" s="81">
        <f t="shared" si="258"/>
        <v>0</v>
      </c>
      <c r="N883" s="81">
        <f t="shared" si="259"/>
        <v>0</v>
      </c>
      <c r="O883" s="81">
        <f t="shared" si="260"/>
        <v>7.6999999999999993</v>
      </c>
      <c r="P883" s="81">
        <f t="shared" si="261"/>
        <v>17.7</v>
      </c>
      <c r="Q883" s="81">
        <f t="shared" si="262"/>
        <v>27.7</v>
      </c>
      <c r="R883" s="81">
        <f t="shared" si="263"/>
        <v>37.700000000000003</v>
      </c>
      <c r="S883">
        <f t="shared" si="264"/>
        <v>2.25</v>
      </c>
      <c r="V883" s="54" t="s">
        <v>1918</v>
      </c>
      <c r="W883" s="55" t="s">
        <v>1919</v>
      </c>
      <c r="X883" s="56">
        <v>5</v>
      </c>
      <c r="Y883" s="57">
        <v>52</v>
      </c>
      <c r="Z883" s="57">
        <v>2.6</v>
      </c>
      <c r="AA883" s="57">
        <v>2.5219999999999998</v>
      </c>
      <c r="AB883" s="57">
        <v>0</v>
      </c>
      <c r="AC883" s="57">
        <v>19.7</v>
      </c>
      <c r="AD883" s="57">
        <v>0</v>
      </c>
      <c r="AE883" s="57">
        <v>0</v>
      </c>
      <c r="AF883" s="57">
        <v>0</v>
      </c>
      <c r="AG883" s="58">
        <v>2.25</v>
      </c>
      <c r="AH883" s="58">
        <v>0</v>
      </c>
      <c r="AI883" s="58">
        <v>0</v>
      </c>
      <c r="AJ883" s="58">
        <v>0</v>
      </c>
    </row>
    <row r="884" spans="1:36">
      <c r="A884" s="68" t="str">
        <f t="shared" si="247"/>
        <v>5I15</v>
      </c>
      <c r="B884" s="12">
        <f t="shared" si="248"/>
        <v>2.5150000000000001</v>
      </c>
      <c r="C884" s="12">
        <f t="shared" si="249"/>
        <v>2.5150000000000001</v>
      </c>
      <c r="D884" s="12">
        <f t="shared" si="250"/>
        <v>2.1849631011355752</v>
      </c>
      <c r="E884" s="12">
        <f t="shared" si="251"/>
        <v>1.7920620310588788</v>
      </c>
      <c r="F884" s="12">
        <f t="shared" si="252"/>
        <v>1.3991609609821825</v>
      </c>
      <c r="G884" s="12">
        <f t="shared" si="253"/>
        <v>1.0062598909054861</v>
      </c>
      <c r="H884" s="12">
        <f t="shared" si="254"/>
        <v>21.6</v>
      </c>
      <c r="I884" s="12">
        <f t="shared" si="255"/>
        <v>21.6</v>
      </c>
      <c r="J884" s="12">
        <f t="shared" si="256"/>
        <v>2.5150000000000001</v>
      </c>
      <c r="K884" s="12">
        <f t="shared" si="265"/>
        <v>2.5150000000000001</v>
      </c>
      <c r="L884" s="12">
        <f t="shared" si="257"/>
        <v>0</v>
      </c>
      <c r="M884" s="81">
        <f t="shared" si="258"/>
        <v>0</v>
      </c>
      <c r="N884" s="81">
        <f t="shared" si="259"/>
        <v>0</v>
      </c>
      <c r="O884" s="81">
        <f t="shared" si="260"/>
        <v>8.3999999999999986</v>
      </c>
      <c r="P884" s="81">
        <f t="shared" si="261"/>
        <v>18.399999999999999</v>
      </c>
      <c r="Q884" s="81">
        <f t="shared" si="262"/>
        <v>28.4</v>
      </c>
      <c r="R884" s="81">
        <f t="shared" si="263"/>
        <v>38.4</v>
      </c>
      <c r="S884">
        <f t="shared" si="264"/>
        <v>2.25</v>
      </c>
      <c r="V884" s="54" t="s">
        <v>1920</v>
      </c>
      <c r="W884" s="55" t="s">
        <v>1921</v>
      </c>
      <c r="X884" s="56">
        <v>5</v>
      </c>
      <c r="Y884" s="57">
        <v>54.7</v>
      </c>
      <c r="Z884" s="57">
        <v>2.6</v>
      </c>
      <c r="AA884" s="57">
        <v>2.5150000000000001</v>
      </c>
      <c r="AB884" s="57">
        <v>0</v>
      </c>
      <c r="AC884" s="57">
        <v>19</v>
      </c>
      <c r="AD884" s="57">
        <v>0</v>
      </c>
      <c r="AE884" s="57">
        <v>0</v>
      </c>
      <c r="AF884" s="57">
        <v>0</v>
      </c>
      <c r="AG884" s="58">
        <v>2.25</v>
      </c>
      <c r="AH884" s="58">
        <v>0</v>
      </c>
      <c r="AI884" s="58">
        <v>0</v>
      </c>
      <c r="AJ884" s="58">
        <v>0</v>
      </c>
    </row>
    <row r="885" spans="1:36">
      <c r="A885" s="68" t="str">
        <f t="shared" si="247"/>
        <v>5I16</v>
      </c>
      <c r="B885" s="12">
        <f t="shared" si="248"/>
        <v>2.5150000000000001</v>
      </c>
      <c r="C885" s="12">
        <f t="shared" si="249"/>
        <v>2.4207037431815932</v>
      </c>
      <c r="D885" s="12">
        <f t="shared" si="250"/>
        <v>2.0278026731048966</v>
      </c>
      <c r="E885" s="12">
        <f t="shared" si="251"/>
        <v>1.6349016030282002</v>
      </c>
      <c r="F885" s="12">
        <f t="shared" si="252"/>
        <v>1.2420005329515038</v>
      </c>
      <c r="G885" s="12">
        <f t="shared" si="253"/>
        <v>0.84909946287480742</v>
      </c>
      <c r="H885" s="12">
        <f t="shared" si="254"/>
        <v>17.600000000000001</v>
      </c>
      <c r="I885" s="12">
        <f t="shared" si="255"/>
        <v>17.600000000000001</v>
      </c>
      <c r="J885" s="12">
        <f t="shared" si="256"/>
        <v>2.5150000000000001</v>
      </c>
      <c r="K885" s="12">
        <f t="shared" si="265"/>
        <v>2.5150000000000001</v>
      </c>
      <c r="L885" s="12">
        <f t="shared" si="257"/>
        <v>0</v>
      </c>
      <c r="M885" s="81">
        <f t="shared" si="258"/>
        <v>0</v>
      </c>
      <c r="N885" s="81">
        <f t="shared" si="259"/>
        <v>2.3999999999999986</v>
      </c>
      <c r="O885" s="81">
        <f t="shared" si="260"/>
        <v>12.399999999999999</v>
      </c>
      <c r="P885" s="81">
        <f t="shared" si="261"/>
        <v>22.4</v>
      </c>
      <c r="Q885" s="81">
        <f t="shared" si="262"/>
        <v>32.4</v>
      </c>
      <c r="R885" s="81">
        <f t="shared" si="263"/>
        <v>42.4</v>
      </c>
      <c r="S885">
        <f t="shared" si="264"/>
        <v>2.25</v>
      </c>
      <c r="V885" s="54" t="s">
        <v>1922</v>
      </c>
      <c r="W885" s="55" t="s">
        <v>1923</v>
      </c>
      <c r="X885" s="56">
        <v>5</v>
      </c>
      <c r="Y885" s="57">
        <v>50</v>
      </c>
      <c r="Z885" s="57">
        <v>2.6</v>
      </c>
      <c r="AA885" s="57">
        <v>2.5150000000000001</v>
      </c>
      <c r="AB885" s="57">
        <v>0</v>
      </c>
      <c r="AC885" s="57">
        <v>15</v>
      </c>
      <c r="AD885" s="57">
        <v>0</v>
      </c>
      <c r="AE885" s="57">
        <v>0</v>
      </c>
      <c r="AF885" s="57">
        <v>0</v>
      </c>
      <c r="AG885" s="58">
        <v>2.25</v>
      </c>
      <c r="AH885" s="58">
        <v>0</v>
      </c>
      <c r="AI885" s="58">
        <v>0</v>
      </c>
      <c r="AJ885" s="58">
        <v>0</v>
      </c>
    </row>
    <row r="886" spans="1:36">
      <c r="A886" s="68" t="str">
        <f t="shared" si="247"/>
        <v>5I18</v>
      </c>
      <c r="B886" s="12">
        <f t="shared" si="248"/>
        <v>2.5150000000000001</v>
      </c>
      <c r="C886" s="12">
        <f t="shared" si="249"/>
        <v>2.5150000000000001</v>
      </c>
      <c r="D886" s="12">
        <f t="shared" si="250"/>
        <v>2.3264074863631858</v>
      </c>
      <c r="E886" s="12">
        <f t="shared" si="251"/>
        <v>1.9335064162864897</v>
      </c>
      <c r="F886" s="12">
        <f t="shared" si="252"/>
        <v>1.5406053462097931</v>
      </c>
      <c r="G886" s="12">
        <f t="shared" si="253"/>
        <v>1.1477042761330967</v>
      </c>
      <c r="H886" s="12">
        <f t="shared" si="254"/>
        <v>25.200000000000003</v>
      </c>
      <c r="I886" s="12">
        <f t="shared" si="255"/>
        <v>25.200000000000003</v>
      </c>
      <c r="J886" s="12">
        <f t="shared" si="256"/>
        <v>2.5150000000000001</v>
      </c>
      <c r="K886" s="12">
        <f t="shared" si="265"/>
        <v>2.5150000000000001</v>
      </c>
      <c r="L886" s="12">
        <f t="shared" si="257"/>
        <v>0</v>
      </c>
      <c r="M886" s="81">
        <f t="shared" si="258"/>
        <v>0</v>
      </c>
      <c r="N886" s="81">
        <f t="shared" si="259"/>
        <v>0</v>
      </c>
      <c r="O886" s="81">
        <f t="shared" si="260"/>
        <v>4.7999999999999972</v>
      </c>
      <c r="P886" s="81">
        <f t="shared" si="261"/>
        <v>14.799999999999997</v>
      </c>
      <c r="Q886" s="81">
        <f t="shared" si="262"/>
        <v>24.799999999999997</v>
      </c>
      <c r="R886" s="81">
        <f t="shared" si="263"/>
        <v>34.799999999999997</v>
      </c>
      <c r="S886">
        <f t="shared" si="264"/>
        <v>2.25</v>
      </c>
      <c r="V886" s="54" t="s">
        <v>1924</v>
      </c>
      <c r="W886" s="55" t="s">
        <v>1925</v>
      </c>
      <c r="X886" s="56">
        <v>5</v>
      </c>
      <c r="Y886" s="57">
        <v>51</v>
      </c>
      <c r="Z886" s="57">
        <v>2.6</v>
      </c>
      <c r="AA886" s="57">
        <v>2.5150000000000001</v>
      </c>
      <c r="AB886" s="57">
        <v>0</v>
      </c>
      <c r="AC886" s="57">
        <v>22.6</v>
      </c>
      <c r="AD886" s="57">
        <v>0</v>
      </c>
      <c r="AE886" s="57">
        <v>0</v>
      </c>
      <c r="AF886" s="57">
        <v>0</v>
      </c>
      <c r="AG886" s="58">
        <v>2.25</v>
      </c>
      <c r="AH886" s="58">
        <v>0</v>
      </c>
      <c r="AI886" s="58">
        <v>0</v>
      </c>
      <c r="AJ886" s="58">
        <v>0</v>
      </c>
    </row>
    <row r="887" spans="1:36">
      <c r="A887" s="68" t="str">
        <f t="shared" si="247"/>
        <v>5I19</v>
      </c>
      <c r="B887" s="12">
        <f t="shared" si="248"/>
        <v>2.5150000000000001</v>
      </c>
      <c r="C887" s="12">
        <f t="shared" si="249"/>
        <v>2.5150000000000001</v>
      </c>
      <c r="D887" s="12">
        <f t="shared" si="250"/>
        <v>2.3264074863631858</v>
      </c>
      <c r="E887" s="12">
        <f t="shared" si="251"/>
        <v>1.9335064162864897</v>
      </c>
      <c r="F887" s="12">
        <f t="shared" si="252"/>
        <v>1.5406053462097931</v>
      </c>
      <c r="G887" s="12">
        <f t="shared" si="253"/>
        <v>1.1477042761330967</v>
      </c>
      <c r="H887" s="12">
        <f t="shared" si="254"/>
        <v>25.200000000000003</v>
      </c>
      <c r="I887" s="12">
        <f t="shared" si="255"/>
        <v>25.200000000000003</v>
      </c>
      <c r="J887" s="12">
        <f t="shared" si="256"/>
        <v>2.5150000000000001</v>
      </c>
      <c r="K887" s="12">
        <f t="shared" si="265"/>
        <v>2.5150000000000001</v>
      </c>
      <c r="L887" s="12">
        <f t="shared" si="257"/>
        <v>0</v>
      </c>
      <c r="M887" s="81">
        <f t="shared" si="258"/>
        <v>0</v>
      </c>
      <c r="N887" s="81">
        <f t="shared" si="259"/>
        <v>0</v>
      </c>
      <c r="O887" s="81">
        <f t="shared" si="260"/>
        <v>4.7999999999999972</v>
      </c>
      <c r="P887" s="81">
        <f t="shared" si="261"/>
        <v>14.799999999999997</v>
      </c>
      <c r="Q887" s="81">
        <f t="shared" si="262"/>
        <v>24.799999999999997</v>
      </c>
      <c r="R887" s="81">
        <f t="shared" si="263"/>
        <v>34.799999999999997</v>
      </c>
      <c r="S887">
        <f t="shared" si="264"/>
        <v>2.25</v>
      </c>
      <c r="V887" s="54" t="s">
        <v>1926</v>
      </c>
      <c r="W887" s="55" t="s">
        <v>1927</v>
      </c>
      <c r="X887" s="56">
        <v>5</v>
      </c>
      <c r="Y887" s="57">
        <v>51</v>
      </c>
      <c r="Z887" s="57">
        <v>2.6</v>
      </c>
      <c r="AA887" s="57">
        <v>2.5150000000000001</v>
      </c>
      <c r="AB887" s="57">
        <v>0</v>
      </c>
      <c r="AC887" s="57">
        <v>22.6</v>
      </c>
      <c r="AD887" s="57">
        <v>0</v>
      </c>
      <c r="AE887" s="57">
        <v>0</v>
      </c>
      <c r="AF887" s="57">
        <v>0</v>
      </c>
      <c r="AG887" s="58">
        <v>2.25</v>
      </c>
      <c r="AH887" s="58">
        <v>0</v>
      </c>
      <c r="AI887" s="58">
        <v>0</v>
      </c>
      <c r="AJ887" s="58">
        <v>0</v>
      </c>
    </row>
    <row r="888" spans="1:36">
      <c r="A888" s="68" t="str">
        <f t="shared" si="247"/>
        <v>5IM17</v>
      </c>
      <c r="B888" s="12">
        <f t="shared" si="248"/>
        <v>2.5219999999999998</v>
      </c>
      <c r="C888" s="12">
        <f t="shared" si="249"/>
        <v>2.4591358287877285</v>
      </c>
      <c r="D888" s="12">
        <f t="shared" si="250"/>
        <v>2.0417431473431127</v>
      </c>
      <c r="E888" s="12">
        <f t="shared" si="251"/>
        <v>1.4739019960669912</v>
      </c>
      <c r="F888" s="12">
        <f t="shared" si="252"/>
        <v>0.90606084479086979</v>
      </c>
      <c r="G888" s="12">
        <f t="shared" si="253"/>
        <v>0.33821969351474834</v>
      </c>
      <c r="H888" s="12">
        <f t="shared" si="254"/>
        <v>18.400000000000002</v>
      </c>
      <c r="I888" s="12">
        <f t="shared" si="255"/>
        <v>28.6</v>
      </c>
      <c r="J888" s="12">
        <f t="shared" si="256"/>
        <v>2.5219999999999998</v>
      </c>
      <c r="K888" s="12">
        <f t="shared" si="265"/>
        <v>2.1212409085217696</v>
      </c>
      <c r="L888" s="12">
        <f t="shared" si="257"/>
        <v>10.199999999999999</v>
      </c>
      <c r="M888" s="81">
        <f t="shared" si="258"/>
        <v>0</v>
      </c>
      <c r="N888" s="81">
        <f t="shared" si="259"/>
        <v>1.5999999999999979</v>
      </c>
      <c r="O888" s="81">
        <f t="shared" si="260"/>
        <v>1.3999999999999986</v>
      </c>
      <c r="P888" s="81">
        <f t="shared" si="261"/>
        <v>11.399999999999999</v>
      </c>
      <c r="Q888" s="81">
        <f t="shared" si="262"/>
        <v>21.4</v>
      </c>
      <c r="R888" s="81">
        <f t="shared" si="263"/>
        <v>31.4</v>
      </c>
      <c r="S888">
        <f t="shared" si="264"/>
        <v>3.25</v>
      </c>
      <c r="V888" s="54" t="s">
        <v>1928</v>
      </c>
      <c r="W888" s="55" t="s">
        <v>1929</v>
      </c>
      <c r="X888" s="56">
        <v>5</v>
      </c>
      <c r="Y888" s="57">
        <v>53</v>
      </c>
      <c r="Z888" s="57">
        <v>2.6</v>
      </c>
      <c r="AA888" s="57">
        <v>2.5219999999999998</v>
      </c>
      <c r="AB888" s="57">
        <v>0</v>
      </c>
      <c r="AC888" s="57">
        <v>15.8</v>
      </c>
      <c r="AD888" s="57">
        <v>26</v>
      </c>
      <c r="AE888" s="57">
        <v>0</v>
      </c>
      <c r="AF888" s="57">
        <v>0</v>
      </c>
      <c r="AG888" s="58">
        <v>2.25</v>
      </c>
      <c r="AH888" s="58">
        <v>3.25</v>
      </c>
      <c r="AI888" s="58">
        <v>0</v>
      </c>
      <c r="AJ888" s="58">
        <v>0</v>
      </c>
    </row>
    <row r="889" spans="1:36">
      <c r="A889" s="68" t="str">
        <f t="shared" si="247"/>
        <v>5IX8</v>
      </c>
      <c r="B889" s="12">
        <f t="shared" si="248"/>
        <v>3</v>
      </c>
      <c r="C889" s="12">
        <f t="shared" si="249"/>
        <v>2.9607098929923303</v>
      </c>
      <c r="D889" s="12">
        <f t="shared" si="250"/>
        <v>2.5678088229156337</v>
      </c>
      <c r="E889" s="12">
        <f t="shared" si="251"/>
        <v>2.0432794963229242</v>
      </c>
      <c r="F889" s="12">
        <f t="shared" si="252"/>
        <v>0.99223714366615923</v>
      </c>
      <c r="G889" s="12">
        <f t="shared" si="253"/>
        <v>-5.8805208990605262E-2</v>
      </c>
      <c r="H889" s="12">
        <f t="shared" si="254"/>
        <v>19</v>
      </c>
      <c r="I889" s="12">
        <f t="shared" si="255"/>
        <v>38</v>
      </c>
      <c r="J889" s="12">
        <f t="shared" si="256"/>
        <v>3</v>
      </c>
      <c r="K889" s="12">
        <f t="shared" si="265"/>
        <v>2.2534879668542769</v>
      </c>
      <c r="L889" s="12">
        <f t="shared" si="257"/>
        <v>19</v>
      </c>
      <c r="M889" s="81">
        <f t="shared" si="258"/>
        <v>0</v>
      </c>
      <c r="N889" s="81">
        <f t="shared" si="259"/>
        <v>1</v>
      </c>
      <c r="O889" s="81">
        <f t="shared" si="260"/>
        <v>11</v>
      </c>
      <c r="P889" s="81">
        <f t="shared" si="261"/>
        <v>2</v>
      </c>
      <c r="Q889" s="81">
        <f t="shared" si="262"/>
        <v>12</v>
      </c>
      <c r="R889" s="81">
        <f t="shared" si="263"/>
        <v>22</v>
      </c>
      <c r="S889">
        <f t="shared" si="264"/>
        <v>6</v>
      </c>
      <c r="V889" s="54" t="s">
        <v>1930</v>
      </c>
      <c r="W889" s="55" t="s">
        <v>1931</v>
      </c>
      <c r="X889" s="56">
        <v>5</v>
      </c>
      <c r="Y889" s="57">
        <v>52</v>
      </c>
      <c r="Z889" s="57">
        <v>3</v>
      </c>
      <c r="AA889" s="57">
        <v>3</v>
      </c>
      <c r="AB889" s="57">
        <v>0</v>
      </c>
      <c r="AC889" s="57">
        <v>16</v>
      </c>
      <c r="AD889" s="57">
        <v>35</v>
      </c>
      <c r="AE889" s="57">
        <v>0</v>
      </c>
      <c r="AF889" s="57">
        <v>0</v>
      </c>
      <c r="AG889" s="58">
        <v>2.25</v>
      </c>
      <c r="AH889" s="58">
        <v>6</v>
      </c>
      <c r="AI889" s="58">
        <v>0</v>
      </c>
      <c r="AJ889" s="58">
        <v>0</v>
      </c>
    </row>
    <row r="890" spans="1:36">
      <c r="A890" s="68" t="str">
        <f t="shared" si="247"/>
        <v>5IX10</v>
      </c>
      <c r="B890" s="12">
        <f t="shared" si="248"/>
        <v>3</v>
      </c>
      <c r="C890" s="12">
        <f t="shared" si="249"/>
        <v>2.9489228608900295</v>
      </c>
      <c r="D890" s="12">
        <f t="shared" si="250"/>
        <v>2.5560217908133329</v>
      </c>
      <c r="E890" s="12">
        <f t="shared" si="251"/>
        <v>2.0314924642206229</v>
      </c>
      <c r="F890" s="12">
        <f t="shared" si="252"/>
        <v>0.98045011156385842</v>
      </c>
      <c r="G890" s="12">
        <f t="shared" si="253"/>
        <v>-7.0592241092906072E-2</v>
      </c>
      <c r="H890" s="12">
        <f t="shared" si="254"/>
        <v>18.7</v>
      </c>
      <c r="I890" s="12">
        <f t="shared" si="255"/>
        <v>38</v>
      </c>
      <c r="J890" s="12">
        <f t="shared" si="256"/>
        <v>3</v>
      </c>
      <c r="K890" s="12">
        <f t="shared" si="265"/>
        <v>2.2417009347519761</v>
      </c>
      <c r="L890" s="12">
        <f t="shared" si="257"/>
        <v>19.3</v>
      </c>
      <c r="M890" s="81">
        <f t="shared" si="258"/>
        <v>0</v>
      </c>
      <c r="N890" s="81">
        <f t="shared" si="259"/>
        <v>1.3000000000000007</v>
      </c>
      <c r="O890" s="81">
        <f t="shared" si="260"/>
        <v>11.3</v>
      </c>
      <c r="P890" s="81">
        <f t="shared" si="261"/>
        <v>2</v>
      </c>
      <c r="Q890" s="81">
        <f t="shared" si="262"/>
        <v>12</v>
      </c>
      <c r="R890" s="81">
        <f t="shared" si="263"/>
        <v>22</v>
      </c>
      <c r="S890">
        <f t="shared" si="264"/>
        <v>6</v>
      </c>
      <c r="V890" s="54" t="s">
        <v>1932</v>
      </c>
      <c r="W890" s="55" t="s">
        <v>1933</v>
      </c>
      <c r="X890" s="56">
        <v>5</v>
      </c>
      <c r="Y890" s="57">
        <v>52</v>
      </c>
      <c r="Z890" s="57">
        <v>3</v>
      </c>
      <c r="AA890" s="57">
        <v>3</v>
      </c>
      <c r="AB890" s="57">
        <v>0</v>
      </c>
      <c r="AC890" s="57">
        <v>15.7</v>
      </c>
      <c r="AD890" s="57">
        <v>35</v>
      </c>
      <c r="AE890" s="57">
        <v>0</v>
      </c>
      <c r="AF890" s="57">
        <v>0</v>
      </c>
      <c r="AG890" s="58">
        <v>2.25</v>
      </c>
      <c r="AH890" s="58">
        <v>6</v>
      </c>
      <c r="AI890" s="58">
        <v>0</v>
      </c>
      <c r="AJ890" s="58">
        <v>0</v>
      </c>
    </row>
    <row r="891" spans="1:36">
      <c r="A891" s="68" t="str">
        <f t="shared" si="247"/>
        <v>5IX11</v>
      </c>
      <c r="B891" s="12">
        <f t="shared" si="248"/>
        <v>3</v>
      </c>
      <c r="C891" s="12">
        <f t="shared" si="249"/>
        <v>2.9410648394884955</v>
      </c>
      <c r="D891" s="12">
        <f t="shared" si="250"/>
        <v>2.5481637694117989</v>
      </c>
      <c r="E891" s="12">
        <f t="shared" si="251"/>
        <v>1.9907273786900856</v>
      </c>
      <c r="F891" s="12">
        <f t="shared" si="252"/>
        <v>0.93968502603332094</v>
      </c>
      <c r="G891" s="12">
        <f t="shared" si="253"/>
        <v>-0.11135732662344378</v>
      </c>
      <c r="H891" s="12">
        <f t="shared" si="254"/>
        <v>18.5</v>
      </c>
      <c r="I891" s="12">
        <f t="shared" si="255"/>
        <v>37.5</v>
      </c>
      <c r="J891" s="12">
        <f t="shared" si="256"/>
        <v>3</v>
      </c>
      <c r="K891" s="12">
        <f t="shared" si="265"/>
        <v>2.2534879668542769</v>
      </c>
      <c r="L891" s="12">
        <f t="shared" si="257"/>
        <v>19</v>
      </c>
      <c r="M891" s="81">
        <f t="shared" si="258"/>
        <v>0</v>
      </c>
      <c r="N891" s="81">
        <f t="shared" si="259"/>
        <v>1.5</v>
      </c>
      <c r="O891" s="81">
        <f t="shared" si="260"/>
        <v>11.5</v>
      </c>
      <c r="P891" s="81">
        <f t="shared" si="261"/>
        <v>2.5</v>
      </c>
      <c r="Q891" s="81">
        <f t="shared" si="262"/>
        <v>12.5</v>
      </c>
      <c r="R891" s="81">
        <f t="shared" si="263"/>
        <v>22.5</v>
      </c>
      <c r="S891">
        <f t="shared" si="264"/>
        <v>6</v>
      </c>
      <c r="V891" s="54" t="s">
        <v>1934</v>
      </c>
      <c r="W891" s="55" t="s">
        <v>1935</v>
      </c>
      <c r="X891" s="56">
        <v>5</v>
      </c>
      <c r="Y891" s="57">
        <v>51.5</v>
      </c>
      <c r="Z891" s="57">
        <v>3</v>
      </c>
      <c r="AA891" s="57">
        <v>3</v>
      </c>
      <c r="AB891" s="57">
        <v>0</v>
      </c>
      <c r="AC891" s="57">
        <v>15.5</v>
      </c>
      <c r="AD891" s="57">
        <v>34.5</v>
      </c>
      <c r="AE891" s="57">
        <v>0</v>
      </c>
      <c r="AF891" s="57">
        <v>0</v>
      </c>
      <c r="AG891" s="58">
        <v>2.25</v>
      </c>
      <c r="AH891" s="58">
        <v>6</v>
      </c>
      <c r="AI891" s="58">
        <v>0</v>
      </c>
      <c r="AJ891" s="58">
        <v>0</v>
      </c>
    </row>
    <row r="892" spans="1:36">
      <c r="A892" s="68" t="str">
        <f t="shared" si="247"/>
        <v>5IZ7</v>
      </c>
      <c r="B892" s="12">
        <f t="shared" si="248"/>
        <v>3</v>
      </c>
      <c r="C892" s="12">
        <f t="shared" si="249"/>
        <v>2.992141978598466</v>
      </c>
      <c r="D892" s="12">
        <f t="shared" si="250"/>
        <v>2.5992409085217698</v>
      </c>
      <c r="E892" s="12">
        <f t="shared" si="251"/>
        <v>1.9835882375166849</v>
      </c>
      <c r="F892" s="12">
        <f t="shared" si="252"/>
        <v>0.57817989049277041</v>
      </c>
      <c r="G892" s="12">
        <f t="shared" si="253"/>
        <v>-0.8272284565311443</v>
      </c>
      <c r="H892" s="12">
        <f t="shared" si="254"/>
        <v>19.8</v>
      </c>
      <c r="I892" s="12">
        <f t="shared" si="255"/>
        <v>37.799999999999997</v>
      </c>
      <c r="J892" s="12">
        <f t="shared" si="256"/>
        <v>3</v>
      </c>
      <c r="K892" s="12">
        <f t="shared" si="265"/>
        <v>2.2927780738619465</v>
      </c>
      <c r="L892" s="12">
        <f t="shared" si="257"/>
        <v>17.999999999999996</v>
      </c>
      <c r="M892" s="81">
        <f t="shared" si="258"/>
        <v>0</v>
      </c>
      <c r="N892" s="81">
        <f t="shared" si="259"/>
        <v>0.19999999999999929</v>
      </c>
      <c r="O892" s="81">
        <f t="shared" si="260"/>
        <v>10.199999999999999</v>
      </c>
      <c r="P892" s="81">
        <f t="shared" si="261"/>
        <v>2.2000000000000028</v>
      </c>
      <c r="Q892" s="81">
        <f t="shared" si="262"/>
        <v>12.200000000000003</v>
      </c>
      <c r="R892" s="81">
        <f t="shared" si="263"/>
        <v>22.200000000000003</v>
      </c>
      <c r="S892">
        <f t="shared" si="264"/>
        <v>8</v>
      </c>
      <c r="V892" s="54" t="s">
        <v>1936</v>
      </c>
      <c r="W892" s="55" t="s">
        <v>1937</v>
      </c>
      <c r="X892" s="56">
        <v>1</v>
      </c>
      <c r="Y892" s="57">
        <v>51.8</v>
      </c>
      <c r="Z892" s="57">
        <v>3</v>
      </c>
      <c r="AA892" s="57">
        <v>3</v>
      </c>
      <c r="AB892" s="57">
        <v>0</v>
      </c>
      <c r="AC892" s="57">
        <v>16.8</v>
      </c>
      <c r="AD892" s="57">
        <v>34.799999999999997</v>
      </c>
      <c r="AE892" s="57">
        <v>0</v>
      </c>
      <c r="AF892" s="57">
        <v>0</v>
      </c>
      <c r="AG892" s="58">
        <v>2.25</v>
      </c>
      <c r="AH892" s="58">
        <v>8</v>
      </c>
      <c r="AI892" s="58">
        <v>0</v>
      </c>
      <c r="AJ892" s="58">
        <v>0</v>
      </c>
    </row>
    <row r="893" spans="1:36">
      <c r="A893" s="68" t="str">
        <f t="shared" si="247"/>
        <v>5J012</v>
      </c>
      <c r="B893" s="12">
        <f t="shared" si="248"/>
        <v>2.5219999999999998</v>
      </c>
      <c r="C893" s="12">
        <f t="shared" si="249"/>
        <v>2.5219999999999998</v>
      </c>
      <c r="D893" s="12">
        <f t="shared" si="250"/>
        <v>2.2670783827102414</v>
      </c>
      <c r="E893" s="12">
        <f t="shared" si="251"/>
        <v>1.7315535481157343</v>
      </c>
      <c r="F893" s="12">
        <f t="shared" si="252"/>
        <v>1.1199273466108912</v>
      </c>
      <c r="G893" s="12">
        <f t="shared" si="253"/>
        <v>0.50830114510604818</v>
      </c>
      <c r="H893" s="12">
        <f t="shared" si="254"/>
        <v>22.700000000000003</v>
      </c>
      <c r="I893" s="12">
        <f t="shared" si="255"/>
        <v>32.9</v>
      </c>
      <c r="J893" s="12">
        <f t="shared" si="256"/>
        <v>2.5219999999999998</v>
      </c>
      <c r="K893" s="12">
        <f t="shared" si="265"/>
        <v>2.1658081511841729</v>
      </c>
      <c r="L893" s="12">
        <f t="shared" si="257"/>
        <v>10.199999999999996</v>
      </c>
      <c r="M893" s="81">
        <f t="shared" si="258"/>
        <v>0</v>
      </c>
      <c r="N893" s="81">
        <f t="shared" si="259"/>
        <v>0</v>
      </c>
      <c r="O893" s="81">
        <f t="shared" si="260"/>
        <v>7.2999999999999972</v>
      </c>
      <c r="P893" s="81">
        <f t="shared" si="261"/>
        <v>7.1000000000000014</v>
      </c>
      <c r="Q893" s="81">
        <f t="shared" si="262"/>
        <v>17.100000000000001</v>
      </c>
      <c r="R893" s="81">
        <f t="shared" si="263"/>
        <v>27.1</v>
      </c>
      <c r="S893">
        <f t="shared" si="264"/>
        <v>3.5</v>
      </c>
      <c r="V893" s="54" t="s">
        <v>1938</v>
      </c>
      <c r="W893" s="55" t="s">
        <v>1939</v>
      </c>
      <c r="X893" s="56">
        <v>5</v>
      </c>
      <c r="Y893" s="57">
        <v>56.3</v>
      </c>
      <c r="Z893" s="57">
        <v>2.6</v>
      </c>
      <c r="AA893" s="57">
        <v>2.5219999999999998</v>
      </c>
      <c r="AB893" s="57">
        <v>0</v>
      </c>
      <c r="AC893" s="57">
        <v>20.100000000000001</v>
      </c>
      <c r="AD893" s="57">
        <v>30.3</v>
      </c>
      <c r="AE893" s="57">
        <v>0</v>
      </c>
      <c r="AF893" s="57">
        <v>0</v>
      </c>
      <c r="AG893" s="58">
        <v>2</v>
      </c>
      <c r="AH893" s="58">
        <v>3.5</v>
      </c>
      <c r="AI893" s="58">
        <v>0</v>
      </c>
      <c r="AJ893" s="58">
        <v>0</v>
      </c>
    </row>
    <row r="894" spans="1:36">
      <c r="A894" s="68" t="str">
        <f t="shared" si="247"/>
        <v>5J4</v>
      </c>
      <c r="B894" s="12">
        <f t="shared" si="248"/>
        <v>2.0249999999999999</v>
      </c>
      <c r="C894" s="12">
        <f t="shared" si="249"/>
        <v>2.0249999999999999</v>
      </c>
      <c r="D894" s="12">
        <f t="shared" si="250"/>
        <v>1.7935970025848862</v>
      </c>
      <c r="E894" s="12">
        <f t="shared" si="251"/>
        <v>1.3569875734997656</v>
      </c>
      <c r="F894" s="12">
        <f t="shared" si="252"/>
        <v>0.92037814441464505</v>
      </c>
      <c r="G894" s="12">
        <f t="shared" si="253"/>
        <v>0.48376871532952448</v>
      </c>
      <c r="H894" s="12">
        <f t="shared" si="254"/>
        <v>24.700000000000003</v>
      </c>
      <c r="I894" s="12">
        <f t="shared" si="255"/>
        <v>24.700000000000003</v>
      </c>
      <c r="J894" s="12">
        <f t="shared" si="256"/>
        <v>2.0249999999999999</v>
      </c>
      <c r="K894" s="12">
        <f t="shared" si="265"/>
        <v>2.0249999999999999</v>
      </c>
      <c r="L894" s="12">
        <f t="shared" si="257"/>
        <v>0</v>
      </c>
      <c r="M894" s="81">
        <f t="shared" si="258"/>
        <v>0</v>
      </c>
      <c r="N894" s="81">
        <f t="shared" si="259"/>
        <v>0</v>
      </c>
      <c r="O894" s="81">
        <f t="shared" si="260"/>
        <v>5.2999999999999972</v>
      </c>
      <c r="P894" s="81">
        <f t="shared" si="261"/>
        <v>15.299999999999997</v>
      </c>
      <c r="Q894" s="81">
        <f t="shared" si="262"/>
        <v>25.299999999999997</v>
      </c>
      <c r="R894" s="81">
        <f t="shared" si="263"/>
        <v>35.299999999999997</v>
      </c>
      <c r="S894">
        <f t="shared" si="264"/>
        <v>2.5</v>
      </c>
      <c r="V894" s="54" t="s">
        <v>1940</v>
      </c>
      <c r="W894" s="55" t="s">
        <v>1941</v>
      </c>
      <c r="X894" s="56">
        <v>5</v>
      </c>
      <c r="Y894" s="57">
        <v>51</v>
      </c>
      <c r="Z894" s="57">
        <v>2.6</v>
      </c>
      <c r="AA894" s="57">
        <v>2.0249999999999999</v>
      </c>
      <c r="AB894" s="57">
        <v>0</v>
      </c>
      <c r="AC894" s="57">
        <v>22.1</v>
      </c>
      <c r="AD894" s="57">
        <v>0</v>
      </c>
      <c r="AE894" s="57">
        <v>0</v>
      </c>
      <c r="AF894" s="57">
        <v>0</v>
      </c>
      <c r="AG894" s="58">
        <v>2.5</v>
      </c>
      <c r="AH894" s="58">
        <v>0</v>
      </c>
      <c r="AI894" s="58">
        <v>0</v>
      </c>
      <c r="AJ894" s="58">
        <v>0</v>
      </c>
    </row>
    <row r="895" spans="1:36">
      <c r="A895" s="68" t="str">
        <f t="shared" si="247"/>
        <v>5J6</v>
      </c>
      <c r="B895" s="12">
        <f t="shared" si="248"/>
        <v>2.5150000000000001</v>
      </c>
      <c r="C895" s="12">
        <f t="shared" si="249"/>
        <v>2.5150000000000001</v>
      </c>
      <c r="D895" s="12">
        <f t="shared" si="250"/>
        <v>2.3490884169476542</v>
      </c>
      <c r="E895" s="12">
        <f t="shared" si="251"/>
        <v>1.9124789878625339</v>
      </c>
      <c r="F895" s="12">
        <f t="shared" si="252"/>
        <v>1.4758695587774133</v>
      </c>
      <c r="G895" s="12">
        <f t="shared" si="253"/>
        <v>1.0392601296922928</v>
      </c>
      <c r="H895" s="12">
        <f t="shared" si="254"/>
        <v>26.200000000000003</v>
      </c>
      <c r="I895" s="12">
        <f t="shared" si="255"/>
        <v>26.200000000000003</v>
      </c>
      <c r="J895" s="12">
        <f t="shared" si="256"/>
        <v>2.5150000000000001</v>
      </c>
      <c r="K895" s="12">
        <f t="shared" si="265"/>
        <v>2.5150000000000001</v>
      </c>
      <c r="L895" s="12">
        <f t="shared" si="257"/>
        <v>0</v>
      </c>
      <c r="M895" s="81">
        <f t="shared" si="258"/>
        <v>0</v>
      </c>
      <c r="N895" s="81">
        <f t="shared" si="259"/>
        <v>0</v>
      </c>
      <c r="O895" s="81">
        <f t="shared" si="260"/>
        <v>3.7999999999999972</v>
      </c>
      <c r="P895" s="81">
        <f t="shared" si="261"/>
        <v>13.799999999999997</v>
      </c>
      <c r="Q895" s="81">
        <f t="shared" si="262"/>
        <v>23.799999999999997</v>
      </c>
      <c r="R895" s="81">
        <f t="shared" si="263"/>
        <v>33.799999999999997</v>
      </c>
      <c r="S895">
        <f t="shared" si="264"/>
        <v>2.5</v>
      </c>
      <c r="V895" s="54" t="s">
        <v>1942</v>
      </c>
      <c r="W895" s="55" t="s">
        <v>54</v>
      </c>
      <c r="X895" s="56">
        <v>5</v>
      </c>
      <c r="Y895" s="57">
        <v>57.4</v>
      </c>
      <c r="Z895" s="57">
        <v>2.6</v>
      </c>
      <c r="AA895" s="57">
        <v>2.5150000000000001</v>
      </c>
      <c r="AB895" s="57">
        <v>0</v>
      </c>
      <c r="AC895" s="57">
        <v>23.6</v>
      </c>
      <c r="AD895" s="57">
        <v>0</v>
      </c>
      <c r="AE895" s="57">
        <v>0</v>
      </c>
      <c r="AF895" s="57">
        <v>0</v>
      </c>
      <c r="AG895" s="58">
        <v>2.5</v>
      </c>
      <c r="AH895" s="58">
        <v>0</v>
      </c>
      <c r="AI895" s="58">
        <v>0</v>
      </c>
      <c r="AJ895" s="58">
        <v>0</v>
      </c>
    </row>
    <row r="896" spans="1:36">
      <c r="A896" s="68" t="str">
        <f t="shared" si="247"/>
        <v>5J11</v>
      </c>
      <c r="B896" s="12">
        <f t="shared" si="248"/>
        <v>2.5150000000000001</v>
      </c>
      <c r="C896" s="12">
        <f t="shared" si="249"/>
        <v>2.5150000000000001</v>
      </c>
      <c r="D896" s="12">
        <f t="shared" si="250"/>
        <v>2.3971154541470177</v>
      </c>
      <c r="E896" s="12">
        <f t="shared" si="251"/>
        <v>1.9605060250618971</v>
      </c>
      <c r="F896" s="12">
        <f t="shared" si="252"/>
        <v>1.5238965959767765</v>
      </c>
      <c r="G896" s="12">
        <f t="shared" si="253"/>
        <v>1.0872871668916557</v>
      </c>
      <c r="H896" s="12">
        <f t="shared" si="254"/>
        <v>27.3</v>
      </c>
      <c r="I896" s="12">
        <f t="shared" si="255"/>
        <v>27.3</v>
      </c>
      <c r="J896" s="12">
        <f t="shared" si="256"/>
        <v>2.5150000000000001</v>
      </c>
      <c r="K896" s="12">
        <f t="shared" si="265"/>
        <v>2.5150000000000001</v>
      </c>
      <c r="L896" s="12">
        <f t="shared" si="257"/>
        <v>0</v>
      </c>
      <c r="M896" s="81">
        <f t="shared" si="258"/>
        <v>0</v>
      </c>
      <c r="N896" s="81">
        <f t="shared" si="259"/>
        <v>0</v>
      </c>
      <c r="O896" s="81">
        <f t="shared" si="260"/>
        <v>2.6999999999999993</v>
      </c>
      <c r="P896" s="81">
        <f t="shared" si="261"/>
        <v>12.7</v>
      </c>
      <c r="Q896" s="81">
        <f t="shared" si="262"/>
        <v>22.7</v>
      </c>
      <c r="R896" s="81">
        <f t="shared" si="263"/>
        <v>32.700000000000003</v>
      </c>
      <c r="S896">
        <f t="shared" si="264"/>
        <v>2.5</v>
      </c>
      <c r="V896" s="54" t="s">
        <v>1943</v>
      </c>
      <c r="W896" s="55" t="s">
        <v>1944</v>
      </c>
      <c r="X896" s="56">
        <v>5</v>
      </c>
      <c r="Y896" s="57">
        <v>53.5</v>
      </c>
      <c r="Z896" s="57">
        <v>2.6</v>
      </c>
      <c r="AA896" s="57">
        <v>2.5150000000000001</v>
      </c>
      <c r="AB896" s="57">
        <v>0</v>
      </c>
      <c r="AC896" s="57">
        <v>24.7</v>
      </c>
      <c r="AD896" s="57">
        <v>0</v>
      </c>
      <c r="AE896" s="57">
        <v>0</v>
      </c>
      <c r="AF896" s="57">
        <v>0</v>
      </c>
      <c r="AG896" s="58">
        <v>2.5</v>
      </c>
      <c r="AH896" s="58">
        <v>0</v>
      </c>
      <c r="AI896" s="58">
        <v>0</v>
      </c>
      <c r="AJ896" s="58">
        <v>0</v>
      </c>
    </row>
    <row r="897" spans="1:36">
      <c r="A897" s="68" t="str">
        <f t="shared" si="247"/>
        <v>5J14</v>
      </c>
      <c r="B897" s="12">
        <f t="shared" si="248"/>
        <v>2.5150000000000001</v>
      </c>
      <c r="C897" s="12">
        <f t="shared" si="249"/>
        <v>2.5150000000000001</v>
      </c>
      <c r="D897" s="12">
        <f t="shared" si="250"/>
        <v>2.1438819852776474</v>
      </c>
      <c r="E897" s="12">
        <f t="shared" si="251"/>
        <v>1.707272556192527</v>
      </c>
      <c r="F897" s="12">
        <f t="shared" si="252"/>
        <v>1.2706631271074065</v>
      </c>
      <c r="G897" s="12">
        <f t="shared" si="253"/>
        <v>0.83405369802228591</v>
      </c>
      <c r="H897" s="12">
        <f t="shared" si="254"/>
        <v>21.5</v>
      </c>
      <c r="I897" s="12">
        <f t="shared" si="255"/>
        <v>21.5</v>
      </c>
      <c r="J897" s="12">
        <f t="shared" si="256"/>
        <v>2.5150000000000001</v>
      </c>
      <c r="K897" s="12">
        <f t="shared" si="265"/>
        <v>2.5150000000000001</v>
      </c>
      <c r="L897" s="12">
        <f t="shared" si="257"/>
        <v>0</v>
      </c>
      <c r="M897" s="81">
        <f t="shared" si="258"/>
        <v>0</v>
      </c>
      <c r="N897" s="81">
        <f t="shared" si="259"/>
        <v>0</v>
      </c>
      <c r="O897" s="81">
        <f t="shared" si="260"/>
        <v>8.5</v>
      </c>
      <c r="P897" s="81">
        <f t="shared" si="261"/>
        <v>18.5</v>
      </c>
      <c r="Q897" s="81">
        <f t="shared" si="262"/>
        <v>28.5</v>
      </c>
      <c r="R897" s="81">
        <f t="shared" si="263"/>
        <v>38.5</v>
      </c>
      <c r="S897">
        <f t="shared" si="264"/>
        <v>2.5</v>
      </c>
      <c r="V897" s="54" t="s">
        <v>1945</v>
      </c>
      <c r="W897" s="55" t="s">
        <v>1946</v>
      </c>
      <c r="X897" s="56">
        <v>5</v>
      </c>
      <c r="Y897" s="57">
        <v>50.5</v>
      </c>
      <c r="Z897" s="57">
        <v>2.6</v>
      </c>
      <c r="AA897" s="57">
        <v>2.5150000000000001</v>
      </c>
      <c r="AB897" s="57">
        <v>0</v>
      </c>
      <c r="AC897" s="57">
        <v>18.899999999999999</v>
      </c>
      <c r="AD897" s="57">
        <v>0</v>
      </c>
      <c r="AE897" s="57">
        <v>0</v>
      </c>
      <c r="AF897" s="57">
        <v>0</v>
      </c>
      <c r="AG897" s="58">
        <v>2.5</v>
      </c>
      <c r="AH897" s="58">
        <v>0</v>
      </c>
      <c r="AI897" s="58">
        <v>0</v>
      </c>
      <c r="AJ897" s="58">
        <v>0</v>
      </c>
    </row>
    <row r="898" spans="1:36">
      <c r="A898" s="68" t="str">
        <f t="shared" si="247"/>
        <v>5J16</v>
      </c>
      <c r="B898" s="12">
        <f t="shared" si="248"/>
        <v>2.5150000000000001</v>
      </c>
      <c r="C898" s="12">
        <f t="shared" si="249"/>
        <v>2.5150000000000001</v>
      </c>
      <c r="D898" s="12">
        <f t="shared" si="250"/>
        <v>2.1220515138233917</v>
      </c>
      <c r="E898" s="12">
        <f t="shared" si="251"/>
        <v>1.6854420847382712</v>
      </c>
      <c r="F898" s="12">
        <f t="shared" si="252"/>
        <v>1.2488326556531504</v>
      </c>
      <c r="G898" s="12">
        <f t="shared" si="253"/>
        <v>0.81222322656802981</v>
      </c>
      <c r="H898" s="12">
        <f t="shared" si="254"/>
        <v>21</v>
      </c>
      <c r="I898" s="12">
        <f t="shared" si="255"/>
        <v>21</v>
      </c>
      <c r="J898" s="12">
        <f t="shared" si="256"/>
        <v>2.5150000000000001</v>
      </c>
      <c r="K898" s="12">
        <f t="shared" si="265"/>
        <v>2.5150000000000001</v>
      </c>
      <c r="L898" s="12">
        <f t="shared" si="257"/>
        <v>0</v>
      </c>
      <c r="M898" s="81">
        <f t="shared" si="258"/>
        <v>0</v>
      </c>
      <c r="N898" s="81">
        <f t="shared" si="259"/>
        <v>0</v>
      </c>
      <c r="O898" s="81">
        <f t="shared" si="260"/>
        <v>9</v>
      </c>
      <c r="P898" s="81">
        <f t="shared" si="261"/>
        <v>19</v>
      </c>
      <c r="Q898" s="81">
        <f t="shared" si="262"/>
        <v>29</v>
      </c>
      <c r="R898" s="81">
        <f t="shared" si="263"/>
        <v>39</v>
      </c>
      <c r="S898">
        <f t="shared" si="264"/>
        <v>2.5</v>
      </c>
      <c r="V898" s="54" t="s">
        <v>1947</v>
      </c>
      <c r="W898" s="55" t="s">
        <v>1948</v>
      </c>
      <c r="X898" s="56">
        <v>5</v>
      </c>
      <c r="Y898" s="57">
        <v>50.5</v>
      </c>
      <c r="Z898" s="57">
        <v>2.6</v>
      </c>
      <c r="AA898" s="57">
        <v>2.5150000000000001</v>
      </c>
      <c r="AB898" s="57">
        <v>0</v>
      </c>
      <c r="AC898" s="57">
        <v>18.399999999999999</v>
      </c>
      <c r="AD898" s="57">
        <v>0</v>
      </c>
      <c r="AE898" s="57">
        <v>0</v>
      </c>
      <c r="AF898" s="57">
        <v>0</v>
      </c>
      <c r="AG898" s="58">
        <v>2.5</v>
      </c>
      <c r="AH898" s="58">
        <v>0</v>
      </c>
      <c r="AI898" s="58">
        <v>0</v>
      </c>
      <c r="AJ898" s="58">
        <v>0</v>
      </c>
    </row>
    <row r="899" spans="1:36">
      <c r="A899" s="68" t="str">
        <f t="shared" si="247"/>
        <v>5J17</v>
      </c>
      <c r="B899" s="12">
        <f t="shared" si="248"/>
        <v>2.5150000000000001</v>
      </c>
      <c r="C899" s="12">
        <f t="shared" si="249"/>
        <v>2.5150000000000001</v>
      </c>
      <c r="D899" s="12">
        <f t="shared" si="250"/>
        <v>2.3228918512025469</v>
      </c>
      <c r="E899" s="12">
        <f t="shared" si="251"/>
        <v>1.8862824221174266</v>
      </c>
      <c r="F899" s="12">
        <f t="shared" si="252"/>
        <v>1.449672993032306</v>
      </c>
      <c r="G899" s="12">
        <f t="shared" si="253"/>
        <v>1.0130635639471854</v>
      </c>
      <c r="H899" s="12">
        <f t="shared" si="254"/>
        <v>25.6</v>
      </c>
      <c r="I899" s="12">
        <f t="shared" si="255"/>
        <v>25.6</v>
      </c>
      <c r="J899" s="12">
        <f t="shared" si="256"/>
        <v>2.5150000000000001</v>
      </c>
      <c r="K899" s="12">
        <f t="shared" si="265"/>
        <v>2.5150000000000001</v>
      </c>
      <c r="L899" s="12">
        <f t="shared" si="257"/>
        <v>0</v>
      </c>
      <c r="M899" s="81">
        <f t="shared" si="258"/>
        <v>0</v>
      </c>
      <c r="N899" s="81">
        <f t="shared" si="259"/>
        <v>0</v>
      </c>
      <c r="O899" s="81">
        <f t="shared" si="260"/>
        <v>4.3999999999999986</v>
      </c>
      <c r="P899" s="81">
        <f t="shared" si="261"/>
        <v>14.399999999999999</v>
      </c>
      <c r="Q899" s="81">
        <f t="shared" si="262"/>
        <v>24.4</v>
      </c>
      <c r="R899" s="81">
        <f t="shared" si="263"/>
        <v>34.4</v>
      </c>
      <c r="S899">
        <f t="shared" si="264"/>
        <v>2.5</v>
      </c>
      <c r="V899" s="54" t="s">
        <v>1949</v>
      </c>
      <c r="W899" s="55" t="s">
        <v>1950</v>
      </c>
      <c r="X899" s="56">
        <v>5</v>
      </c>
      <c r="Y899" s="57">
        <v>50.7</v>
      </c>
      <c r="Z899" s="57">
        <v>2.6</v>
      </c>
      <c r="AA899" s="57">
        <v>2.5150000000000001</v>
      </c>
      <c r="AB899" s="57">
        <v>0</v>
      </c>
      <c r="AC899" s="57">
        <v>23</v>
      </c>
      <c r="AD899" s="57">
        <v>0</v>
      </c>
      <c r="AE899" s="57">
        <v>0</v>
      </c>
      <c r="AF899" s="57">
        <v>0</v>
      </c>
      <c r="AG899" s="58">
        <v>2.5</v>
      </c>
      <c r="AH899" s="58">
        <v>0</v>
      </c>
      <c r="AI899" s="58">
        <v>0</v>
      </c>
      <c r="AJ899" s="58">
        <v>0</v>
      </c>
    </row>
    <row r="900" spans="1:36">
      <c r="A900" s="68" t="str">
        <f t="shared" si="247"/>
        <v>5J18</v>
      </c>
      <c r="B900" s="12">
        <f t="shared" si="248"/>
        <v>2.5150000000000001</v>
      </c>
      <c r="C900" s="12">
        <f t="shared" si="249"/>
        <v>2.4538746799280835</v>
      </c>
      <c r="D900" s="12">
        <f t="shared" si="250"/>
        <v>2.0172652508429625</v>
      </c>
      <c r="E900" s="12">
        <f t="shared" si="251"/>
        <v>1.5806558217578421</v>
      </c>
      <c r="F900" s="12">
        <f t="shared" si="252"/>
        <v>1.1440463926727216</v>
      </c>
      <c r="G900" s="12">
        <f t="shared" si="253"/>
        <v>0.707436963587601</v>
      </c>
      <c r="H900" s="12">
        <f t="shared" si="254"/>
        <v>18.600000000000001</v>
      </c>
      <c r="I900" s="12">
        <f t="shared" si="255"/>
        <v>18.600000000000001</v>
      </c>
      <c r="J900" s="12">
        <f t="shared" si="256"/>
        <v>2.5150000000000001</v>
      </c>
      <c r="K900" s="12">
        <f t="shared" si="265"/>
        <v>2.5150000000000001</v>
      </c>
      <c r="L900" s="12">
        <f t="shared" si="257"/>
        <v>0</v>
      </c>
      <c r="M900" s="81">
        <f t="shared" si="258"/>
        <v>0</v>
      </c>
      <c r="N900" s="81">
        <f t="shared" si="259"/>
        <v>1.3999999999999986</v>
      </c>
      <c r="O900" s="81">
        <f t="shared" si="260"/>
        <v>11.399999999999999</v>
      </c>
      <c r="P900" s="81">
        <f t="shared" si="261"/>
        <v>21.4</v>
      </c>
      <c r="Q900" s="81">
        <f t="shared" si="262"/>
        <v>31.4</v>
      </c>
      <c r="R900" s="81">
        <f t="shared" si="263"/>
        <v>41.4</v>
      </c>
      <c r="S900">
        <f t="shared" si="264"/>
        <v>2.5</v>
      </c>
      <c r="V900" s="54" t="s">
        <v>1951</v>
      </c>
      <c r="W900" s="55" t="s">
        <v>1952</v>
      </c>
      <c r="X900" s="56">
        <v>5</v>
      </c>
      <c r="Y900" s="57">
        <v>50.7</v>
      </c>
      <c r="Z900" s="57">
        <v>2.6</v>
      </c>
      <c r="AA900" s="57">
        <v>2.5150000000000001</v>
      </c>
      <c r="AB900" s="57">
        <v>0</v>
      </c>
      <c r="AC900" s="57">
        <v>16</v>
      </c>
      <c r="AD900" s="57">
        <v>0</v>
      </c>
      <c r="AE900" s="57">
        <v>0</v>
      </c>
      <c r="AF900" s="57">
        <v>0</v>
      </c>
      <c r="AG900" s="58">
        <v>2.5</v>
      </c>
      <c r="AH900" s="58">
        <v>0</v>
      </c>
      <c r="AI900" s="58">
        <v>0</v>
      </c>
      <c r="AJ900" s="58">
        <v>0</v>
      </c>
    </row>
    <row r="901" spans="1:36">
      <c r="A901" s="68" t="str">
        <f t="shared" si="247"/>
        <v>5J20</v>
      </c>
      <c r="B901" s="12">
        <f t="shared" si="248"/>
        <v>2.5150000000000001</v>
      </c>
      <c r="C901" s="12">
        <f t="shared" si="249"/>
        <v>2.5150000000000001</v>
      </c>
      <c r="D901" s="12">
        <f t="shared" si="250"/>
        <v>2.2268377768038206</v>
      </c>
      <c r="E901" s="12">
        <f t="shared" si="251"/>
        <v>1.7902283477187</v>
      </c>
      <c r="F901" s="12">
        <f t="shared" si="252"/>
        <v>1.3536189186335794</v>
      </c>
      <c r="G901" s="12">
        <f t="shared" si="253"/>
        <v>0.91700948954845907</v>
      </c>
      <c r="H901" s="12">
        <f t="shared" si="254"/>
        <v>23.400000000000002</v>
      </c>
      <c r="I901" s="12">
        <f t="shared" si="255"/>
        <v>23.400000000000002</v>
      </c>
      <c r="J901" s="12">
        <f t="shared" si="256"/>
        <v>2.5150000000000001</v>
      </c>
      <c r="K901" s="12">
        <f t="shared" si="265"/>
        <v>2.5150000000000001</v>
      </c>
      <c r="L901" s="12">
        <f t="shared" si="257"/>
        <v>0</v>
      </c>
      <c r="M901" s="81">
        <f t="shared" si="258"/>
        <v>0</v>
      </c>
      <c r="N901" s="81">
        <f t="shared" si="259"/>
        <v>0</v>
      </c>
      <c r="O901" s="81">
        <f t="shared" si="260"/>
        <v>6.5999999999999979</v>
      </c>
      <c r="P901" s="81">
        <f t="shared" si="261"/>
        <v>16.599999999999998</v>
      </c>
      <c r="Q901" s="81">
        <f t="shared" si="262"/>
        <v>26.599999999999998</v>
      </c>
      <c r="R901" s="81">
        <f t="shared" si="263"/>
        <v>36.599999999999994</v>
      </c>
      <c r="S901">
        <f t="shared" si="264"/>
        <v>2.5</v>
      </c>
      <c r="V901" s="54" t="s">
        <v>1953</v>
      </c>
      <c r="W901" s="55" t="s">
        <v>1954</v>
      </c>
      <c r="X901" s="56">
        <v>5</v>
      </c>
      <c r="Y901" s="57">
        <v>51.5</v>
      </c>
      <c r="Z901" s="57">
        <v>2.6</v>
      </c>
      <c r="AA901" s="57">
        <v>2.5150000000000001</v>
      </c>
      <c r="AB901" s="57">
        <v>0</v>
      </c>
      <c r="AC901" s="57">
        <v>20.8</v>
      </c>
      <c r="AD901" s="57">
        <v>0</v>
      </c>
      <c r="AE901" s="57">
        <v>0</v>
      </c>
      <c r="AF901" s="57">
        <v>0</v>
      </c>
      <c r="AG901" s="58">
        <v>2.5</v>
      </c>
      <c r="AH901" s="58">
        <v>0</v>
      </c>
      <c r="AI901" s="58">
        <v>0</v>
      </c>
      <c r="AJ901" s="58">
        <v>0</v>
      </c>
    </row>
    <row r="902" spans="1:36">
      <c r="A902" s="68" t="str">
        <f t="shared" si="247"/>
        <v>5J22</v>
      </c>
      <c r="B902" s="12">
        <f t="shared" si="248"/>
        <v>2.5150000000000001</v>
      </c>
      <c r="C902" s="12">
        <f t="shared" si="249"/>
        <v>2.5150000000000001</v>
      </c>
      <c r="D902" s="12">
        <f t="shared" si="250"/>
        <v>2.1919090224770108</v>
      </c>
      <c r="E902" s="12">
        <f t="shared" si="251"/>
        <v>1.7552995933918902</v>
      </c>
      <c r="F902" s="12">
        <f t="shared" si="252"/>
        <v>1.3186901643067699</v>
      </c>
      <c r="G902" s="12">
        <f t="shared" si="253"/>
        <v>0.88208073522164909</v>
      </c>
      <c r="H902" s="12">
        <f t="shared" si="254"/>
        <v>22.6</v>
      </c>
      <c r="I902" s="12">
        <f t="shared" si="255"/>
        <v>22.6</v>
      </c>
      <c r="J902" s="12">
        <f t="shared" si="256"/>
        <v>2.5150000000000001</v>
      </c>
      <c r="K902" s="12">
        <f t="shared" si="265"/>
        <v>2.5150000000000001</v>
      </c>
      <c r="L902" s="12">
        <f t="shared" si="257"/>
        <v>0</v>
      </c>
      <c r="M902" s="81">
        <f t="shared" si="258"/>
        <v>0</v>
      </c>
      <c r="N902" s="81">
        <f t="shared" si="259"/>
        <v>0</v>
      </c>
      <c r="O902" s="81">
        <f t="shared" si="260"/>
        <v>7.3999999999999986</v>
      </c>
      <c r="P902" s="81">
        <f t="shared" si="261"/>
        <v>17.399999999999999</v>
      </c>
      <c r="Q902" s="81">
        <f t="shared" si="262"/>
        <v>27.4</v>
      </c>
      <c r="R902" s="81">
        <f t="shared" si="263"/>
        <v>37.4</v>
      </c>
      <c r="S902">
        <f t="shared" si="264"/>
        <v>2.5</v>
      </c>
      <c r="V902" s="54" t="s">
        <v>1955</v>
      </c>
      <c r="W902" s="55" t="s">
        <v>1956</v>
      </c>
      <c r="X902" s="56">
        <v>5</v>
      </c>
      <c r="Y902" s="57">
        <v>50.7</v>
      </c>
      <c r="Z902" s="57">
        <v>2.6</v>
      </c>
      <c r="AA902" s="57">
        <v>2.5150000000000001</v>
      </c>
      <c r="AB902" s="57">
        <v>0</v>
      </c>
      <c r="AC902" s="57">
        <v>20</v>
      </c>
      <c r="AD902" s="57">
        <v>0</v>
      </c>
      <c r="AE902" s="57">
        <v>0</v>
      </c>
      <c r="AF902" s="57">
        <v>0</v>
      </c>
      <c r="AG902" s="58">
        <v>2.5</v>
      </c>
      <c r="AH902" s="58">
        <v>0</v>
      </c>
      <c r="AI902" s="58">
        <v>0</v>
      </c>
      <c r="AJ902" s="58">
        <v>0</v>
      </c>
    </row>
    <row r="903" spans="1:36">
      <c r="A903" s="68" t="str">
        <f t="shared" si="247"/>
        <v>5J25</v>
      </c>
      <c r="B903" s="12">
        <f t="shared" si="248"/>
        <v>2.5219999999999998</v>
      </c>
      <c r="C903" s="12">
        <f t="shared" si="249"/>
        <v>2.5219999999999998</v>
      </c>
      <c r="D903" s="12">
        <f t="shared" si="250"/>
        <v>2.2120073053495641</v>
      </c>
      <c r="E903" s="12">
        <f t="shared" si="251"/>
        <v>1.7753978762644436</v>
      </c>
      <c r="F903" s="12">
        <f t="shared" si="252"/>
        <v>1.3387884471793232</v>
      </c>
      <c r="G903" s="12">
        <f t="shared" si="253"/>
        <v>0.90217901809420264</v>
      </c>
      <c r="H903" s="12">
        <f t="shared" si="254"/>
        <v>22.900000000000002</v>
      </c>
      <c r="I903" s="12">
        <f t="shared" si="255"/>
        <v>22.900000000000002</v>
      </c>
      <c r="J903" s="12">
        <f t="shared" si="256"/>
        <v>2.5219999999999998</v>
      </c>
      <c r="K903" s="12">
        <f t="shared" si="265"/>
        <v>2.5219999999999998</v>
      </c>
      <c r="L903" s="12">
        <f t="shared" si="257"/>
        <v>0</v>
      </c>
      <c r="M903" s="81">
        <f t="shared" si="258"/>
        <v>0</v>
      </c>
      <c r="N903" s="81">
        <f t="shared" si="259"/>
        <v>0</v>
      </c>
      <c r="O903" s="81">
        <f t="shared" si="260"/>
        <v>7.0999999999999979</v>
      </c>
      <c r="P903" s="81">
        <f t="shared" si="261"/>
        <v>17.099999999999998</v>
      </c>
      <c r="Q903" s="81">
        <f t="shared" si="262"/>
        <v>27.099999999999998</v>
      </c>
      <c r="R903" s="81">
        <f t="shared" si="263"/>
        <v>37.099999999999994</v>
      </c>
      <c r="S903">
        <f t="shared" si="264"/>
        <v>2.5</v>
      </c>
      <c r="V903" s="54" t="s">
        <v>1957</v>
      </c>
      <c r="W903" s="55" t="s">
        <v>1958</v>
      </c>
      <c r="X903" s="56">
        <v>5</v>
      </c>
      <c r="Y903" s="57">
        <v>58.7</v>
      </c>
      <c r="Z903" s="57">
        <v>2.6</v>
      </c>
      <c r="AA903" s="57">
        <v>2.5219999999999998</v>
      </c>
      <c r="AB903" s="57">
        <v>0</v>
      </c>
      <c r="AC903" s="57">
        <v>20.3</v>
      </c>
      <c r="AD903" s="57">
        <v>0</v>
      </c>
      <c r="AE903" s="57">
        <v>0</v>
      </c>
      <c r="AF903" s="57">
        <v>0</v>
      </c>
      <c r="AG903" s="58">
        <v>2.5</v>
      </c>
      <c r="AH903" s="58">
        <v>0</v>
      </c>
      <c r="AI903" s="58">
        <v>0</v>
      </c>
      <c r="AJ903" s="58">
        <v>0</v>
      </c>
    </row>
    <row r="904" spans="1:36">
      <c r="A904" s="68" t="str">
        <f t="shared" si="247"/>
        <v>5J26</v>
      </c>
      <c r="B904" s="12">
        <f t="shared" si="248"/>
        <v>2.5150000000000001</v>
      </c>
      <c r="C904" s="12">
        <f t="shared" si="249"/>
        <v>2.5150000000000001</v>
      </c>
      <c r="D904" s="12">
        <f t="shared" si="250"/>
        <v>2.2473167646011101</v>
      </c>
      <c r="E904" s="12">
        <f t="shared" si="251"/>
        <v>1.8224227401584279</v>
      </c>
      <c r="F904" s="12">
        <f t="shared" si="252"/>
        <v>1.3975287157157452</v>
      </c>
      <c r="G904" s="12">
        <f t="shared" si="253"/>
        <v>0.97263469127306279</v>
      </c>
      <c r="H904" s="12">
        <f t="shared" si="254"/>
        <v>23.700000000000003</v>
      </c>
      <c r="I904" s="12">
        <f t="shared" si="255"/>
        <v>23.700000000000003</v>
      </c>
      <c r="J904" s="12">
        <f t="shared" si="256"/>
        <v>2.5150000000000001</v>
      </c>
      <c r="K904" s="12">
        <f t="shared" si="265"/>
        <v>2.5150000000000001</v>
      </c>
      <c r="L904" s="12">
        <f t="shared" si="257"/>
        <v>0</v>
      </c>
      <c r="M904" s="81">
        <f t="shared" si="258"/>
        <v>0</v>
      </c>
      <c r="N904" s="81">
        <f t="shared" si="259"/>
        <v>0</v>
      </c>
      <c r="O904" s="81">
        <f t="shared" si="260"/>
        <v>6.2999999999999972</v>
      </c>
      <c r="P904" s="81">
        <f t="shared" si="261"/>
        <v>16.299999999999997</v>
      </c>
      <c r="Q904" s="81">
        <f t="shared" si="262"/>
        <v>26.299999999999997</v>
      </c>
      <c r="R904" s="81">
        <f t="shared" si="263"/>
        <v>36.299999999999997</v>
      </c>
      <c r="S904">
        <f t="shared" si="264"/>
        <v>2.4329999999999998</v>
      </c>
      <c r="V904" s="54" t="s">
        <v>1959</v>
      </c>
      <c r="W904" s="55" t="s">
        <v>1960</v>
      </c>
      <c r="X904" s="56">
        <v>5</v>
      </c>
      <c r="Y904" s="57">
        <v>51</v>
      </c>
      <c r="Z904" s="57">
        <v>2.6</v>
      </c>
      <c r="AA904" s="57">
        <v>2.5150000000000001</v>
      </c>
      <c r="AB904" s="57">
        <v>0</v>
      </c>
      <c r="AC904" s="57">
        <v>21.1</v>
      </c>
      <c r="AD904" s="57">
        <v>0</v>
      </c>
      <c r="AE904" s="57">
        <v>0</v>
      </c>
      <c r="AF904" s="57">
        <v>0</v>
      </c>
      <c r="AG904" s="58">
        <v>2.4329999999999998</v>
      </c>
      <c r="AH904" s="58">
        <v>0</v>
      </c>
      <c r="AI904" s="58">
        <v>0</v>
      </c>
      <c r="AJ904" s="58">
        <v>0</v>
      </c>
    </row>
    <row r="905" spans="1:36">
      <c r="A905" s="68" t="str">
        <f t="shared" si="247"/>
        <v>5J29</v>
      </c>
      <c r="B905" s="12">
        <f t="shared" si="248"/>
        <v>2.5150000000000001</v>
      </c>
      <c r="C905" s="12">
        <f t="shared" si="249"/>
        <v>2.4800712456731908</v>
      </c>
      <c r="D905" s="12">
        <f t="shared" si="250"/>
        <v>2.0434618165880698</v>
      </c>
      <c r="E905" s="12">
        <f t="shared" si="251"/>
        <v>1.6068523875029495</v>
      </c>
      <c r="F905" s="12">
        <f t="shared" si="252"/>
        <v>1.1702429584178289</v>
      </c>
      <c r="G905" s="12">
        <f t="shared" si="253"/>
        <v>0.73363352933270831</v>
      </c>
      <c r="H905" s="12">
        <f t="shared" si="254"/>
        <v>19.200000000000003</v>
      </c>
      <c r="I905" s="12">
        <f t="shared" si="255"/>
        <v>19.200000000000003</v>
      </c>
      <c r="J905" s="12">
        <f t="shared" si="256"/>
        <v>2.5150000000000001</v>
      </c>
      <c r="K905" s="12">
        <f t="shared" si="265"/>
        <v>2.5150000000000001</v>
      </c>
      <c r="L905" s="12">
        <f t="shared" si="257"/>
        <v>0</v>
      </c>
      <c r="M905" s="81">
        <f t="shared" si="258"/>
        <v>0</v>
      </c>
      <c r="N905" s="81">
        <f t="shared" si="259"/>
        <v>0.79999999999999716</v>
      </c>
      <c r="O905" s="81">
        <f t="shared" si="260"/>
        <v>10.799999999999997</v>
      </c>
      <c r="P905" s="81">
        <f t="shared" si="261"/>
        <v>20.799999999999997</v>
      </c>
      <c r="Q905" s="81">
        <f t="shared" si="262"/>
        <v>30.799999999999997</v>
      </c>
      <c r="R905" s="81">
        <f t="shared" si="263"/>
        <v>40.799999999999997</v>
      </c>
      <c r="S905">
        <f t="shared" si="264"/>
        <v>2.5</v>
      </c>
      <c r="V905" s="54" t="s">
        <v>1961</v>
      </c>
      <c r="W905" s="55" t="s">
        <v>1962</v>
      </c>
      <c r="X905" s="56">
        <v>5</v>
      </c>
      <c r="Y905" s="57">
        <v>56</v>
      </c>
      <c r="Z905" s="57">
        <v>2.6</v>
      </c>
      <c r="AA905" s="57">
        <v>2.5150000000000001</v>
      </c>
      <c r="AB905" s="57">
        <v>0</v>
      </c>
      <c r="AC905" s="57">
        <v>16.600000000000001</v>
      </c>
      <c r="AD905" s="57">
        <v>0</v>
      </c>
      <c r="AE905" s="57">
        <v>0</v>
      </c>
      <c r="AF905" s="57">
        <v>0</v>
      </c>
      <c r="AG905" s="58">
        <v>2.5</v>
      </c>
      <c r="AH905" s="58">
        <v>0</v>
      </c>
      <c r="AI905" s="58">
        <v>0</v>
      </c>
      <c r="AJ905" s="58">
        <v>0</v>
      </c>
    </row>
    <row r="906" spans="1:36">
      <c r="A906" s="68" t="str">
        <f t="shared" si="247"/>
        <v>5J30</v>
      </c>
      <c r="B906" s="12">
        <f t="shared" si="248"/>
        <v>2.5150000000000001</v>
      </c>
      <c r="C906" s="12">
        <f t="shared" si="249"/>
        <v>2.5150000000000001</v>
      </c>
      <c r="D906" s="12">
        <f t="shared" si="250"/>
        <v>2.3621866998202079</v>
      </c>
      <c r="E906" s="12">
        <f t="shared" si="251"/>
        <v>1.9255772707350873</v>
      </c>
      <c r="F906" s="12">
        <f t="shared" si="252"/>
        <v>1.4889678416499668</v>
      </c>
      <c r="G906" s="12">
        <f t="shared" si="253"/>
        <v>1.0523584125648462</v>
      </c>
      <c r="H906" s="12">
        <f t="shared" si="254"/>
        <v>17.100000000000001</v>
      </c>
      <c r="I906" s="12">
        <f t="shared" si="255"/>
        <v>26.5</v>
      </c>
      <c r="J906" s="12">
        <f t="shared" si="256"/>
        <v>2.5150000000000001</v>
      </c>
      <c r="K906" s="12">
        <f t="shared" si="265"/>
        <v>2.5150000000000001</v>
      </c>
      <c r="L906" s="12">
        <f t="shared" si="257"/>
        <v>9.3999999999999986</v>
      </c>
      <c r="M906" s="81">
        <f t="shared" si="258"/>
        <v>0</v>
      </c>
      <c r="N906" s="81">
        <f t="shared" si="259"/>
        <v>2.8999999999999986</v>
      </c>
      <c r="O906" s="81">
        <f t="shared" si="260"/>
        <v>3.5</v>
      </c>
      <c r="P906" s="81">
        <f t="shared" si="261"/>
        <v>13.5</v>
      </c>
      <c r="Q906" s="81">
        <f t="shared" si="262"/>
        <v>23.5</v>
      </c>
      <c r="R906" s="81">
        <f t="shared" si="263"/>
        <v>33.5</v>
      </c>
      <c r="S906">
        <f t="shared" si="264"/>
        <v>2.5</v>
      </c>
      <c r="V906" s="54" t="s">
        <v>1963</v>
      </c>
      <c r="W906" s="55" t="s">
        <v>1964</v>
      </c>
      <c r="X906" s="56">
        <v>5</v>
      </c>
      <c r="Y906" s="57">
        <v>54.1</v>
      </c>
      <c r="Z906" s="57">
        <v>2.6</v>
      </c>
      <c r="AA906" s="57">
        <v>2.5150000000000001</v>
      </c>
      <c r="AB906" s="57">
        <v>2.5</v>
      </c>
      <c r="AC906" s="57">
        <v>14.5</v>
      </c>
      <c r="AD906" s="57">
        <v>23.9</v>
      </c>
      <c r="AE906" s="57">
        <v>0</v>
      </c>
      <c r="AF906" s="57">
        <v>0</v>
      </c>
      <c r="AG906" s="58">
        <v>0</v>
      </c>
      <c r="AH906" s="58">
        <v>2.5</v>
      </c>
      <c r="AI906" s="58">
        <v>0</v>
      </c>
      <c r="AJ906" s="58">
        <v>0</v>
      </c>
    </row>
    <row r="907" spans="1:36">
      <c r="A907" s="68" t="str">
        <f t="shared" si="247"/>
        <v>5JL14</v>
      </c>
      <c r="B907" s="12">
        <f t="shared" si="248"/>
        <v>2.5150000000000001</v>
      </c>
      <c r="C907" s="12">
        <f t="shared" si="249"/>
        <v>2.5150000000000001</v>
      </c>
      <c r="D907" s="12">
        <f t="shared" si="250"/>
        <v>2.2835970025848864</v>
      </c>
      <c r="E907" s="12">
        <f t="shared" si="251"/>
        <v>1.7805116170533444</v>
      </c>
      <c r="F907" s="12">
        <f t="shared" si="252"/>
        <v>1.2564338242229323</v>
      </c>
      <c r="G907" s="12">
        <f t="shared" si="253"/>
        <v>0.73235603139252015</v>
      </c>
      <c r="H907" s="12">
        <f t="shared" si="254"/>
        <v>24.700000000000003</v>
      </c>
      <c r="I907" s="12">
        <f t="shared" si="255"/>
        <v>32.4</v>
      </c>
      <c r="J907" s="12">
        <f t="shared" si="256"/>
        <v>2.5150000000000001</v>
      </c>
      <c r="K907" s="12">
        <f t="shared" si="265"/>
        <v>2.1788107396044576</v>
      </c>
      <c r="L907" s="12">
        <f t="shared" si="257"/>
        <v>7.6999999999999957</v>
      </c>
      <c r="M907" s="81">
        <f t="shared" si="258"/>
        <v>0</v>
      </c>
      <c r="N907" s="81">
        <f t="shared" si="259"/>
        <v>0</v>
      </c>
      <c r="O907" s="81">
        <f t="shared" si="260"/>
        <v>5.2999999999999972</v>
      </c>
      <c r="P907" s="81">
        <f t="shared" si="261"/>
        <v>7.6000000000000014</v>
      </c>
      <c r="Q907" s="81">
        <f t="shared" si="262"/>
        <v>17.600000000000001</v>
      </c>
      <c r="R907" s="81">
        <f t="shared" si="263"/>
        <v>27.6</v>
      </c>
      <c r="S907">
        <f t="shared" si="264"/>
        <v>3</v>
      </c>
      <c r="V907" s="54" t="s">
        <v>1965</v>
      </c>
      <c r="W907" s="55" t="s">
        <v>1966</v>
      </c>
      <c r="X907" s="56">
        <v>5</v>
      </c>
      <c r="Y907" s="57">
        <v>51.3</v>
      </c>
      <c r="Z907" s="57">
        <v>2.6</v>
      </c>
      <c r="AA907" s="57">
        <v>2.5150000000000001</v>
      </c>
      <c r="AB907" s="57">
        <v>0</v>
      </c>
      <c r="AC907" s="57">
        <v>22.1</v>
      </c>
      <c r="AD907" s="57">
        <v>29.8</v>
      </c>
      <c r="AE907" s="57">
        <v>0</v>
      </c>
      <c r="AF907" s="57">
        <v>0</v>
      </c>
      <c r="AG907" s="58">
        <v>2.5</v>
      </c>
      <c r="AH907" s="58">
        <v>3</v>
      </c>
      <c r="AI907" s="58">
        <v>0</v>
      </c>
      <c r="AJ907" s="58">
        <v>0</v>
      </c>
    </row>
    <row r="908" spans="1:36">
      <c r="A908" s="68" t="str">
        <f t="shared" si="247"/>
        <v>5JP15</v>
      </c>
      <c r="B908" s="12">
        <f t="shared" si="248"/>
        <v>2.5150000000000001</v>
      </c>
      <c r="C908" s="12">
        <f t="shared" si="249"/>
        <v>2.5150000000000001</v>
      </c>
      <c r="D908" s="12">
        <f t="shared" si="250"/>
        <v>2.2231855038043902</v>
      </c>
      <c r="E908" s="12">
        <f t="shared" si="251"/>
        <v>1.5239173843692861</v>
      </c>
      <c r="F908" s="12">
        <f t="shared" si="252"/>
        <v>0.82464926493418189</v>
      </c>
      <c r="G908" s="12">
        <f t="shared" si="253"/>
        <v>0.12538114549907764</v>
      </c>
      <c r="H908" s="12">
        <f t="shared" si="254"/>
        <v>24.700000000000003</v>
      </c>
      <c r="I908" s="12">
        <f t="shared" si="255"/>
        <v>27.700000000000003</v>
      </c>
      <c r="J908" s="12">
        <f t="shared" si="256"/>
        <v>2.5150000000000001</v>
      </c>
      <c r="K908" s="12">
        <f t="shared" si="265"/>
        <v>2.384017171274464</v>
      </c>
      <c r="L908" s="12">
        <f t="shared" si="257"/>
        <v>3</v>
      </c>
      <c r="M908" s="81">
        <f t="shared" si="258"/>
        <v>0</v>
      </c>
      <c r="N908" s="81">
        <f t="shared" si="259"/>
        <v>0</v>
      </c>
      <c r="O908" s="81">
        <f t="shared" si="260"/>
        <v>2.2999999999999972</v>
      </c>
      <c r="P908" s="81">
        <f t="shared" si="261"/>
        <v>12.299999999999997</v>
      </c>
      <c r="Q908" s="81">
        <f t="shared" si="262"/>
        <v>22.299999999999997</v>
      </c>
      <c r="R908" s="81">
        <f t="shared" si="263"/>
        <v>32.299999999999997</v>
      </c>
      <c r="S908">
        <f t="shared" si="264"/>
        <v>4</v>
      </c>
      <c r="V908" s="54" t="s">
        <v>1967</v>
      </c>
      <c r="W908" s="55" t="s">
        <v>1968</v>
      </c>
      <c r="X908" s="56">
        <v>5</v>
      </c>
      <c r="Y908" s="57">
        <v>51.3</v>
      </c>
      <c r="Z908" s="57">
        <v>2.6</v>
      </c>
      <c r="AA908" s="57">
        <v>2.5150000000000001</v>
      </c>
      <c r="AB908" s="57">
        <v>0</v>
      </c>
      <c r="AC908" s="57">
        <v>22.1</v>
      </c>
      <c r="AD908" s="57">
        <v>25.1</v>
      </c>
      <c r="AE908" s="57">
        <v>0</v>
      </c>
      <c r="AF908" s="57">
        <v>0</v>
      </c>
      <c r="AG908" s="58">
        <v>2.5</v>
      </c>
      <c r="AH908" s="58">
        <v>4</v>
      </c>
      <c r="AI908" s="58">
        <v>0</v>
      </c>
      <c r="AJ908" s="58">
        <v>0</v>
      </c>
    </row>
    <row r="909" spans="1:36">
      <c r="A909" s="68" t="str">
        <f t="shared" si="247"/>
        <v>5JP27</v>
      </c>
      <c r="B909" s="12">
        <f t="shared" si="248"/>
        <v>2.5150000000000001</v>
      </c>
      <c r="C909" s="12">
        <f t="shared" si="249"/>
        <v>2.5150000000000001</v>
      </c>
      <c r="D909" s="12">
        <f t="shared" si="250"/>
        <v>1.9434782560303485</v>
      </c>
      <c r="E909" s="12">
        <f t="shared" si="251"/>
        <v>1.2442101365952445</v>
      </c>
      <c r="F909" s="12">
        <f t="shared" si="252"/>
        <v>0.54494201716014024</v>
      </c>
      <c r="G909" s="12">
        <f t="shared" si="253"/>
        <v>-0.15432610227496379</v>
      </c>
      <c r="H909" s="12">
        <f t="shared" si="254"/>
        <v>20.700000000000003</v>
      </c>
      <c r="I909" s="12">
        <f t="shared" si="255"/>
        <v>23.700000000000003</v>
      </c>
      <c r="J909" s="12">
        <f t="shared" si="256"/>
        <v>2.5150000000000001</v>
      </c>
      <c r="K909" s="12">
        <f t="shared" si="265"/>
        <v>2.384017171274464</v>
      </c>
      <c r="L909" s="12">
        <f t="shared" si="257"/>
        <v>3</v>
      </c>
      <c r="M909" s="81">
        <f t="shared" si="258"/>
        <v>0</v>
      </c>
      <c r="N909" s="81">
        <f t="shared" si="259"/>
        <v>0</v>
      </c>
      <c r="O909" s="81">
        <f t="shared" si="260"/>
        <v>6.2999999999999972</v>
      </c>
      <c r="P909" s="81">
        <f t="shared" si="261"/>
        <v>16.299999999999997</v>
      </c>
      <c r="Q909" s="81">
        <f t="shared" si="262"/>
        <v>26.299999999999997</v>
      </c>
      <c r="R909" s="81">
        <f t="shared" si="263"/>
        <v>36.299999999999997</v>
      </c>
      <c r="S909">
        <f t="shared" si="264"/>
        <v>4</v>
      </c>
      <c r="V909" s="54" t="s">
        <v>1969</v>
      </c>
      <c r="W909" s="55" t="s">
        <v>1970</v>
      </c>
      <c r="X909" s="56">
        <v>5</v>
      </c>
      <c r="Y909" s="57">
        <v>50</v>
      </c>
      <c r="Z909" s="57">
        <v>2.6</v>
      </c>
      <c r="AA909" s="57">
        <v>2.5150000000000001</v>
      </c>
      <c r="AB909" s="57">
        <v>0</v>
      </c>
      <c r="AC909" s="57">
        <v>18.100000000000001</v>
      </c>
      <c r="AD909" s="57">
        <v>21.1</v>
      </c>
      <c r="AE909" s="57">
        <v>44.7</v>
      </c>
      <c r="AF909" s="57">
        <v>0</v>
      </c>
      <c r="AG909" s="58">
        <v>2.5</v>
      </c>
      <c r="AH909" s="58">
        <v>4</v>
      </c>
      <c r="AI909" s="58">
        <v>0</v>
      </c>
      <c r="AJ909" s="58">
        <v>0</v>
      </c>
    </row>
    <row r="910" spans="1:36">
      <c r="A910" s="68" t="str">
        <f t="shared" si="247"/>
        <v>5JU23</v>
      </c>
      <c r="B910" s="12">
        <f t="shared" si="248"/>
        <v>2.5150000000000001</v>
      </c>
      <c r="C910" s="12">
        <f t="shared" si="249"/>
        <v>2.5150000000000001</v>
      </c>
      <c r="D910" s="12">
        <f t="shared" si="250"/>
        <v>2.2835970025848864</v>
      </c>
      <c r="E910" s="12">
        <f t="shared" si="251"/>
        <v>1.6010342148268721</v>
      </c>
      <c r="F910" s="12">
        <f t="shared" si="252"/>
        <v>0.68216329814784271</v>
      </c>
      <c r="G910" s="12">
        <f t="shared" si="253"/>
        <v>-0.23670761853118671</v>
      </c>
      <c r="H910" s="12">
        <f t="shared" si="254"/>
        <v>24.700000000000003</v>
      </c>
      <c r="I910" s="12">
        <f t="shared" si="255"/>
        <v>34.9</v>
      </c>
      <c r="J910" s="12">
        <f t="shared" si="256"/>
        <v>2.5150000000000001</v>
      </c>
      <c r="K910" s="12">
        <f t="shared" si="265"/>
        <v>2.0696583823331771</v>
      </c>
      <c r="L910" s="12">
        <f t="shared" si="257"/>
        <v>10.199999999999996</v>
      </c>
      <c r="M910" s="81">
        <f t="shared" si="258"/>
        <v>0</v>
      </c>
      <c r="N910" s="81">
        <f t="shared" si="259"/>
        <v>0</v>
      </c>
      <c r="O910" s="81">
        <f t="shared" si="260"/>
        <v>5.2999999999999972</v>
      </c>
      <c r="P910" s="81">
        <f t="shared" si="261"/>
        <v>5.1000000000000014</v>
      </c>
      <c r="Q910" s="81">
        <f t="shared" si="262"/>
        <v>15.100000000000001</v>
      </c>
      <c r="R910" s="81">
        <f t="shared" si="263"/>
        <v>25.1</v>
      </c>
      <c r="S910">
        <f t="shared" si="264"/>
        <v>5.25</v>
      </c>
      <c r="V910" s="54" t="s">
        <v>1971</v>
      </c>
      <c r="W910" s="55" t="s">
        <v>1972</v>
      </c>
      <c r="X910" s="56">
        <v>5</v>
      </c>
      <c r="Y910" s="57">
        <v>51.3</v>
      </c>
      <c r="Z910" s="57">
        <v>2.6</v>
      </c>
      <c r="AA910" s="57">
        <v>2.5150000000000001</v>
      </c>
      <c r="AB910" s="57">
        <v>0</v>
      </c>
      <c r="AC910" s="57">
        <v>22.1</v>
      </c>
      <c r="AD910" s="57">
        <v>32.299999999999997</v>
      </c>
      <c r="AE910" s="57">
        <v>39.700000000000003</v>
      </c>
      <c r="AF910" s="57">
        <v>0</v>
      </c>
      <c r="AG910" s="58">
        <v>2.5</v>
      </c>
      <c r="AH910" s="58">
        <v>5.25</v>
      </c>
      <c r="AI910" s="58">
        <v>0</v>
      </c>
      <c r="AJ910" s="58">
        <v>0</v>
      </c>
    </row>
    <row r="911" spans="1:36">
      <c r="A911" s="68" t="str">
        <f t="shared" si="247"/>
        <v>5JZY1</v>
      </c>
      <c r="B911" s="12">
        <f t="shared" si="248"/>
        <v>3</v>
      </c>
      <c r="C911" s="12">
        <f t="shared" si="249"/>
        <v>3</v>
      </c>
      <c r="D911" s="12">
        <f t="shared" si="250"/>
        <v>3</v>
      </c>
      <c r="E911" s="12">
        <f t="shared" si="251"/>
        <v>2.5677566652057306</v>
      </c>
      <c r="F911" s="12">
        <f t="shared" si="252"/>
        <v>0.40487703094727756</v>
      </c>
      <c r="G911" s="12">
        <f t="shared" si="253"/>
        <v>-1.9498104038859898</v>
      </c>
      <c r="H911" s="12">
        <f t="shared" si="254"/>
        <v>30.1</v>
      </c>
      <c r="I911" s="12">
        <f t="shared" si="255"/>
        <v>41</v>
      </c>
      <c r="J911" s="12">
        <f t="shared" si="256"/>
        <v>3</v>
      </c>
      <c r="K911" s="12">
        <f t="shared" si="265"/>
        <v>2.5240957222972185</v>
      </c>
      <c r="L911" s="12">
        <f t="shared" si="257"/>
        <v>10.899999999999999</v>
      </c>
      <c r="M911" s="81">
        <f t="shared" si="258"/>
        <v>0</v>
      </c>
      <c r="N911" s="81">
        <f t="shared" si="259"/>
        <v>0</v>
      </c>
      <c r="O911" s="81">
        <f t="shared" si="260"/>
        <v>0</v>
      </c>
      <c r="P911" s="81">
        <f t="shared" si="261"/>
        <v>9.8999999999999986</v>
      </c>
      <c r="Q911" s="81">
        <f t="shared" si="262"/>
        <v>9</v>
      </c>
      <c r="R911" s="81">
        <f t="shared" si="263"/>
        <v>19</v>
      </c>
      <c r="S911">
        <f t="shared" si="264"/>
        <v>13.25</v>
      </c>
      <c r="V911" s="54" t="s">
        <v>1973</v>
      </c>
      <c r="W911" s="55" t="s">
        <v>1974</v>
      </c>
      <c r="X911" s="56">
        <v>5</v>
      </c>
      <c r="Y911" s="57">
        <v>56.5</v>
      </c>
      <c r="Z911" s="57">
        <v>3</v>
      </c>
      <c r="AA911" s="57">
        <v>3</v>
      </c>
      <c r="AB911" s="57">
        <v>0</v>
      </c>
      <c r="AC911" s="57">
        <v>27.1</v>
      </c>
      <c r="AD911" s="57">
        <v>38</v>
      </c>
      <c r="AE911" s="57">
        <v>44.5</v>
      </c>
      <c r="AF911" s="57">
        <v>0</v>
      </c>
      <c r="AG911" s="58">
        <v>2.5</v>
      </c>
      <c r="AH911" s="58">
        <v>13.25</v>
      </c>
      <c r="AI911" s="58">
        <v>0</v>
      </c>
      <c r="AJ911" s="58">
        <v>0</v>
      </c>
    </row>
    <row r="912" spans="1:36">
      <c r="A912" s="68" t="str">
        <f t="shared" si="247"/>
        <v>5K1</v>
      </c>
      <c r="B912" s="12">
        <f t="shared" si="248"/>
        <v>2.5150000000000001</v>
      </c>
      <c r="C912" s="12">
        <f t="shared" si="249"/>
        <v>2.5150000000000001</v>
      </c>
      <c r="D912" s="12">
        <f t="shared" si="250"/>
        <v>2.2604227442285065</v>
      </c>
      <c r="E912" s="12">
        <f t="shared" si="251"/>
        <v>1.7800882993766323</v>
      </c>
      <c r="F912" s="12">
        <f t="shared" si="252"/>
        <v>1.2997538545247576</v>
      </c>
      <c r="G912" s="12">
        <f t="shared" si="253"/>
        <v>0.81941940967288307</v>
      </c>
      <c r="H912" s="12">
        <f t="shared" si="254"/>
        <v>24.700000000000003</v>
      </c>
      <c r="I912" s="12">
        <f t="shared" si="255"/>
        <v>38.9</v>
      </c>
      <c r="J912" s="12">
        <f t="shared" si="256"/>
        <v>2.5150000000000001</v>
      </c>
      <c r="K912" s="12">
        <f t="shared" si="265"/>
        <v>1.8329250883103385</v>
      </c>
      <c r="L912" s="12">
        <f t="shared" si="257"/>
        <v>14.199999999999996</v>
      </c>
      <c r="M912" s="81">
        <f t="shared" si="258"/>
        <v>0</v>
      </c>
      <c r="N912" s="81">
        <f t="shared" si="259"/>
        <v>0</v>
      </c>
      <c r="O912" s="81">
        <f t="shared" si="260"/>
        <v>5.2999999999999972</v>
      </c>
      <c r="P912" s="81">
        <f t="shared" si="261"/>
        <v>1.1000000000000014</v>
      </c>
      <c r="Q912" s="81">
        <f t="shared" si="262"/>
        <v>11.100000000000001</v>
      </c>
      <c r="R912" s="81">
        <f t="shared" si="263"/>
        <v>21.1</v>
      </c>
      <c r="S912">
        <f t="shared" si="264"/>
        <v>2.75</v>
      </c>
      <c r="V912" s="54" t="s">
        <v>1975</v>
      </c>
      <c r="W912" s="55" t="s">
        <v>1976</v>
      </c>
      <c r="X912" s="56">
        <v>5</v>
      </c>
      <c r="Y912" s="57">
        <v>52</v>
      </c>
      <c r="Z912" s="57">
        <v>2.6</v>
      </c>
      <c r="AA912" s="57">
        <v>2.5150000000000001</v>
      </c>
      <c r="AB912" s="57">
        <v>0</v>
      </c>
      <c r="AC912" s="57">
        <v>22.1</v>
      </c>
      <c r="AD912" s="57">
        <v>36.299999999999997</v>
      </c>
      <c r="AE912" s="57">
        <v>0</v>
      </c>
      <c r="AF912" s="57">
        <v>0</v>
      </c>
      <c r="AG912" s="58">
        <v>2.75</v>
      </c>
      <c r="AH912" s="58">
        <v>0</v>
      </c>
      <c r="AI912" s="58">
        <v>0</v>
      </c>
      <c r="AJ912" s="58">
        <v>0</v>
      </c>
    </row>
    <row r="913" spans="1:36">
      <c r="A913" s="68" t="str">
        <f t="shared" si="247"/>
        <v>5K4</v>
      </c>
      <c r="B913" s="12">
        <f t="shared" si="248"/>
        <v>2.5150000000000001</v>
      </c>
      <c r="C913" s="12">
        <f t="shared" si="249"/>
        <v>2.5150000000000001</v>
      </c>
      <c r="D913" s="12">
        <f t="shared" si="250"/>
        <v>2.1067157218759069</v>
      </c>
      <c r="E913" s="12">
        <f t="shared" si="251"/>
        <v>1.6263812770240322</v>
      </c>
      <c r="F913" s="12">
        <f t="shared" si="252"/>
        <v>1.1460468321721577</v>
      </c>
      <c r="G913" s="12">
        <f t="shared" si="253"/>
        <v>0.66571238732028304</v>
      </c>
      <c r="H913" s="12">
        <f t="shared" si="254"/>
        <v>21.5</v>
      </c>
      <c r="I913" s="12">
        <f t="shared" si="255"/>
        <v>21.5</v>
      </c>
      <c r="J913" s="12">
        <f t="shared" si="256"/>
        <v>2.5150000000000001</v>
      </c>
      <c r="K913" s="12">
        <f t="shared" si="265"/>
        <v>2.5150000000000001</v>
      </c>
      <c r="L913" s="12">
        <f t="shared" si="257"/>
        <v>0</v>
      </c>
      <c r="M913" s="81">
        <f t="shared" si="258"/>
        <v>0</v>
      </c>
      <c r="N913" s="81">
        <f t="shared" si="259"/>
        <v>0</v>
      </c>
      <c r="O913" s="81">
        <f t="shared" si="260"/>
        <v>8.5</v>
      </c>
      <c r="P913" s="81">
        <f t="shared" si="261"/>
        <v>18.5</v>
      </c>
      <c r="Q913" s="81">
        <f t="shared" si="262"/>
        <v>28.5</v>
      </c>
      <c r="R913" s="81">
        <f t="shared" si="263"/>
        <v>38.5</v>
      </c>
      <c r="S913">
        <f t="shared" si="264"/>
        <v>2.75</v>
      </c>
      <c r="V913" s="54" t="s">
        <v>1977</v>
      </c>
      <c r="W913" s="55" t="s">
        <v>1978</v>
      </c>
      <c r="X913" s="56">
        <v>5</v>
      </c>
      <c r="Y913" s="57">
        <v>50.5</v>
      </c>
      <c r="Z913" s="57">
        <v>2.6</v>
      </c>
      <c r="AA913" s="57">
        <v>2.5150000000000001</v>
      </c>
      <c r="AB913" s="57">
        <v>0</v>
      </c>
      <c r="AC913" s="57">
        <v>18.899999999999999</v>
      </c>
      <c r="AD913" s="57">
        <v>0</v>
      </c>
      <c r="AE913" s="57">
        <v>0</v>
      </c>
      <c r="AF913" s="57">
        <v>0</v>
      </c>
      <c r="AG913" s="58">
        <v>2.75</v>
      </c>
      <c r="AH913" s="58">
        <v>0</v>
      </c>
      <c r="AI913" s="58">
        <v>0</v>
      </c>
      <c r="AJ913" s="58">
        <v>0</v>
      </c>
    </row>
    <row r="914" spans="1:36">
      <c r="A914" s="68" t="str">
        <f t="shared" si="247"/>
        <v>5K5</v>
      </c>
      <c r="B914" s="12">
        <f t="shared" si="248"/>
        <v>2.5150000000000001</v>
      </c>
      <c r="C914" s="12">
        <f t="shared" si="249"/>
        <v>2.5150000000000001</v>
      </c>
      <c r="D914" s="12">
        <f t="shared" si="250"/>
        <v>2.5150000000000001</v>
      </c>
      <c r="E914" s="12">
        <f t="shared" si="251"/>
        <v>2.0442722440451631</v>
      </c>
      <c r="F914" s="12">
        <f t="shared" si="252"/>
        <v>1.5639377991932886</v>
      </c>
      <c r="G914" s="12">
        <f t="shared" si="253"/>
        <v>1.0836033543414141</v>
      </c>
      <c r="H914" s="12">
        <f t="shared" si="254"/>
        <v>30.200000000000003</v>
      </c>
      <c r="I914" s="12">
        <f t="shared" si="255"/>
        <v>44.4</v>
      </c>
      <c r="J914" s="12">
        <f t="shared" si="256"/>
        <v>2.5150000000000001</v>
      </c>
      <c r="K914" s="12">
        <f t="shared" si="265"/>
        <v>1.8329250883103385</v>
      </c>
      <c r="L914" s="12">
        <f t="shared" si="257"/>
        <v>14.199999999999996</v>
      </c>
      <c r="M914" s="81">
        <f t="shared" si="258"/>
        <v>0</v>
      </c>
      <c r="N914" s="81">
        <f t="shared" si="259"/>
        <v>0</v>
      </c>
      <c r="O914" s="81">
        <f t="shared" si="260"/>
        <v>0</v>
      </c>
      <c r="P914" s="81">
        <f t="shared" si="261"/>
        <v>9.7999999999999972</v>
      </c>
      <c r="Q914" s="81">
        <f t="shared" si="262"/>
        <v>5.6000000000000014</v>
      </c>
      <c r="R914" s="81">
        <f t="shared" si="263"/>
        <v>15.600000000000001</v>
      </c>
      <c r="S914">
        <f t="shared" si="264"/>
        <v>2.75</v>
      </c>
      <c r="V914" s="54" t="s">
        <v>1979</v>
      </c>
      <c r="W914" s="55" t="s">
        <v>1980</v>
      </c>
      <c r="X914" s="56">
        <v>5</v>
      </c>
      <c r="Y914" s="57">
        <v>57.5</v>
      </c>
      <c r="Z914" s="57">
        <v>2.6</v>
      </c>
      <c r="AA914" s="57">
        <v>2.5150000000000001</v>
      </c>
      <c r="AB914" s="57">
        <v>0</v>
      </c>
      <c r="AC914" s="57">
        <v>27.6</v>
      </c>
      <c r="AD914" s="57">
        <v>41.8</v>
      </c>
      <c r="AE914" s="57">
        <v>0</v>
      </c>
      <c r="AF914" s="57">
        <v>0</v>
      </c>
      <c r="AG914" s="58">
        <v>2.75</v>
      </c>
      <c r="AH914" s="58">
        <v>0</v>
      </c>
      <c r="AI914" s="58">
        <v>0</v>
      </c>
      <c r="AJ914" s="58">
        <v>0</v>
      </c>
    </row>
    <row r="915" spans="1:36">
      <c r="A915" s="68" t="str">
        <f t="shared" si="247"/>
        <v>5L1</v>
      </c>
      <c r="B915" s="12">
        <f t="shared" si="248"/>
        <v>2.5150000000000001</v>
      </c>
      <c r="C915" s="12">
        <f t="shared" si="249"/>
        <v>2.5150000000000001</v>
      </c>
      <c r="D915" s="12">
        <f t="shared" si="250"/>
        <v>2.3106096607961395</v>
      </c>
      <c r="E915" s="12">
        <f t="shared" si="251"/>
        <v>1.7865318679657274</v>
      </c>
      <c r="F915" s="12">
        <f t="shared" si="252"/>
        <v>1.2624540751353153</v>
      </c>
      <c r="G915" s="12">
        <f t="shared" si="253"/>
        <v>0.73837628230490315</v>
      </c>
      <c r="H915" s="12">
        <f t="shared" si="254"/>
        <v>26.1</v>
      </c>
      <c r="I915" s="12">
        <f t="shared" si="255"/>
        <v>26.1</v>
      </c>
      <c r="J915" s="12">
        <f t="shared" si="256"/>
        <v>2.5150000000000001</v>
      </c>
      <c r="K915" s="12">
        <f t="shared" si="265"/>
        <v>2.5150000000000001</v>
      </c>
      <c r="L915" s="12">
        <f t="shared" si="257"/>
        <v>0</v>
      </c>
      <c r="M915" s="81">
        <f t="shared" si="258"/>
        <v>0</v>
      </c>
      <c r="N915" s="81">
        <f t="shared" si="259"/>
        <v>0</v>
      </c>
      <c r="O915" s="81">
        <f t="shared" si="260"/>
        <v>3.8999999999999986</v>
      </c>
      <c r="P915" s="81">
        <f t="shared" si="261"/>
        <v>13.899999999999999</v>
      </c>
      <c r="Q915" s="81">
        <f t="shared" si="262"/>
        <v>23.9</v>
      </c>
      <c r="R915" s="81">
        <f t="shared" si="263"/>
        <v>33.9</v>
      </c>
      <c r="S915">
        <f t="shared" si="264"/>
        <v>3</v>
      </c>
      <c r="V915" s="54" t="s">
        <v>1981</v>
      </c>
      <c r="W915" s="55" t="s">
        <v>56</v>
      </c>
      <c r="X915" s="56">
        <v>5</v>
      </c>
      <c r="Y915" s="57">
        <v>57.4</v>
      </c>
      <c r="Z915" s="57">
        <v>2.6</v>
      </c>
      <c r="AA915" s="57">
        <v>2.5150000000000001</v>
      </c>
      <c r="AB915" s="57">
        <v>0</v>
      </c>
      <c r="AC915" s="57">
        <v>23.5</v>
      </c>
      <c r="AD915" s="57">
        <v>0</v>
      </c>
      <c r="AE915" s="57">
        <v>0</v>
      </c>
      <c r="AF915" s="57">
        <v>0</v>
      </c>
      <c r="AG915" s="58">
        <v>3</v>
      </c>
      <c r="AH915" s="58">
        <v>0</v>
      </c>
      <c r="AI915" s="58">
        <v>0</v>
      </c>
      <c r="AJ915" s="58">
        <v>0</v>
      </c>
    </row>
    <row r="916" spans="1:36">
      <c r="A916" s="68" t="str">
        <f t="shared" ref="A916:A979" si="266">+W916</f>
        <v>5L3</v>
      </c>
      <c r="B916" s="12">
        <f t="shared" ref="B916:B979" si="267">IF($I916&lt;10,$K916-2*(M916*TAN(RADIANS(S916))/2),$J916-2*(M916*TAN(RADIANS($AG916))/2))</f>
        <v>2.5150000000000001</v>
      </c>
      <c r="C916" s="12">
        <f t="shared" ref="C916:C979" si="268">IF($I916&lt;20,$K916-2*(N916*TAN(RADIANS(S916))/2),$J916-2*(N916*TAN(RADIANS($AG916))/2))</f>
        <v>2.5150000000000001</v>
      </c>
      <c r="D916" s="12">
        <f t="shared" ref="D916:D979" si="269">IF($I916&lt;30,$K916-2*(O916*TAN(RADIANS(S916))/2),$J916-2*(O916*TAN(RADIANS($AG916))/2))</f>
        <v>2.2231531260247741</v>
      </c>
      <c r="E916" s="12">
        <f t="shared" ref="E916:E979" si="270">IF($I916&lt;40,$K916-2*(P916*TAN(RADIANS(S916))/2),$J916-2*(P916*TAN(RADIANS($AG916))/2))</f>
        <v>1.7019979939261565</v>
      </c>
      <c r="F916" s="12">
        <f t="shared" ref="F916:F979" si="271">IF($I916&lt;50,$K916-2*(Q916*TAN(RADIANS(S916))/2),$J916-2*(Q916*TAN(RADIANS($AG916))/2))</f>
        <v>1.1808428618275386</v>
      </c>
      <c r="G916" s="12">
        <f t="shared" ref="G916:G979" si="272">IF($I916&lt;60,$K916-2*(R916*TAN(RADIANS(S916))/2),$J916-2*(R916*TAN(RADIANS($AG916))/2))</f>
        <v>0.65968772972892098</v>
      </c>
      <c r="H916" s="12">
        <f t="shared" ref="H916:H979" si="273">+Z916+AC916</f>
        <v>24.400000000000002</v>
      </c>
      <c r="I916" s="12">
        <f t="shared" ref="I916:I979" si="274">IF(AD916=0,H916,Z916+AD916)</f>
        <v>24.400000000000002</v>
      </c>
      <c r="J916" s="12">
        <f t="shared" ref="J916:J979" si="275">+AA916</f>
        <v>2.5150000000000001</v>
      </c>
      <c r="K916" s="12">
        <f t="shared" si="265"/>
        <v>2.5150000000000001</v>
      </c>
      <c r="L916" s="12">
        <f t="shared" ref="L916:L979" si="276">+I916-H916</f>
        <v>0</v>
      </c>
      <c r="M916" s="81">
        <f t="shared" ref="M916:M979" si="277">IF(I916&lt;10,10-I916,IF(H916&gt;10,0,10-H916))</f>
        <v>0</v>
      </c>
      <c r="N916" s="81">
        <f t="shared" ref="N916:N979" si="278">IF(I916&lt;20,20-I916,IF(H916&gt;20,0,20-H916))</f>
        <v>0</v>
      </c>
      <c r="O916" s="81">
        <f t="shared" ref="O916:O979" si="279">IF(I916&lt;30,30-I916,IF(H916&gt;30,0,30-H916))</f>
        <v>5.5999999999999979</v>
      </c>
      <c r="P916" s="81">
        <f t="shared" ref="P916:P979" si="280">IF(I916&lt;40,40-I916,IF(H916&gt;40,0,40-H916))</f>
        <v>15.599999999999998</v>
      </c>
      <c r="Q916" s="81">
        <f t="shared" ref="Q916:Q979" si="281">IF(I916&lt;50,50-I916,IF(H916&gt;50,0,50-H916))</f>
        <v>25.599999999999998</v>
      </c>
      <c r="R916" s="81">
        <f t="shared" ref="R916:R979" si="282">IF(I916&lt;60,60-I916,IF(H916&gt;60,0,60-H916))</f>
        <v>35.599999999999994</v>
      </c>
      <c r="S916">
        <f t="shared" ref="S916:S979" si="283">IF(AH916=0,AG916,AH916)</f>
        <v>2.9832999999999998</v>
      </c>
      <c r="V916" s="54" t="s">
        <v>1982</v>
      </c>
      <c r="W916" s="55" t="s">
        <v>1983</v>
      </c>
      <c r="X916" s="56">
        <v>5</v>
      </c>
      <c r="Y916" s="57">
        <v>55.4</v>
      </c>
      <c r="Z916" s="57">
        <v>2.6</v>
      </c>
      <c r="AA916" s="57">
        <v>2.5150000000000001</v>
      </c>
      <c r="AB916" s="57">
        <v>0</v>
      </c>
      <c r="AC916" s="57">
        <v>21.8</v>
      </c>
      <c r="AD916" s="57">
        <v>0</v>
      </c>
      <c r="AE916" s="57">
        <v>0</v>
      </c>
      <c r="AF916" s="57">
        <v>0</v>
      </c>
      <c r="AG916" s="58">
        <v>2.9832999999999998</v>
      </c>
      <c r="AH916" s="58">
        <v>0</v>
      </c>
      <c r="AI916" s="58">
        <v>0</v>
      </c>
      <c r="AJ916" s="58">
        <v>0</v>
      </c>
    </row>
    <row r="917" spans="1:36">
      <c r="A917" s="68" t="str">
        <f t="shared" si="266"/>
        <v>5L8</v>
      </c>
      <c r="B917" s="12">
        <f t="shared" si="267"/>
        <v>2.5150000000000001</v>
      </c>
      <c r="C917" s="12">
        <f t="shared" si="268"/>
        <v>2.5150000000000001</v>
      </c>
      <c r="D917" s="12">
        <f t="shared" si="269"/>
        <v>2.2057941022300569</v>
      </c>
      <c r="E917" s="12">
        <f t="shared" si="270"/>
        <v>1.681716309399645</v>
      </c>
      <c r="F917" s="12">
        <f t="shared" si="271"/>
        <v>1.1576385165692329</v>
      </c>
      <c r="G917" s="12">
        <f t="shared" si="272"/>
        <v>0.63356072373882077</v>
      </c>
      <c r="H917" s="12">
        <f t="shared" si="273"/>
        <v>24.1</v>
      </c>
      <c r="I917" s="12">
        <f t="shared" si="274"/>
        <v>24.1</v>
      </c>
      <c r="J917" s="12">
        <f t="shared" si="275"/>
        <v>2.5150000000000001</v>
      </c>
      <c r="K917" s="12">
        <f t="shared" ref="K917:K980" si="284">J917-2*(L917*TAN(RADIANS(AG917))/2)</f>
        <v>2.5150000000000001</v>
      </c>
      <c r="L917" s="12">
        <f t="shared" si="276"/>
        <v>0</v>
      </c>
      <c r="M917" s="81">
        <f t="shared" si="277"/>
        <v>0</v>
      </c>
      <c r="N917" s="81">
        <f t="shared" si="278"/>
        <v>0</v>
      </c>
      <c r="O917" s="81">
        <f t="shared" si="279"/>
        <v>5.8999999999999986</v>
      </c>
      <c r="P917" s="81">
        <f t="shared" si="280"/>
        <v>15.899999999999999</v>
      </c>
      <c r="Q917" s="81">
        <f t="shared" si="281"/>
        <v>25.9</v>
      </c>
      <c r="R917" s="81">
        <f t="shared" si="282"/>
        <v>35.9</v>
      </c>
      <c r="S917">
        <f t="shared" si="283"/>
        <v>3</v>
      </c>
      <c r="V917" s="54" t="s">
        <v>1984</v>
      </c>
      <c r="W917" s="55" t="s">
        <v>1985</v>
      </c>
      <c r="X917" s="56">
        <v>5</v>
      </c>
      <c r="Y917" s="57">
        <v>51.2</v>
      </c>
      <c r="Z917" s="57">
        <v>2.6</v>
      </c>
      <c r="AA917" s="57">
        <v>2.5150000000000001</v>
      </c>
      <c r="AB917" s="57">
        <v>0</v>
      </c>
      <c r="AC917" s="57">
        <v>21.5</v>
      </c>
      <c r="AD917" s="57">
        <v>0</v>
      </c>
      <c r="AE917" s="57">
        <v>0</v>
      </c>
      <c r="AF917" s="57">
        <v>0</v>
      </c>
      <c r="AG917" s="58">
        <v>3</v>
      </c>
      <c r="AH917" s="58">
        <v>0</v>
      </c>
      <c r="AI917" s="58">
        <v>0</v>
      </c>
      <c r="AJ917" s="58">
        <v>0</v>
      </c>
    </row>
    <row r="918" spans="1:36">
      <c r="A918" s="68" t="str">
        <f t="shared" si="266"/>
        <v>5L9</v>
      </c>
      <c r="B918" s="12">
        <f t="shared" si="267"/>
        <v>2.5150000000000001</v>
      </c>
      <c r="C918" s="12">
        <f t="shared" si="268"/>
        <v>2.5150000000000001</v>
      </c>
      <c r="D918" s="12">
        <f t="shared" si="269"/>
        <v>2.2319979918715775</v>
      </c>
      <c r="E918" s="12">
        <f t="shared" si="270"/>
        <v>1.7079201990411654</v>
      </c>
      <c r="F918" s="12">
        <f t="shared" si="271"/>
        <v>1.1838424062107535</v>
      </c>
      <c r="G918" s="12">
        <f t="shared" si="272"/>
        <v>0.65976461338034142</v>
      </c>
      <c r="H918" s="12">
        <f t="shared" si="273"/>
        <v>24.6</v>
      </c>
      <c r="I918" s="12">
        <f t="shared" si="274"/>
        <v>24.6</v>
      </c>
      <c r="J918" s="12">
        <f t="shared" si="275"/>
        <v>2.5150000000000001</v>
      </c>
      <c r="K918" s="12">
        <f t="shared" si="284"/>
        <v>2.5150000000000001</v>
      </c>
      <c r="L918" s="12">
        <f t="shared" si="276"/>
        <v>0</v>
      </c>
      <c r="M918" s="81">
        <f t="shared" si="277"/>
        <v>0</v>
      </c>
      <c r="N918" s="81">
        <f t="shared" si="278"/>
        <v>0</v>
      </c>
      <c r="O918" s="81">
        <f t="shared" si="279"/>
        <v>5.3999999999999986</v>
      </c>
      <c r="P918" s="81">
        <f t="shared" si="280"/>
        <v>15.399999999999999</v>
      </c>
      <c r="Q918" s="81">
        <f t="shared" si="281"/>
        <v>25.4</v>
      </c>
      <c r="R918" s="81">
        <f t="shared" si="282"/>
        <v>35.4</v>
      </c>
      <c r="S918">
        <f t="shared" si="283"/>
        <v>3</v>
      </c>
      <c r="V918" s="54" t="s">
        <v>1986</v>
      </c>
      <c r="W918" s="55" t="s">
        <v>1987</v>
      </c>
      <c r="X918" s="56">
        <v>1</v>
      </c>
      <c r="Y918" s="57">
        <v>51.7</v>
      </c>
      <c r="Z918" s="57">
        <v>2.6</v>
      </c>
      <c r="AA918" s="57">
        <v>2.5150000000000001</v>
      </c>
      <c r="AB918" s="57">
        <v>0</v>
      </c>
      <c r="AC918" s="57">
        <v>22</v>
      </c>
      <c r="AD918" s="57">
        <v>0</v>
      </c>
      <c r="AE918" s="57">
        <v>0</v>
      </c>
      <c r="AF918" s="57">
        <v>0</v>
      </c>
      <c r="AG918" s="58">
        <v>3</v>
      </c>
      <c r="AH918" s="58">
        <v>0</v>
      </c>
      <c r="AI918" s="58">
        <v>0</v>
      </c>
      <c r="AJ918" s="58">
        <v>0</v>
      </c>
    </row>
    <row r="919" spans="1:36">
      <c r="A919" s="68" t="str">
        <f t="shared" si="266"/>
        <v>5L10</v>
      </c>
      <c r="B919" s="12">
        <f t="shared" si="267"/>
        <v>2.5150000000000001</v>
      </c>
      <c r="C919" s="12">
        <f t="shared" si="268"/>
        <v>2.5150000000000001</v>
      </c>
      <c r="D919" s="12">
        <f t="shared" si="269"/>
        <v>2.1586271008753202</v>
      </c>
      <c r="E919" s="12">
        <f t="shared" si="270"/>
        <v>1.6345493080449081</v>
      </c>
      <c r="F919" s="12">
        <f t="shared" si="271"/>
        <v>1.1104715152144959</v>
      </c>
      <c r="G919" s="12">
        <f t="shared" si="272"/>
        <v>0.58639372238408383</v>
      </c>
      <c r="H919" s="12">
        <f t="shared" si="273"/>
        <v>19.8</v>
      </c>
      <c r="I919" s="12">
        <f t="shared" si="274"/>
        <v>23.200000000000003</v>
      </c>
      <c r="J919" s="12">
        <f t="shared" si="275"/>
        <v>2.5150000000000001</v>
      </c>
      <c r="K919" s="12">
        <f t="shared" si="284"/>
        <v>2.5150000000000001</v>
      </c>
      <c r="L919" s="12">
        <f t="shared" si="276"/>
        <v>3.4000000000000021</v>
      </c>
      <c r="M919" s="81">
        <f t="shared" si="277"/>
        <v>0</v>
      </c>
      <c r="N919" s="81">
        <f t="shared" si="278"/>
        <v>0.19999999999999929</v>
      </c>
      <c r="O919" s="81">
        <f t="shared" si="279"/>
        <v>6.7999999999999972</v>
      </c>
      <c r="P919" s="81">
        <f t="shared" si="280"/>
        <v>16.799999999999997</v>
      </c>
      <c r="Q919" s="81">
        <f t="shared" si="281"/>
        <v>26.799999999999997</v>
      </c>
      <c r="R919" s="81">
        <f t="shared" si="282"/>
        <v>36.799999999999997</v>
      </c>
      <c r="S919">
        <f t="shared" si="283"/>
        <v>3</v>
      </c>
      <c r="V919" s="54" t="s">
        <v>1988</v>
      </c>
      <c r="W919" s="55" t="s">
        <v>1989</v>
      </c>
      <c r="X919" s="56">
        <v>5</v>
      </c>
      <c r="Y919" s="57">
        <v>51.5</v>
      </c>
      <c r="Z919" s="57">
        <v>2.6</v>
      </c>
      <c r="AA919" s="57">
        <v>2.5150000000000001</v>
      </c>
      <c r="AB919" s="57">
        <v>2.48</v>
      </c>
      <c r="AC919" s="57">
        <v>17.2</v>
      </c>
      <c r="AD919" s="57">
        <v>20.6</v>
      </c>
      <c r="AE919" s="57">
        <v>0</v>
      </c>
      <c r="AF919" s="57">
        <v>0</v>
      </c>
      <c r="AG919" s="58">
        <v>0</v>
      </c>
      <c r="AH919" s="58">
        <v>3</v>
      </c>
      <c r="AI919" s="58">
        <v>0</v>
      </c>
      <c r="AJ919" s="58">
        <v>0</v>
      </c>
    </row>
    <row r="920" spans="1:36">
      <c r="A920" s="68" t="str">
        <f t="shared" si="266"/>
        <v>5L17</v>
      </c>
      <c r="B920" s="12">
        <f t="shared" si="267"/>
        <v>2.5150000000000001</v>
      </c>
      <c r="C920" s="12">
        <f t="shared" si="268"/>
        <v>2.5150000000000001</v>
      </c>
      <c r="D920" s="12">
        <f t="shared" si="269"/>
        <v>2.1062193215922789</v>
      </c>
      <c r="E920" s="12">
        <f t="shared" si="270"/>
        <v>1.5821415287618668</v>
      </c>
      <c r="F920" s="12">
        <f t="shared" si="271"/>
        <v>1.0580637359314546</v>
      </c>
      <c r="G920" s="12">
        <f t="shared" si="272"/>
        <v>0.53398594310104253</v>
      </c>
      <c r="H920" s="12">
        <f t="shared" si="273"/>
        <v>22.200000000000003</v>
      </c>
      <c r="I920" s="12">
        <f t="shared" si="274"/>
        <v>22.200000000000003</v>
      </c>
      <c r="J920" s="12">
        <f t="shared" si="275"/>
        <v>2.5150000000000001</v>
      </c>
      <c r="K920" s="12">
        <f t="shared" si="284"/>
        <v>2.5150000000000001</v>
      </c>
      <c r="L920" s="12">
        <f t="shared" si="276"/>
        <v>0</v>
      </c>
      <c r="M920" s="81">
        <f t="shared" si="277"/>
        <v>0</v>
      </c>
      <c r="N920" s="81">
        <f t="shared" si="278"/>
        <v>0</v>
      </c>
      <c r="O920" s="81">
        <f t="shared" si="279"/>
        <v>7.7999999999999972</v>
      </c>
      <c r="P920" s="81">
        <f t="shared" si="280"/>
        <v>17.799999999999997</v>
      </c>
      <c r="Q920" s="81">
        <f t="shared" si="281"/>
        <v>27.799999999999997</v>
      </c>
      <c r="R920" s="81">
        <f t="shared" si="282"/>
        <v>37.799999999999997</v>
      </c>
      <c r="S920">
        <f t="shared" si="283"/>
        <v>3</v>
      </c>
      <c r="V920" s="54" t="s">
        <v>1990</v>
      </c>
      <c r="W920" s="55" t="s">
        <v>1991</v>
      </c>
      <c r="X920" s="56">
        <v>5</v>
      </c>
      <c r="Y920" s="57">
        <v>53</v>
      </c>
      <c r="Z920" s="57">
        <v>2.6</v>
      </c>
      <c r="AA920" s="57">
        <v>2.5150000000000001</v>
      </c>
      <c r="AB920" s="57">
        <v>0</v>
      </c>
      <c r="AC920" s="57">
        <v>19.600000000000001</v>
      </c>
      <c r="AD920" s="57">
        <v>0</v>
      </c>
      <c r="AE920" s="57">
        <v>0</v>
      </c>
      <c r="AF920" s="57">
        <v>0</v>
      </c>
      <c r="AG920" s="58">
        <v>3</v>
      </c>
      <c r="AH920" s="58">
        <v>0</v>
      </c>
      <c r="AI920" s="58">
        <v>0</v>
      </c>
      <c r="AJ920" s="58">
        <v>0</v>
      </c>
    </row>
    <row r="921" spans="1:36">
      <c r="A921" s="68" t="str">
        <f t="shared" si="266"/>
        <v>5L18</v>
      </c>
      <c r="B921" s="12">
        <f t="shared" si="267"/>
        <v>2.5150000000000001</v>
      </c>
      <c r="C921" s="12">
        <f t="shared" si="268"/>
        <v>2.5150000000000001</v>
      </c>
      <c r="D921" s="12">
        <f t="shared" si="269"/>
        <v>2.2686834373697065</v>
      </c>
      <c r="E921" s="12">
        <f t="shared" si="270"/>
        <v>1.7446056445392943</v>
      </c>
      <c r="F921" s="12">
        <f t="shared" si="271"/>
        <v>1.2205278517088822</v>
      </c>
      <c r="G921" s="12">
        <f t="shared" si="272"/>
        <v>0.69645005887846989</v>
      </c>
      <c r="H921" s="12">
        <f t="shared" si="273"/>
        <v>25.3</v>
      </c>
      <c r="I921" s="12">
        <f t="shared" si="274"/>
        <v>25.3</v>
      </c>
      <c r="J921" s="12">
        <f t="shared" si="275"/>
        <v>2.5150000000000001</v>
      </c>
      <c r="K921" s="12">
        <f t="shared" si="284"/>
        <v>2.5150000000000001</v>
      </c>
      <c r="L921" s="12">
        <f t="shared" si="276"/>
        <v>0</v>
      </c>
      <c r="M921" s="81">
        <f t="shared" si="277"/>
        <v>0</v>
      </c>
      <c r="N921" s="81">
        <f t="shared" si="278"/>
        <v>0</v>
      </c>
      <c r="O921" s="81">
        <f t="shared" si="279"/>
        <v>4.6999999999999993</v>
      </c>
      <c r="P921" s="81">
        <f t="shared" si="280"/>
        <v>14.7</v>
      </c>
      <c r="Q921" s="81">
        <f t="shared" si="281"/>
        <v>24.7</v>
      </c>
      <c r="R921" s="81">
        <f t="shared" si="282"/>
        <v>34.700000000000003</v>
      </c>
      <c r="S921">
        <f t="shared" si="283"/>
        <v>3</v>
      </c>
      <c r="V921" s="54" t="s">
        <v>1992</v>
      </c>
      <c r="W921" s="55" t="s">
        <v>1993</v>
      </c>
      <c r="X921" s="56">
        <v>1</v>
      </c>
      <c r="Y921" s="57">
        <v>50.4</v>
      </c>
      <c r="Z921" s="57">
        <v>2.6</v>
      </c>
      <c r="AA921" s="57">
        <v>2.5150000000000001</v>
      </c>
      <c r="AB921" s="57">
        <v>0</v>
      </c>
      <c r="AC921" s="57">
        <v>22.7</v>
      </c>
      <c r="AD921" s="57">
        <v>0</v>
      </c>
      <c r="AE921" s="57">
        <v>0</v>
      </c>
      <c r="AF921" s="57">
        <v>0</v>
      </c>
      <c r="AG921" s="58">
        <v>3</v>
      </c>
      <c r="AH921" s="58">
        <v>0</v>
      </c>
      <c r="AI921" s="58">
        <v>0</v>
      </c>
      <c r="AJ921" s="58">
        <v>0</v>
      </c>
    </row>
    <row r="922" spans="1:36">
      <c r="A922" s="68" t="str">
        <f t="shared" si="266"/>
        <v>5L19</v>
      </c>
      <c r="B922" s="12">
        <f t="shared" si="267"/>
        <v>2.5150000000000001</v>
      </c>
      <c r="C922" s="12">
        <f t="shared" si="268"/>
        <v>2.5150000000000001</v>
      </c>
      <c r="D922" s="12">
        <f t="shared" si="269"/>
        <v>2.1062193215922789</v>
      </c>
      <c r="E922" s="12">
        <f t="shared" si="270"/>
        <v>1.5821415287618668</v>
      </c>
      <c r="F922" s="12">
        <f t="shared" si="271"/>
        <v>1.0580637359314546</v>
      </c>
      <c r="G922" s="12">
        <f t="shared" si="272"/>
        <v>0.53398594310104253</v>
      </c>
      <c r="H922" s="12">
        <f t="shared" si="273"/>
        <v>22.200000000000003</v>
      </c>
      <c r="I922" s="12">
        <f t="shared" si="274"/>
        <v>22.200000000000003</v>
      </c>
      <c r="J922" s="12">
        <f t="shared" si="275"/>
        <v>2.5150000000000001</v>
      </c>
      <c r="K922" s="12">
        <f t="shared" si="284"/>
        <v>2.5150000000000001</v>
      </c>
      <c r="L922" s="12">
        <f t="shared" si="276"/>
        <v>0</v>
      </c>
      <c r="M922" s="81">
        <f t="shared" si="277"/>
        <v>0</v>
      </c>
      <c r="N922" s="81">
        <f t="shared" si="278"/>
        <v>0</v>
      </c>
      <c r="O922" s="81">
        <f t="shared" si="279"/>
        <v>7.7999999999999972</v>
      </c>
      <c r="P922" s="81">
        <f t="shared" si="280"/>
        <v>17.799999999999997</v>
      </c>
      <c r="Q922" s="81">
        <f t="shared" si="281"/>
        <v>27.799999999999997</v>
      </c>
      <c r="R922" s="81">
        <f t="shared" si="282"/>
        <v>37.799999999999997</v>
      </c>
      <c r="S922">
        <f t="shared" si="283"/>
        <v>3</v>
      </c>
      <c r="V922" s="54" t="s">
        <v>1994</v>
      </c>
      <c r="W922" s="55" t="s">
        <v>1995</v>
      </c>
      <c r="X922" s="56">
        <v>5</v>
      </c>
      <c r="Y922" s="57">
        <v>56</v>
      </c>
      <c r="Z922" s="57">
        <v>2.6</v>
      </c>
      <c r="AA922" s="57">
        <v>2.5150000000000001</v>
      </c>
      <c r="AB922" s="57">
        <v>0</v>
      </c>
      <c r="AC922" s="57">
        <v>19.600000000000001</v>
      </c>
      <c r="AD922" s="57">
        <v>0</v>
      </c>
      <c r="AE922" s="57">
        <v>0</v>
      </c>
      <c r="AF922" s="57">
        <v>0</v>
      </c>
      <c r="AG922" s="58">
        <v>3</v>
      </c>
      <c r="AH922" s="58">
        <v>0</v>
      </c>
      <c r="AI922" s="58">
        <v>0</v>
      </c>
      <c r="AJ922" s="58">
        <v>0</v>
      </c>
    </row>
    <row r="923" spans="1:36">
      <c r="A923" s="68" t="str">
        <f t="shared" si="266"/>
        <v>5L20</v>
      </c>
      <c r="B923" s="12">
        <f t="shared" si="267"/>
        <v>2.5150000000000001</v>
      </c>
      <c r="C923" s="12">
        <f t="shared" si="268"/>
        <v>2.5150000000000001</v>
      </c>
      <c r="D923" s="12">
        <f t="shared" si="269"/>
        <v>2.1062193215922789</v>
      </c>
      <c r="E923" s="12">
        <f t="shared" si="270"/>
        <v>1.5821415287618668</v>
      </c>
      <c r="F923" s="12">
        <f t="shared" si="271"/>
        <v>1.0580637359314546</v>
      </c>
      <c r="G923" s="12">
        <f t="shared" si="272"/>
        <v>0.53398594310104253</v>
      </c>
      <c r="H923" s="12">
        <f t="shared" si="273"/>
        <v>22.200000000000003</v>
      </c>
      <c r="I923" s="12">
        <f t="shared" si="274"/>
        <v>38.800000000000004</v>
      </c>
      <c r="J923" s="12">
        <f t="shared" si="275"/>
        <v>2.5150000000000001</v>
      </c>
      <c r="K923" s="12">
        <f t="shared" si="284"/>
        <v>1.6450308639015159</v>
      </c>
      <c r="L923" s="12">
        <f t="shared" si="276"/>
        <v>16.600000000000001</v>
      </c>
      <c r="M923" s="81">
        <f t="shared" si="277"/>
        <v>0</v>
      </c>
      <c r="N923" s="81">
        <f t="shared" si="278"/>
        <v>0</v>
      </c>
      <c r="O923" s="81">
        <f t="shared" si="279"/>
        <v>7.7999999999999972</v>
      </c>
      <c r="P923" s="81">
        <f t="shared" si="280"/>
        <v>1.1999999999999957</v>
      </c>
      <c r="Q923" s="81">
        <f t="shared" si="281"/>
        <v>11.199999999999996</v>
      </c>
      <c r="R923" s="81">
        <f t="shared" si="282"/>
        <v>21.199999999999996</v>
      </c>
      <c r="S923">
        <f t="shared" si="283"/>
        <v>3</v>
      </c>
      <c r="V923" s="54" t="s">
        <v>1996</v>
      </c>
      <c r="W923" s="55" t="s">
        <v>1997</v>
      </c>
      <c r="X923" s="56">
        <v>5</v>
      </c>
      <c r="Y923" s="57">
        <v>53</v>
      </c>
      <c r="Z923" s="57">
        <v>2.6</v>
      </c>
      <c r="AA923" s="57">
        <v>2.5150000000000001</v>
      </c>
      <c r="AB923" s="57">
        <v>0</v>
      </c>
      <c r="AC923" s="57">
        <v>19.600000000000001</v>
      </c>
      <c r="AD923" s="57">
        <v>36.200000000000003</v>
      </c>
      <c r="AE923" s="57">
        <v>0</v>
      </c>
      <c r="AF923" s="57">
        <v>0</v>
      </c>
      <c r="AG923" s="58">
        <v>3</v>
      </c>
      <c r="AH923" s="58">
        <v>0</v>
      </c>
      <c r="AI923" s="58">
        <v>0</v>
      </c>
      <c r="AJ923" s="58">
        <v>0</v>
      </c>
    </row>
    <row r="924" spans="1:36">
      <c r="A924" s="68" t="str">
        <f t="shared" si="266"/>
        <v>5L21</v>
      </c>
      <c r="B924" s="12">
        <f t="shared" si="267"/>
        <v>2.5219999999999998</v>
      </c>
      <c r="C924" s="12">
        <f t="shared" si="268"/>
        <v>2.5219999999999998</v>
      </c>
      <c r="D924" s="12">
        <f t="shared" si="269"/>
        <v>2.0031629850978918</v>
      </c>
      <c r="E924" s="12">
        <f t="shared" si="270"/>
        <v>1.4790851922674797</v>
      </c>
      <c r="F924" s="12">
        <f t="shared" si="271"/>
        <v>0.95500739943706758</v>
      </c>
      <c r="G924" s="12">
        <f t="shared" si="272"/>
        <v>0.43092960660665547</v>
      </c>
      <c r="H924" s="12">
        <f t="shared" si="273"/>
        <v>20.100000000000001</v>
      </c>
      <c r="I924" s="12">
        <f t="shared" si="274"/>
        <v>20.100000000000001</v>
      </c>
      <c r="J924" s="12">
        <f t="shared" si="275"/>
        <v>2.5219999999999998</v>
      </c>
      <c r="K924" s="12">
        <f t="shared" si="284"/>
        <v>2.5219999999999998</v>
      </c>
      <c r="L924" s="12">
        <f t="shared" si="276"/>
        <v>0</v>
      </c>
      <c r="M924" s="81">
        <f t="shared" si="277"/>
        <v>0</v>
      </c>
      <c r="N924" s="81">
        <f t="shared" si="278"/>
        <v>0</v>
      </c>
      <c r="O924" s="81">
        <f t="shared" si="279"/>
        <v>9.8999999999999986</v>
      </c>
      <c r="P924" s="81">
        <f t="shared" si="280"/>
        <v>19.899999999999999</v>
      </c>
      <c r="Q924" s="81">
        <f t="shared" si="281"/>
        <v>29.9</v>
      </c>
      <c r="R924" s="81">
        <f t="shared" si="282"/>
        <v>39.9</v>
      </c>
      <c r="S924">
        <f t="shared" si="283"/>
        <v>3</v>
      </c>
      <c r="V924" s="54" t="s">
        <v>1998</v>
      </c>
      <c r="W924" s="55" t="s">
        <v>1999</v>
      </c>
      <c r="X924" s="56">
        <v>5</v>
      </c>
      <c r="Y924" s="57">
        <v>54</v>
      </c>
      <c r="Z924" s="57">
        <v>2.6</v>
      </c>
      <c r="AA924" s="57">
        <v>2.5219999999999998</v>
      </c>
      <c r="AB924" s="57">
        <v>0</v>
      </c>
      <c r="AC924" s="57">
        <v>17.5</v>
      </c>
      <c r="AD924" s="57">
        <v>0</v>
      </c>
      <c r="AE924" s="57">
        <v>0</v>
      </c>
      <c r="AF924" s="57">
        <v>0</v>
      </c>
      <c r="AG924" s="58">
        <v>3</v>
      </c>
      <c r="AH924" s="58">
        <v>0</v>
      </c>
      <c r="AI924" s="58">
        <v>0</v>
      </c>
      <c r="AJ924" s="58">
        <v>0</v>
      </c>
    </row>
    <row r="925" spans="1:36">
      <c r="A925" s="68" t="str">
        <f t="shared" si="266"/>
        <v>5L23</v>
      </c>
      <c r="B925" s="12">
        <f t="shared" si="267"/>
        <v>2.5150000000000001</v>
      </c>
      <c r="C925" s="12">
        <f t="shared" si="268"/>
        <v>2.5150000000000001</v>
      </c>
      <c r="D925" s="12">
        <f t="shared" si="269"/>
        <v>2.226233136150443</v>
      </c>
      <c r="E925" s="12">
        <f t="shared" si="270"/>
        <v>1.7021553433200309</v>
      </c>
      <c r="F925" s="12">
        <f t="shared" si="271"/>
        <v>1.178077550489619</v>
      </c>
      <c r="G925" s="12">
        <f t="shared" si="272"/>
        <v>0.65399975765920693</v>
      </c>
      <c r="H925" s="12">
        <f t="shared" si="273"/>
        <v>15.1</v>
      </c>
      <c r="I925" s="12">
        <f t="shared" si="274"/>
        <v>24.490000000000002</v>
      </c>
      <c r="J925" s="12">
        <f t="shared" si="275"/>
        <v>2.5150000000000001</v>
      </c>
      <c r="K925" s="12">
        <f t="shared" si="284"/>
        <v>2.5150000000000001</v>
      </c>
      <c r="L925" s="12">
        <f t="shared" si="276"/>
        <v>9.3900000000000023</v>
      </c>
      <c r="M925" s="81">
        <f t="shared" si="277"/>
        <v>0</v>
      </c>
      <c r="N925" s="81">
        <f t="shared" si="278"/>
        <v>4.9000000000000004</v>
      </c>
      <c r="O925" s="81">
        <f t="shared" si="279"/>
        <v>5.509999999999998</v>
      </c>
      <c r="P925" s="81">
        <f t="shared" si="280"/>
        <v>15.509999999999998</v>
      </c>
      <c r="Q925" s="81">
        <f t="shared" si="281"/>
        <v>25.509999999999998</v>
      </c>
      <c r="R925" s="81">
        <f t="shared" si="282"/>
        <v>35.51</v>
      </c>
      <c r="S925">
        <f t="shared" si="283"/>
        <v>3</v>
      </c>
      <c r="V925" s="54" t="s">
        <v>2000</v>
      </c>
      <c r="W925" s="55" t="s">
        <v>2001</v>
      </c>
      <c r="X925" s="56">
        <v>5</v>
      </c>
      <c r="Y925" s="57">
        <v>52.1</v>
      </c>
      <c r="Z925" s="57">
        <v>2.6</v>
      </c>
      <c r="AA925" s="57">
        <v>2.5150000000000001</v>
      </c>
      <c r="AB925" s="57">
        <v>2.5</v>
      </c>
      <c r="AC925" s="57">
        <v>12.5</v>
      </c>
      <c r="AD925" s="57">
        <v>21.89</v>
      </c>
      <c r="AE925" s="57">
        <v>0</v>
      </c>
      <c r="AF925" s="57">
        <v>0</v>
      </c>
      <c r="AG925" s="58">
        <v>0</v>
      </c>
      <c r="AH925" s="58">
        <v>3</v>
      </c>
      <c r="AI925" s="58">
        <v>0</v>
      </c>
      <c r="AJ925" s="58">
        <v>0</v>
      </c>
    </row>
    <row r="926" spans="1:36">
      <c r="A926" s="68" t="str">
        <f t="shared" si="266"/>
        <v>5L24</v>
      </c>
      <c r="B926" s="12">
        <f t="shared" si="267"/>
        <v>2.5150000000000001</v>
      </c>
      <c r="C926" s="12">
        <f t="shared" si="268"/>
        <v>2.5150000000000001</v>
      </c>
      <c r="D926" s="12">
        <f t="shared" si="269"/>
        <v>2.3106096607961395</v>
      </c>
      <c r="E926" s="12">
        <f t="shared" si="270"/>
        <v>1.7865318679657274</v>
      </c>
      <c r="F926" s="12">
        <f t="shared" si="271"/>
        <v>1.2624540751353153</v>
      </c>
      <c r="G926" s="12">
        <f t="shared" si="272"/>
        <v>0.73837628230490315</v>
      </c>
      <c r="H926" s="12">
        <f t="shared" si="273"/>
        <v>26.1</v>
      </c>
      <c r="I926" s="12">
        <f t="shared" si="274"/>
        <v>26.1</v>
      </c>
      <c r="J926" s="12">
        <f t="shared" si="275"/>
        <v>2.5150000000000001</v>
      </c>
      <c r="K926" s="12">
        <f t="shared" si="284"/>
        <v>2.5150000000000001</v>
      </c>
      <c r="L926" s="12">
        <f t="shared" si="276"/>
        <v>0</v>
      </c>
      <c r="M926" s="81">
        <f t="shared" si="277"/>
        <v>0</v>
      </c>
      <c r="N926" s="81">
        <f t="shared" si="278"/>
        <v>0</v>
      </c>
      <c r="O926" s="81">
        <f t="shared" si="279"/>
        <v>3.8999999999999986</v>
      </c>
      <c r="P926" s="81">
        <f t="shared" si="280"/>
        <v>13.899999999999999</v>
      </c>
      <c r="Q926" s="81">
        <f t="shared" si="281"/>
        <v>23.9</v>
      </c>
      <c r="R926" s="81">
        <f t="shared" si="282"/>
        <v>33.9</v>
      </c>
      <c r="S926">
        <f t="shared" si="283"/>
        <v>3</v>
      </c>
      <c r="V926" s="54" t="s">
        <v>2002</v>
      </c>
      <c r="W926" s="55" t="s">
        <v>2003</v>
      </c>
      <c r="X926" s="56">
        <v>5</v>
      </c>
      <c r="Y926" s="57">
        <v>53.2</v>
      </c>
      <c r="Z926" s="57">
        <v>2.6</v>
      </c>
      <c r="AA926" s="57">
        <v>2.5150000000000001</v>
      </c>
      <c r="AB926" s="57">
        <v>0</v>
      </c>
      <c r="AC926" s="57">
        <v>23.5</v>
      </c>
      <c r="AD926" s="57">
        <v>0</v>
      </c>
      <c r="AE926" s="57">
        <v>0</v>
      </c>
      <c r="AF926" s="57">
        <v>0</v>
      </c>
      <c r="AG926" s="58">
        <v>3</v>
      </c>
      <c r="AH926" s="58">
        <v>0</v>
      </c>
      <c r="AI926" s="58">
        <v>0</v>
      </c>
      <c r="AJ926" s="58">
        <v>0</v>
      </c>
    </row>
    <row r="927" spans="1:36">
      <c r="A927" s="68" t="str">
        <f t="shared" si="266"/>
        <v>5L26</v>
      </c>
      <c r="B927" s="12">
        <f t="shared" si="267"/>
        <v>2.5150000000000001</v>
      </c>
      <c r="C927" s="12">
        <f t="shared" si="268"/>
        <v>2.5150000000000001</v>
      </c>
      <c r="D927" s="12">
        <f t="shared" si="269"/>
        <v>2.211034880158361</v>
      </c>
      <c r="E927" s="12">
        <f t="shared" si="270"/>
        <v>1.6869570873279491</v>
      </c>
      <c r="F927" s="12">
        <f t="shared" si="271"/>
        <v>1.162879294497537</v>
      </c>
      <c r="G927" s="12">
        <f t="shared" si="272"/>
        <v>0.6388015016671249</v>
      </c>
      <c r="H927" s="12">
        <f t="shared" si="273"/>
        <v>24.200000000000003</v>
      </c>
      <c r="I927" s="12">
        <f t="shared" si="274"/>
        <v>24.200000000000003</v>
      </c>
      <c r="J927" s="12">
        <f t="shared" si="275"/>
        <v>2.5150000000000001</v>
      </c>
      <c r="K927" s="12">
        <f t="shared" si="284"/>
        <v>2.5150000000000001</v>
      </c>
      <c r="L927" s="12">
        <f t="shared" si="276"/>
        <v>0</v>
      </c>
      <c r="M927" s="81">
        <f t="shared" si="277"/>
        <v>0</v>
      </c>
      <c r="N927" s="81">
        <f t="shared" si="278"/>
        <v>0</v>
      </c>
      <c r="O927" s="81">
        <f t="shared" si="279"/>
        <v>5.7999999999999972</v>
      </c>
      <c r="P927" s="81">
        <f t="shared" si="280"/>
        <v>15.799999999999997</v>
      </c>
      <c r="Q927" s="81">
        <f t="shared" si="281"/>
        <v>25.799999999999997</v>
      </c>
      <c r="R927" s="81">
        <f t="shared" si="282"/>
        <v>35.799999999999997</v>
      </c>
      <c r="S927">
        <f t="shared" si="283"/>
        <v>3</v>
      </c>
      <c r="V927" s="54" t="s">
        <v>2004</v>
      </c>
      <c r="W927" s="55" t="s">
        <v>2005</v>
      </c>
      <c r="X927" s="56">
        <v>5</v>
      </c>
      <c r="Y927" s="57">
        <v>56</v>
      </c>
      <c r="Z927" s="57">
        <v>2.6</v>
      </c>
      <c r="AA927" s="57">
        <v>2.5150000000000001</v>
      </c>
      <c r="AB927" s="57">
        <v>0</v>
      </c>
      <c r="AC927" s="57">
        <v>21.6</v>
      </c>
      <c r="AD927" s="57">
        <v>0</v>
      </c>
      <c r="AE927" s="57">
        <v>0</v>
      </c>
      <c r="AF927" s="57">
        <v>0</v>
      </c>
      <c r="AG927" s="58">
        <v>3</v>
      </c>
      <c r="AH927" s="58">
        <v>0</v>
      </c>
      <c r="AI927" s="58">
        <v>0</v>
      </c>
      <c r="AJ927" s="58">
        <v>0</v>
      </c>
    </row>
    <row r="928" spans="1:36">
      <c r="A928" s="68" t="str">
        <f t="shared" si="266"/>
        <v>5LP30</v>
      </c>
      <c r="B928" s="12">
        <f t="shared" si="267"/>
        <v>2.5150000000000001</v>
      </c>
      <c r="C928" s="12">
        <f t="shared" si="268"/>
        <v>2.5150000000000001</v>
      </c>
      <c r="D928" s="12">
        <f t="shared" si="269"/>
        <v>2.4573514427886547</v>
      </c>
      <c r="E928" s="12">
        <f t="shared" si="270"/>
        <v>1.9227622303619611</v>
      </c>
      <c r="F928" s="12">
        <f t="shared" si="271"/>
        <v>1.2234941109268571</v>
      </c>
      <c r="G928" s="12">
        <f t="shared" si="272"/>
        <v>0.52422599149175286</v>
      </c>
      <c r="H928" s="12">
        <f t="shared" si="273"/>
        <v>28.900000000000002</v>
      </c>
      <c r="I928" s="12">
        <f t="shared" si="274"/>
        <v>39.4</v>
      </c>
      <c r="J928" s="12">
        <f t="shared" si="275"/>
        <v>2.5150000000000001</v>
      </c>
      <c r="K928" s="12">
        <f t="shared" si="284"/>
        <v>1.9647183175280676</v>
      </c>
      <c r="L928" s="12">
        <f t="shared" si="276"/>
        <v>10.499999999999996</v>
      </c>
      <c r="M928" s="81">
        <f t="shared" si="277"/>
        <v>0</v>
      </c>
      <c r="N928" s="81">
        <f t="shared" si="278"/>
        <v>0</v>
      </c>
      <c r="O928" s="81">
        <f t="shared" si="279"/>
        <v>1.0999999999999979</v>
      </c>
      <c r="P928" s="81">
        <f t="shared" si="280"/>
        <v>0.60000000000000142</v>
      </c>
      <c r="Q928" s="81">
        <f t="shared" si="281"/>
        <v>10.600000000000001</v>
      </c>
      <c r="R928" s="81">
        <f t="shared" si="282"/>
        <v>20.6</v>
      </c>
      <c r="S928">
        <f t="shared" si="283"/>
        <v>4</v>
      </c>
      <c r="V928" s="54" t="s">
        <v>2006</v>
      </c>
      <c r="W928" s="55" t="s">
        <v>2007</v>
      </c>
      <c r="X928" s="56">
        <v>5</v>
      </c>
      <c r="Y928" s="57">
        <v>59</v>
      </c>
      <c r="Z928" s="57">
        <v>2.6</v>
      </c>
      <c r="AA928" s="57">
        <v>2.5150000000000001</v>
      </c>
      <c r="AB928" s="57">
        <v>0</v>
      </c>
      <c r="AC928" s="57">
        <v>26.3</v>
      </c>
      <c r="AD928" s="57">
        <v>36.799999999999997</v>
      </c>
      <c r="AE928" s="57">
        <v>48.1</v>
      </c>
      <c r="AF928" s="57">
        <v>0</v>
      </c>
      <c r="AG928" s="58">
        <v>3</v>
      </c>
      <c r="AH928" s="58">
        <v>4</v>
      </c>
      <c r="AI928" s="58">
        <v>0</v>
      </c>
      <c r="AJ928" s="58">
        <v>0</v>
      </c>
    </row>
    <row r="929" spans="1:36">
      <c r="A929" s="68" t="str">
        <f t="shared" si="266"/>
        <v>5LP31</v>
      </c>
      <c r="B929" s="12">
        <f t="shared" si="267"/>
        <v>2.5150000000000001</v>
      </c>
      <c r="C929" s="12">
        <f t="shared" si="268"/>
        <v>2.5150000000000001</v>
      </c>
      <c r="D929" s="12">
        <f t="shared" si="269"/>
        <v>2.4835553324301753</v>
      </c>
      <c r="E929" s="12">
        <f t="shared" si="270"/>
        <v>1.9577256363337165</v>
      </c>
      <c r="F929" s="12">
        <f t="shared" si="271"/>
        <v>1.2584575168986123</v>
      </c>
      <c r="G929" s="12">
        <f t="shared" si="272"/>
        <v>0.55918939746350826</v>
      </c>
      <c r="H929" s="12">
        <f t="shared" si="273"/>
        <v>29.400000000000002</v>
      </c>
      <c r="I929" s="12">
        <f t="shared" si="274"/>
        <v>39.9</v>
      </c>
      <c r="J929" s="12">
        <f t="shared" si="275"/>
        <v>2.5150000000000001</v>
      </c>
      <c r="K929" s="12">
        <f t="shared" si="284"/>
        <v>1.9647183175280676</v>
      </c>
      <c r="L929" s="12">
        <f t="shared" si="276"/>
        <v>10.499999999999996</v>
      </c>
      <c r="M929" s="81">
        <f t="shared" si="277"/>
        <v>0</v>
      </c>
      <c r="N929" s="81">
        <f t="shared" si="278"/>
        <v>0</v>
      </c>
      <c r="O929" s="81">
        <f t="shared" si="279"/>
        <v>0.59999999999999787</v>
      </c>
      <c r="P929" s="81">
        <f t="shared" si="280"/>
        <v>0.10000000000000142</v>
      </c>
      <c r="Q929" s="81">
        <f t="shared" si="281"/>
        <v>10.100000000000001</v>
      </c>
      <c r="R929" s="81">
        <f t="shared" si="282"/>
        <v>20.100000000000001</v>
      </c>
      <c r="S929">
        <f t="shared" si="283"/>
        <v>4</v>
      </c>
      <c r="V929" s="54" t="s">
        <v>2008</v>
      </c>
      <c r="W929" s="55" t="s">
        <v>2009</v>
      </c>
      <c r="X929" s="56">
        <v>5</v>
      </c>
      <c r="Y929" s="57">
        <v>59</v>
      </c>
      <c r="Z929" s="57">
        <v>2.6</v>
      </c>
      <c r="AA929" s="57">
        <v>2.5150000000000001</v>
      </c>
      <c r="AB929" s="57">
        <v>0</v>
      </c>
      <c r="AC929" s="57">
        <v>26.8</v>
      </c>
      <c r="AD929" s="57">
        <v>37.299999999999997</v>
      </c>
      <c r="AE929" s="57">
        <v>48.6</v>
      </c>
      <c r="AF929" s="57">
        <v>0</v>
      </c>
      <c r="AG929" s="58">
        <v>3</v>
      </c>
      <c r="AH929" s="58">
        <v>4</v>
      </c>
      <c r="AI929" s="58">
        <v>0</v>
      </c>
      <c r="AJ929" s="58">
        <v>0</v>
      </c>
    </row>
    <row r="930" spans="1:36">
      <c r="A930" s="68" t="str">
        <f t="shared" si="266"/>
        <v>5LT14</v>
      </c>
      <c r="B930" s="12">
        <f t="shared" si="267"/>
        <v>2.5150000000000001</v>
      </c>
      <c r="C930" s="12">
        <f t="shared" si="268"/>
        <v>2.5150000000000001</v>
      </c>
      <c r="D930" s="12">
        <f t="shared" si="269"/>
        <v>2.0220251994093599</v>
      </c>
      <c r="E930" s="12">
        <f t="shared" si="270"/>
        <v>1.1471385641501199</v>
      </c>
      <c r="F930" s="12">
        <f t="shared" si="271"/>
        <v>0.27225192889088001</v>
      </c>
      <c r="G930" s="12">
        <f t="shared" si="272"/>
        <v>-0.60263470636836036</v>
      </c>
      <c r="H930" s="12">
        <f t="shared" si="273"/>
        <v>22.200000000000003</v>
      </c>
      <c r="I930" s="12">
        <f t="shared" si="274"/>
        <v>27.6</v>
      </c>
      <c r="J930" s="12">
        <f t="shared" si="275"/>
        <v>2.5150000000000001</v>
      </c>
      <c r="K930" s="12">
        <f t="shared" si="284"/>
        <v>2.2319979918715775</v>
      </c>
      <c r="L930" s="12">
        <f t="shared" si="276"/>
        <v>5.3999999999999986</v>
      </c>
      <c r="M930" s="81">
        <f t="shared" si="277"/>
        <v>0</v>
      </c>
      <c r="N930" s="81">
        <f t="shared" si="278"/>
        <v>0</v>
      </c>
      <c r="O930" s="81">
        <f t="shared" si="279"/>
        <v>2.3999999999999986</v>
      </c>
      <c r="P930" s="81">
        <f t="shared" si="280"/>
        <v>12.399999999999999</v>
      </c>
      <c r="Q930" s="81">
        <f t="shared" si="281"/>
        <v>22.4</v>
      </c>
      <c r="R930" s="81">
        <f t="shared" si="282"/>
        <v>32.4</v>
      </c>
      <c r="S930">
        <f t="shared" si="283"/>
        <v>5</v>
      </c>
      <c r="V930" s="54" t="s">
        <v>2010</v>
      </c>
      <c r="W930" s="55" t="s">
        <v>2011</v>
      </c>
      <c r="X930" s="56">
        <v>5</v>
      </c>
      <c r="Y930" s="57">
        <v>53</v>
      </c>
      <c r="Z930" s="57">
        <v>2.6</v>
      </c>
      <c r="AA930" s="57">
        <v>2.5150000000000001</v>
      </c>
      <c r="AB930" s="57">
        <v>0</v>
      </c>
      <c r="AC930" s="57">
        <v>19.600000000000001</v>
      </c>
      <c r="AD930" s="57">
        <v>25</v>
      </c>
      <c r="AE930" s="57">
        <v>37.200000000000003</v>
      </c>
      <c r="AF930" s="57">
        <v>0</v>
      </c>
      <c r="AG930" s="58">
        <v>3</v>
      </c>
      <c r="AH930" s="58">
        <v>5</v>
      </c>
      <c r="AI930" s="58">
        <v>0</v>
      </c>
      <c r="AJ930" s="58">
        <v>0</v>
      </c>
    </row>
    <row r="931" spans="1:36">
      <c r="A931" s="68" t="str">
        <f t="shared" si="266"/>
        <v>5LZ29</v>
      </c>
      <c r="B931" s="12">
        <f t="shared" si="267"/>
        <v>3</v>
      </c>
      <c r="C931" s="12">
        <f t="shared" si="268"/>
        <v>3</v>
      </c>
      <c r="D931" s="12">
        <f t="shared" si="269"/>
        <v>3</v>
      </c>
      <c r="E931" s="12">
        <f t="shared" si="270"/>
        <v>2.6970830357440216</v>
      </c>
      <c r="F931" s="12">
        <f t="shared" si="271"/>
        <v>2.1730052429136095</v>
      </c>
      <c r="G931" s="12">
        <f t="shared" si="272"/>
        <v>1.6489274500831976</v>
      </c>
      <c r="H931" s="12">
        <f t="shared" si="273"/>
        <v>26.6</v>
      </c>
      <c r="I931" s="12">
        <f t="shared" si="274"/>
        <v>34.22</v>
      </c>
      <c r="J931" s="12">
        <f t="shared" si="275"/>
        <v>3</v>
      </c>
      <c r="K931" s="12">
        <f t="shared" si="284"/>
        <v>3</v>
      </c>
      <c r="L931" s="12">
        <f t="shared" si="276"/>
        <v>7.6199999999999974</v>
      </c>
      <c r="M931" s="81">
        <f t="shared" si="277"/>
        <v>0</v>
      </c>
      <c r="N931" s="81">
        <f t="shared" si="278"/>
        <v>0</v>
      </c>
      <c r="O931" s="81">
        <f t="shared" si="279"/>
        <v>3.3999999999999986</v>
      </c>
      <c r="P931" s="81">
        <f t="shared" si="280"/>
        <v>5.7800000000000011</v>
      </c>
      <c r="Q931" s="81">
        <f t="shared" si="281"/>
        <v>15.780000000000001</v>
      </c>
      <c r="R931" s="81">
        <f t="shared" si="282"/>
        <v>25.78</v>
      </c>
      <c r="S931">
        <f t="shared" si="283"/>
        <v>3</v>
      </c>
      <c r="V931" s="54" t="s">
        <v>2012</v>
      </c>
      <c r="W931" s="55" t="s">
        <v>2013</v>
      </c>
      <c r="X931" s="56">
        <v>1</v>
      </c>
      <c r="Y931" s="57">
        <v>56.5</v>
      </c>
      <c r="Z931" s="57">
        <v>3</v>
      </c>
      <c r="AA931" s="57">
        <v>3</v>
      </c>
      <c r="AB931" s="57">
        <v>2.93</v>
      </c>
      <c r="AC931" s="57">
        <v>23.6</v>
      </c>
      <c r="AD931" s="57">
        <v>31.22</v>
      </c>
      <c r="AE931" s="57">
        <v>43</v>
      </c>
      <c r="AF931" s="57">
        <v>46</v>
      </c>
      <c r="AG931" s="58">
        <v>0</v>
      </c>
      <c r="AH931" s="58">
        <v>3</v>
      </c>
      <c r="AI931" s="58">
        <v>24.5</v>
      </c>
      <c r="AJ931" s="58">
        <v>0</v>
      </c>
    </row>
    <row r="932" spans="1:36">
      <c r="A932" s="68" t="str">
        <f t="shared" si="266"/>
        <v>5M1</v>
      </c>
      <c r="B932" s="12">
        <f t="shared" si="267"/>
        <v>2.5150000000000001</v>
      </c>
      <c r="C932" s="12">
        <f t="shared" si="268"/>
        <v>2.5150000000000001</v>
      </c>
      <c r="D932" s="12">
        <f t="shared" si="269"/>
        <v>2.0891191365429091</v>
      </c>
      <c r="E932" s="12">
        <f t="shared" si="270"/>
        <v>1.5212779852667877</v>
      </c>
      <c r="F932" s="12">
        <f t="shared" si="271"/>
        <v>0.95343683399066603</v>
      </c>
      <c r="G932" s="12">
        <f t="shared" si="272"/>
        <v>0.38559568271454481</v>
      </c>
      <c r="H932" s="12">
        <f t="shared" si="273"/>
        <v>22.5</v>
      </c>
      <c r="I932" s="12">
        <f t="shared" si="274"/>
        <v>22.5</v>
      </c>
      <c r="J932" s="12">
        <f t="shared" si="275"/>
        <v>2.5150000000000001</v>
      </c>
      <c r="K932" s="12">
        <f t="shared" si="284"/>
        <v>2.5150000000000001</v>
      </c>
      <c r="L932" s="12">
        <f t="shared" si="276"/>
        <v>0</v>
      </c>
      <c r="M932" s="81">
        <f t="shared" si="277"/>
        <v>0</v>
      </c>
      <c r="N932" s="81">
        <f t="shared" si="278"/>
        <v>0</v>
      </c>
      <c r="O932" s="81">
        <f t="shared" si="279"/>
        <v>7.5</v>
      </c>
      <c r="P932" s="81">
        <f t="shared" si="280"/>
        <v>17.5</v>
      </c>
      <c r="Q932" s="81">
        <f t="shared" si="281"/>
        <v>27.5</v>
      </c>
      <c r="R932" s="81">
        <f t="shared" si="282"/>
        <v>37.5</v>
      </c>
      <c r="S932">
        <f t="shared" si="283"/>
        <v>3.25</v>
      </c>
      <c r="V932" s="54" t="s">
        <v>2014</v>
      </c>
      <c r="W932" s="55" t="s">
        <v>2015</v>
      </c>
      <c r="X932" s="56">
        <v>5</v>
      </c>
      <c r="Y932" s="57">
        <v>50.5</v>
      </c>
      <c r="Z932" s="57">
        <v>2.6</v>
      </c>
      <c r="AA932" s="57">
        <v>2.5150000000000001</v>
      </c>
      <c r="AB932" s="57">
        <v>0</v>
      </c>
      <c r="AC932" s="57">
        <v>19.899999999999999</v>
      </c>
      <c r="AD932" s="57">
        <v>0</v>
      </c>
      <c r="AE932" s="57">
        <v>0</v>
      </c>
      <c r="AF932" s="57">
        <v>0</v>
      </c>
      <c r="AG932" s="58">
        <v>3.25</v>
      </c>
      <c r="AH932" s="58">
        <v>0</v>
      </c>
      <c r="AI932" s="58">
        <v>0</v>
      </c>
      <c r="AJ932" s="58">
        <v>0</v>
      </c>
    </row>
    <row r="933" spans="1:36">
      <c r="A933" s="68" t="str">
        <f t="shared" si="266"/>
        <v>5M4</v>
      </c>
      <c r="B933" s="12">
        <f t="shared" si="267"/>
        <v>2.0249999999999999</v>
      </c>
      <c r="C933" s="12">
        <f t="shared" si="268"/>
        <v>1.8887181236937309</v>
      </c>
      <c r="D933" s="12">
        <f t="shared" si="269"/>
        <v>1.3208769724176093</v>
      </c>
      <c r="E933" s="12">
        <f t="shared" si="270"/>
        <v>0.75303582114148782</v>
      </c>
      <c r="F933" s="12">
        <f t="shared" si="271"/>
        <v>0.18519466986536637</v>
      </c>
      <c r="G933" s="12">
        <f t="shared" si="272"/>
        <v>-0.38264648141075508</v>
      </c>
      <c r="H933" s="12">
        <f t="shared" si="273"/>
        <v>17.600000000000001</v>
      </c>
      <c r="I933" s="12">
        <f t="shared" si="274"/>
        <v>17.600000000000001</v>
      </c>
      <c r="J933" s="12">
        <f t="shared" si="275"/>
        <v>2.0249999999999999</v>
      </c>
      <c r="K933" s="12">
        <f t="shared" si="284"/>
        <v>2.0249999999999999</v>
      </c>
      <c r="L933" s="12">
        <f t="shared" si="276"/>
        <v>0</v>
      </c>
      <c r="M933" s="81">
        <f t="shared" si="277"/>
        <v>0</v>
      </c>
      <c r="N933" s="81">
        <f t="shared" si="278"/>
        <v>2.3999999999999986</v>
      </c>
      <c r="O933" s="81">
        <f t="shared" si="279"/>
        <v>12.399999999999999</v>
      </c>
      <c r="P933" s="81">
        <f t="shared" si="280"/>
        <v>22.4</v>
      </c>
      <c r="Q933" s="81">
        <f t="shared" si="281"/>
        <v>32.4</v>
      </c>
      <c r="R933" s="81">
        <f t="shared" si="282"/>
        <v>42.4</v>
      </c>
      <c r="S933">
        <f t="shared" si="283"/>
        <v>3.25</v>
      </c>
      <c r="V933" s="54" t="s">
        <v>2016</v>
      </c>
      <c r="W933" s="55" t="s">
        <v>2017</v>
      </c>
      <c r="X933" s="56">
        <v>5</v>
      </c>
      <c r="Y933" s="57">
        <v>35.5</v>
      </c>
      <c r="Z933" s="57">
        <v>2.6</v>
      </c>
      <c r="AA933" s="57">
        <v>2.0249999999999999</v>
      </c>
      <c r="AB933" s="57">
        <v>1.94</v>
      </c>
      <c r="AC933" s="57">
        <v>15</v>
      </c>
      <c r="AD933" s="57">
        <v>0</v>
      </c>
      <c r="AE933" s="57">
        <v>0</v>
      </c>
      <c r="AF933" s="57">
        <v>0</v>
      </c>
      <c r="AG933" s="58">
        <v>0</v>
      </c>
      <c r="AH933" s="58">
        <v>3.25</v>
      </c>
      <c r="AI933" s="58">
        <v>0</v>
      </c>
      <c r="AJ933" s="58">
        <v>0</v>
      </c>
    </row>
    <row r="934" spans="1:36">
      <c r="A934" s="68" t="str">
        <f t="shared" si="266"/>
        <v>5MZZ3</v>
      </c>
      <c r="B934" s="12">
        <f t="shared" si="267"/>
        <v>3</v>
      </c>
      <c r="C934" s="12">
        <f t="shared" si="268"/>
        <v>3</v>
      </c>
      <c r="D934" s="12">
        <f t="shared" si="269"/>
        <v>3</v>
      </c>
      <c r="E934" s="12">
        <f t="shared" si="270"/>
        <v>2.2202697408085084</v>
      </c>
      <c r="F934" s="12">
        <f t="shared" si="271"/>
        <v>0.90374476493455025</v>
      </c>
      <c r="G934" s="12">
        <f t="shared" si="272"/>
        <v>-0.41278021093940831</v>
      </c>
      <c r="H934" s="12">
        <f t="shared" si="273"/>
        <v>30.1</v>
      </c>
      <c r="I934" s="12">
        <f t="shared" si="274"/>
        <v>37.094000000000001</v>
      </c>
      <c r="J934" s="12">
        <f t="shared" si="275"/>
        <v>3</v>
      </c>
      <c r="K934" s="12">
        <f t="shared" si="284"/>
        <v>2.6028518987974807</v>
      </c>
      <c r="L934" s="12">
        <f t="shared" si="276"/>
        <v>6.9939999999999998</v>
      </c>
      <c r="M934" s="81">
        <f t="shared" si="277"/>
        <v>0</v>
      </c>
      <c r="N934" s="81">
        <f t="shared" si="278"/>
        <v>0</v>
      </c>
      <c r="O934" s="81">
        <f t="shared" si="279"/>
        <v>0</v>
      </c>
      <c r="P934" s="81">
        <f t="shared" si="280"/>
        <v>2.9059999999999988</v>
      </c>
      <c r="Q934" s="81">
        <f t="shared" si="281"/>
        <v>12.905999999999999</v>
      </c>
      <c r="R934" s="81">
        <f t="shared" si="282"/>
        <v>22.905999999999999</v>
      </c>
      <c r="S934">
        <f t="shared" si="283"/>
        <v>7.5</v>
      </c>
      <c r="V934" s="54" t="s">
        <v>2018</v>
      </c>
      <c r="W934" s="55" t="s">
        <v>2019</v>
      </c>
      <c r="X934" s="56">
        <v>1</v>
      </c>
      <c r="Y934" s="57">
        <v>59.5</v>
      </c>
      <c r="Z934" s="57">
        <v>3</v>
      </c>
      <c r="AA934" s="57">
        <v>3</v>
      </c>
      <c r="AB934" s="57">
        <v>0</v>
      </c>
      <c r="AC934" s="57">
        <v>27.1</v>
      </c>
      <c r="AD934" s="57">
        <v>34.094000000000001</v>
      </c>
      <c r="AE934" s="57">
        <v>37.1</v>
      </c>
      <c r="AF934" s="57">
        <v>39.267000000000003</v>
      </c>
      <c r="AG934" s="58">
        <v>3.25</v>
      </c>
      <c r="AH934" s="58">
        <v>7.5</v>
      </c>
      <c r="AI934" s="58">
        <v>16</v>
      </c>
      <c r="AJ934" s="58">
        <v>0</v>
      </c>
    </row>
    <row r="935" spans="1:36">
      <c r="A935" s="68" t="str">
        <f t="shared" si="266"/>
        <v>5N7</v>
      </c>
      <c r="B935" s="12">
        <f t="shared" si="267"/>
        <v>2.5150000000000001</v>
      </c>
      <c r="C935" s="12">
        <f t="shared" si="268"/>
        <v>2.5150000000000001</v>
      </c>
      <c r="D935" s="12">
        <f t="shared" si="269"/>
        <v>2.1847218511873852</v>
      </c>
      <c r="E935" s="12">
        <f t="shared" si="270"/>
        <v>1.5730956496825419</v>
      </c>
      <c r="F935" s="12">
        <f t="shared" si="271"/>
        <v>0.96146944817769886</v>
      </c>
      <c r="G935" s="12">
        <f t="shared" si="272"/>
        <v>0.34984324667285582</v>
      </c>
      <c r="H935" s="12">
        <f t="shared" si="273"/>
        <v>24.6</v>
      </c>
      <c r="I935" s="12">
        <f t="shared" si="274"/>
        <v>24.6</v>
      </c>
      <c r="J935" s="12">
        <f t="shared" si="275"/>
        <v>2.5150000000000001</v>
      </c>
      <c r="K935" s="12">
        <f t="shared" si="284"/>
        <v>2.5150000000000001</v>
      </c>
      <c r="L935" s="12">
        <f t="shared" si="276"/>
        <v>0</v>
      </c>
      <c r="M935" s="81">
        <f t="shared" si="277"/>
        <v>0</v>
      </c>
      <c r="N935" s="81">
        <f t="shared" si="278"/>
        <v>0</v>
      </c>
      <c r="O935" s="81">
        <f t="shared" si="279"/>
        <v>5.3999999999999986</v>
      </c>
      <c r="P935" s="81">
        <f t="shared" si="280"/>
        <v>15.399999999999999</v>
      </c>
      <c r="Q935" s="81">
        <f t="shared" si="281"/>
        <v>25.4</v>
      </c>
      <c r="R935" s="81">
        <f t="shared" si="282"/>
        <v>35.4</v>
      </c>
      <c r="S935">
        <f t="shared" si="283"/>
        <v>3.5</v>
      </c>
      <c r="V935" s="54" t="s">
        <v>2020</v>
      </c>
      <c r="W935" s="55" t="s">
        <v>2021</v>
      </c>
      <c r="X935" s="56">
        <v>5</v>
      </c>
      <c r="Y935" s="57">
        <v>53</v>
      </c>
      <c r="Z935" s="57">
        <v>2.6</v>
      </c>
      <c r="AA935" s="57">
        <v>2.5150000000000001</v>
      </c>
      <c r="AB935" s="57">
        <v>0</v>
      </c>
      <c r="AC935" s="57">
        <v>22</v>
      </c>
      <c r="AD935" s="57">
        <v>0</v>
      </c>
      <c r="AE935" s="57">
        <v>0</v>
      </c>
      <c r="AF935" s="57">
        <v>0</v>
      </c>
      <c r="AG935" s="58">
        <v>3.5</v>
      </c>
      <c r="AH935" s="58">
        <v>0</v>
      </c>
      <c r="AI935" s="58">
        <v>0</v>
      </c>
      <c r="AJ935" s="58">
        <v>0</v>
      </c>
    </row>
    <row r="936" spans="1:36">
      <c r="A936" s="68" t="str">
        <f t="shared" si="266"/>
        <v>5N10</v>
      </c>
      <c r="B936" s="12">
        <f t="shared" si="267"/>
        <v>2.5150000000000001</v>
      </c>
      <c r="C936" s="12">
        <f t="shared" si="268"/>
        <v>2.5150000000000001</v>
      </c>
      <c r="D936" s="12">
        <f t="shared" si="269"/>
        <v>2.5150000000000001</v>
      </c>
      <c r="E936" s="12">
        <f t="shared" si="270"/>
        <v>1.9094900605102056</v>
      </c>
      <c r="F936" s="12">
        <f t="shared" si="271"/>
        <v>1.2978638590053626</v>
      </c>
      <c r="G936" s="12">
        <f t="shared" si="272"/>
        <v>0.68623765750051935</v>
      </c>
      <c r="H936" s="12">
        <f t="shared" si="273"/>
        <v>30.1</v>
      </c>
      <c r="I936" s="12">
        <f t="shared" si="274"/>
        <v>30.1</v>
      </c>
      <c r="J936" s="12">
        <f t="shared" si="275"/>
        <v>2.5150000000000001</v>
      </c>
      <c r="K936" s="12">
        <f t="shared" si="284"/>
        <v>2.5150000000000001</v>
      </c>
      <c r="L936" s="12">
        <f t="shared" si="276"/>
        <v>0</v>
      </c>
      <c r="M936" s="81">
        <f t="shared" si="277"/>
        <v>0</v>
      </c>
      <c r="N936" s="81">
        <f t="shared" si="278"/>
        <v>0</v>
      </c>
      <c r="O936" s="81">
        <f t="shared" si="279"/>
        <v>0</v>
      </c>
      <c r="P936" s="81">
        <f t="shared" si="280"/>
        <v>9.8999999999999986</v>
      </c>
      <c r="Q936" s="81">
        <f t="shared" si="281"/>
        <v>19.899999999999999</v>
      </c>
      <c r="R936" s="81">
        <f t="shared" si="282"/>
        <v>29.9</v>
      </c>
      <c r="S936">
        <f t="shared" si="283"/>
        <v>3.5</v>
      </c>
      <c r="V936" s="54" t="s">
        <v>2022</v>
      </c>
      <c r="W936" s="55" t="s">
        <v>2023</v>
      </c>
      <c r="X936" s="56">
        <v>5</v>
      </c>
      <c r="Y936" s="57">
        <v>57.5</v>
      </c>
      <c r="Z936" s="57">
        <v>2.6</v>
      </c>
      <c r="AA936" s="57">
        <v>2.5150000000000001</v>
      </c>
      <c r="AB936" s="57">
        <v>0</v>
      </c>
      <c r="AC936" s="57">
        <v>27.5</v>
      </c>
      <c r="AD936" s="57">
        <v>0</v>
      </c>
      <c r="AE936" s="57">
        <v>0</v>
      </c>
      <c r="AF936" s="57">
        <v>0</v>
      </c>
      <c r="AG936" s="58">
        <v>3.5</v>
      </c>
      <c r="AH936" s="58">
        <v>0</v>
      </c>
      <c r="AI936" s="58">
        <v>0</v>
      </c>
      <c r="AJ936" s="58">
        <v>0</v>
      </c>
    </row>
    <row r="937" spans="1:36">
      <c r="A937" s="68" t="str">
        <f t="shared" si="266"/>
        <v>5N11</v>
      </c>
      <c r="B937" s="12">
        <f t="shared" si="267"/>
        <v>2.5150000000000001</v>
      </c>
      <c r="C937" s="12">
        <f t="shared" si="268"/>
        <v>2.5150000000000001</v>
      </c>
      <c r="D937" s="12">
        <f t="shared" si="269"/>
        <v>2.001233990735932</v>
      </c>
      <c r="E937" s="12">
        <f t="shared" si="270"/>
        <v>1.389607789231089</v>
      </c>
      <c r="F937" s="12">
        <f t="shared" si="271"/>
        <v>0.77798158772624593</v>
      </c>
      <c r="G937" s="12">
        <f t="shared" si="272"/>
        <v>0.16635538622140278</v>
      </c>
      <c r="H937" s="12">
        <f t="shared" si="273"/>
        <v>21.6</v>
      </c>
      <c r="I937" s="12">
        <f t="shared" si="274"/>
        <v>46</v>
      </c>
      <c r="J937" s="12">
        <f t="shared" si="275"/>
        <v>2.5150000000000001</v>
      </c>
      <c r="K937" s="12">
        <f t="shared" si="284"/>
        <v>1.0226320683281831</v>
      </c>
      <c r="L937" s="12">
        <f t="shared" si="276"/>
        <v>24.4</v>
      </c>
      <c r="M937" s="81">
        <f t="shared" si="277"/>
        <v>0</v>
      </c>
      <c r="N937" s="81">
        <f t="shared" si="278"/>
        <v>0</v>
      </c>
      <c r="O937" s="81">
        <f t="shared" si="279"/>
        <v>8.3999999999999986</v>
      </c>
      <c r="P937" s="81">
        <f t="shared" si="280"/>
        <v>18.399999999999999</v>
      </c>
      <c r="Q937" s="81">
        <f t="shared" si="281"/>
        <v>4</v>
      </c>
      <c r="R937" s="81">
        <f t="shared" si="282"/>
        <v>14</v>
      </c>
      <c r="S937">
        <f t="shared" si="283"/>
        <v>3.5</v>
      </c>
      <c r="V937" s="54" t="s">
        <v>2024</v>
      </c>
      <c r="W937" s="55" t="s">
        <v>2025</v>
      </c>
      <c r="X937" s="56">
        <v>5</v>
      </c>
      <c r="Y937" s="57">
        <v>53</v>
      </c>
      <c r="Z937" s="57">
        <v>2.6</v>
      </c>
      <c r="AA937" s="57">
        <v>2.5150000000000001</v>
      </c>
      <c r="AB937" s="57">
        <v>0</v>
      </c>
      <c r="AC937" s="57">
        <v>19</v>
      </c>
      <c r="AD937" s="57">
        <v>43.4</v>
      </c>
      <c r="AE937" s="57">
        <v>0</v>
      </c>
      <c r="AF937" s="57">
        <v>0</v>
      </c>
      <c r="AG937" s="58">
        <v>3.5</v>
      </c>
      <c r="AH937" s="58">
        <v>0</v>
      </c>
      <c r="AI937" s="58">
        <v>0</v>
      </c>
      <c r="AJ937" s="58">
        <v>0</v>
      </c>
    </row>
    <row r="938" spans="1:36">
      <c r="A938" s="68" t="str">
        <f t="shared" si="266"/>
        <v>5N12</v>
      </c>
      <c r="B938" s="12">
        <f t="shared" si="267"/>
        <v>2.5150000000000001</v>
      </c>
      <c r="C938" s="12">
        <f t="shared" si="268"/>
        <v>2.5150000000000001</v>
      </c>
      <c r="D938" s="12">
        <f t="shared" si="269"/>
        <v>2.5150000000000001</v>
      </c>
      <c r="E938" s="12">
        <f t="shared" si="270"/>
        <v>1.9706526806606899</v>
      </c>
      <c r="F938" s="12">
        <f t="shared" si="271"/>
        <v>1.3590264791558468</v>
      </c>
      <c r="G938" s="12">
        <f t="shared" si="272"/>
        <v>0.74740027765100381</v>
      </c>
      <c r="H938" s="12">
        <f t="shared" si="273"/>
        <v>31.1</v>
      </c>
      <c r="I938" s="12">
        <f t="shared" si="274"/>
        <v>31.1</v>
      </c>
      <c r="J938" s="12">
        <f t="shared" si="275"/>
        <v>2.5150000000000001</v>
      </c>
      <c r="K938" s="12">
        <f t="shared" si="284"/>
        <v>2.5150000000000001</v>
      </c>
      <c r="L938" s="12">
        <f t="shared" si="276"/>
        <v>0</v>
      </c>
      <c r="M938" s="81">
        <f t="shared" si="277"/>
        <v>0</v>
      </c>
      <c r="N938" s="81">
        <f t="shared" si="278"/>
        <v>0</v>
      </c>
      <c r="O938" s="81">
        <f t="shared" si="279"/>
        <v>0</v>
      </c>
      <c r="P938" s="81">
        <f t="shared" si="280"/>
        <v>8.8999999999999986</v>
      </c>
      <c r="Q938" s="81">
        <f t="shared" si="281"/>
        <v>18.899999999999999</v>
      </c>
      <c r="R938" s="81">
        <f t="shared" si="282"/>
        <v>28.9</v>
      </c>
      <c r="S938">
        <f t="shared" si="283"/>
        <v>3.5</v>
      </c>
      <c r="V938" s="54" t="s">
        <v>2026</v>
      </c>
      <c r="W938" s="55" t="s">
        <v>2027</v>
      </c>
      <c r="X938" s="56">
        <v>5</v>
      </c>
      <c r="Y938" s="57">
        <v>56.2</v>
      </c>
      <c r="Z938" s="57">
        <v>2.6</v>
      </c>
      <c r="AA938" s="57">
        <v>2.5150000000000001</v>
      </c>
      <c r="AB938" s="57">
        <v>0</v>
      </c>
      <c r="AC938" s="57">
        <v>28.5</v>
      </c>
      <c r="AD938" s="57">
        <v>0</v>
      </c>
      <c r="AE938" s="57">
        <v>0</v>
      </c>
      <c r="AF938" s="57">
        <v>0</v>
      </c>
      <c r="AG938" s="58">
        <v>3.5</v>
      </c>
      <c r="AH938" s="58">
        <v>0</v>
      </c>
      <c r="AI938" s="58">
        <v>0</v>
      </c>
      <c r="AJ938" s="58">
        <v>0</v>
      </c>
    </row>
    <row r="939" spans="1:36">
      <c r="A939" s="68" t="str">
        <f t="shared" si="266"/>
        <v>5N13</v>
      </c>
      <c r="B939" s="12">
        <f t="shared" si="267"/>
        <v>2.5150000000000001</v>
      </c>
      <c r="C939" s="12">
        <f t="shared" si="268"/>
        <v>2.5150000000000001</v>
      </c>
      <c r="D939" s="12">
        <f t="shared" si="269"/>
        <v>2.3070470914883536</v>
      </c>
      <c r="E939" s="12">
        <f t="shared" si="270"/>
        <v>1.6954208899835104</v>
      </c>
      <c r="F939" s="12">
        <f t="shared" si="271"/>
        <v>1.0837946884786673</v>
      </c>
      <c r="G939" s="12">
        <f t="shared" si="272"/>
        <v>0.4721684869738243</v>
      </c>
      <c r="H939" s="12">
        <f t="shared" si="273"/>
        <v>26.6</v>
      </c>
      <c r="I939" s="12">
        <f t="shared" si="274"/>
        <v>26.6</v>
      </c>
      <c r="J939" s="12">
        <f t="shared" si="275"/>
        <v>2.5150000000000001</v>
      </c>
      <c r="K939" s="12">
        <f t="shared" si="284"/>
        <v>2.5150000000000001</v>
      </c>
      <c r="L939" s="12">
        <f t="shared" si="276"/>
        <v>0</v>
      </c>
      <c r="M939" s="81">
        <f t="shared" si="277"/>
        <v>0</v>
      </c>
      <c r="N939" s="81">
        <f t="shared" si="278"/>
        <v>0</v>
      </c>
      <c r="O939" s="81">
        <f t="shared" si="279"/>
        <v>3.3999999999999986</v>
      </c>
      <c r="P939" s="81">
        <f t="shared" si="280"/>
        <v>13.399999999999999</v>
      </c>
      <c r="Q939" s="81">
        <f t="shared" si="281"/>
        <v>23.4</v>
      </c>
      <c r="R939" s="81">
        <f t="shared" si="282"/>
        <v>33.4</v>
      </c>
      <c r="S939">
        <f t="shared" si="283"/>
        <v>3.5</v>
      </c>
      <c r="V939" s="54" t="s">
        <v>2028</v>
      </c>
      <c r="W939" s="55" t="s">
        <v>2029</v>
      </c>
      <c r="X939" s="56">
        <v>5</v>
      </c>
      <c r="Y939" s="57">
        <v>51.7</v>
      </c>
      <c r="Z939" s="57">
        <v>2.6</v>
      </c>
      <c r="AA939" s="57">
        <v>2.5150000000000001</v>
      </c>
      <c r="AB939" s="57">
        <v>0</v>
      </c>
      <c r="AC939" s="57">
        <v>24</v>
      </c>
      <c r="AD939" s="57">
        <v>0</v>
      </c>
      <c r="AE939" s="57">
        <v>0</v>
      </c>
      <c r="AF939" s="57">
        <v>0</v>
      </c>
      <c r="AG939" s="58">
        <v>3.5</v>
      </c>
      <c r="AH939" s="58">
        <v>0</v>
      </c>
      <c r="AI939" s="58">
        <v>0</v>
      </c>
      <c r="AJ939" s="58">
        <v>0</v>
      </c>
    </row>
    <row r="940" spans="1:36">
      <c r="A940" s="68" t="str">
        <f t="shared" si="266"/>
        <v>5N14</v>
      </c>
      <c r="B940" s="12">
        <f t="shared" si="267"/>
        <v>2.5150000000000001</v>
      </c>
      <c r="C940" s="12">
        <f t="shared" si="268"/>
        <v>2.5150000000000001</v>
      </c>
      <c r="D940" s="12">
        <f t="shared" si="269"/>
        <v>2.2458844713378694</v>
      </c>
      <c r="E940" s="12">
        <f t="shared" si="270"/>
        <v>1.6342582698330261</v>
      </c>
      <c r="F940" s="12">
        <f t="shared" si="271"/>
        <v>1.0226320683281831</v>
      </c>
      <c r="G940" s="12">
        <f t="shared" si="272"/>
        <v>0.41100586682334006</v>
      </c>
      <c r="H940" s="12">
        <f t="shared" si="273"/>
        <v>25.6</v>
      </c>
      <c r="I940" s="12">
        <f t="shared" si="274"/>
        <v>25.6</v>
      </c>
      <c r="J940" s="12">
        <f t="shared" si="275"/>
        <v>2.5150000000000001</v>
      </c>
      <c r="K940" s="12">
        <f t="shared" si="284"/>
        <v>2.5150000000000001</v>
      </c>
      <c r="L940" s="12">
        <f t="shared" si="276"/>
        <v>0</v>
      </c>
      <c r="M940" s="81">
        <f t="shared" si="277"/>
        <v>0</v>
      </c>
      <c r="N940" s="81">
        <f t="shared" si="278"/>
        <v>0</v>
      </c>
      <c r="O940" s="81">
        <f t="shared" si="279"/>
        <v>4.3999999999999986</v>
      </c>
      <c r="P940" s="81">
        <f t="shared" si="280"/>
        <v>14.399999999999999</v>
      </c>
      <c r="Q940" s="81">
        <f t="shared" si="281"/>
        <v>24.4</v>
      </c>
      <c r="R940" s="81">
        <f t="shared" si="282"/>
        <v>34.4</v>
      </c>
      <c r="S940">
        <f t="shared" si="283"/>
        <v>3.5</v>
      </c>
      <c r="V940" s="54" t="s">
        <v>2030</v>
      </c>
      <c r="W940" s="55" t="s">
        <v>2031</v>
      </c>
      <c r="X940" s="56">
        <v>5</v>
      </c>
      <c r="Y940" s="57">
        <v>51.7</v>
      </c>
      <c r="Z940" s="57">
        <v>2.6</v>
      </c>
      <c r="AA940" s="57">
        <v>2.5150000000000001</v>
      </c>
      <c r="AB940" s="57">
        <v>0</v>
      </c>
      <c r="AC940" s="57">
        <v>23</v>
      </c>
      <c r="AD940" s="57">
        <v>0</v>
      </c>
      <c r="AE940" s="57">
        <v>0</v>
      </c>
      <c r="AF940" s="57">
        <v>0</v>
      </c>
      <c r="AG940" s="58">
        <v>3.5</v>
      </c>
      <c r="AH940" s="58">
        <v>0</v>
      </c>
      <c r="AI940" s="58">
        <v>0</v>
      </c>
      <c r="AJ940" s="58">
        <v>0</v>
      </c>
    </row>
    <row r="941" spans="1:36">
      <c r="A941" s="68" t="str">
        <f t="shared" si="266"/>
        <v>5O2</v>
      </c>
      <c r="B941" s="12">
        <f t="shared" si="267"/>
        <v>3</v>
      </c>
      <c r="C941" s="12">
        <f t="shared" si="268"/>
        <v>3</v>
      </c>
      <c r="D941" s="12">
        <f t="shared" si="269"/>
        <v>2.6329566082346658</v>
      </c>
      <c r="E941" s="12">
        <f t="shared" si="270"/>
        <v>1.9775219800822836</v>
      </c>
      <c r="F941" s="12">
        <f t="shared" si="271"/>
        <v>1.3220873519299015</v>
      </c>
      <c r="G941" s="12">
        <f t="shared" si="272"/>
        <v>0.66665272377751927</v>
      </c>
      <c r="H941" s="12">
        <f t="shared" si="273"/>
        <v>24.4</v>
      </c>
      <c r="I941" s="12">
        <f t="shared" si="274"/>
        <v>24.4</v>
      </c>
      <c r="J941" s="12">
        <f t="shared" si="275"/>
        <v>3</v>
      </c>
      <c r="K941" s="12">
        <f t="shared" si="284"/>
        <v>3</v>
      </c>
      <c r="L941" s="12">
        <f t="shared" si="276"/>
        <v>0</v>
      </c>
      <c r="M941" s="81">
        <f t="shared" si="277"/>
        <v>0</v>
      </c>
      <c r="N941" s="81">
        <f t="shared" si="278"/>
        <v>0</v>
      </c>
      <c r="O941" s="81">
        <f t="shared" si="279"/>
        <v>5.6000000000000014</v>
      </c>
      <c r="P941" s="81">
        <f t="shared" si="280"/>
        <v>15.600000000000001</v>
      </c>
      <c r="Q941" s="81">
        <f t="shared" si="281"/>
        <v>25.6</v>
      </c>
      <c r="R941" s="81">
        <f t="shared" si="282"/>
        <v>35.6</v>
      </c>
      <c r="S941">
        <f t="shared" si="283"/>
        <v>3.75</v>
      </c>
      <c r="V941" s="54" t="s">
        <v>2032</v>
      </c>
      <c r="W941" s="55" t="s">
        <v>2033</v>
      </c>
      <c r="X941" s="56">
        <v>5</v>
      </c>
      <c r="Y941" s="57">
        <v>51.2</v>
      </c>
      <c r="Z941" s="57">
        <v>3</v>
      </c>
      <c r="AA941" s="57">
        <v>3</v>
      </c>
      <c r="AB941" s="57">
        <v>0</v>
      </c>
      <c r="AC941" s="57">
        <v>21.4</v>
      </c>
      <c r="AD941" s="57">
        <v>0</v>
      </c>
      <c r="AE941" s="57">
        <v>0</v>
      </c>
      <c r="AF941" s="57">
        <v>0</v>
      </c>
      <c r="AG941" s="58">
        <v>3.75</v>
      </c>
      <c r="AH941" s="58">
        <v>0</v>
      </c>
      <c r="AI941" s="58">
        <v>0</v>
      </c>
      <c r="AJ941" s="58">
        <v>0</v>
      </c>
    </row>
    <row r="942" spans="1:36">
      <c r="A942" s="68" t="str">
        <f t="shared" si="266"/>
        <v>5O5</v>
      </c>
      <c r="B942" s="12">
        <f t="shared" si="267"/>
        <v>2.5150000000000001</v>
      </c>
      <c r="C942" s="12">
        <f t="shared" si="268"/>
        <v>2.5150000000000001</v>
      </c>
      <c r="D942" s="12">
        <f t="shared" si="269"/>
        <v>2.2593804950205714</v>
      </c>
      <c r="E942" s="12">
        <f t="shared" si="270"/>
        <v>1.603945866868189</v>
      </c>
      <c r="F942" s="12">
        <f t="shared" si="271"/>
        <v>0.94851123871580678</v>
      </c>
      <c r="G942" s="12">
        <f t="shared" si="272"/>
        <v>0.29307661056342438</v>
      </c>
      <c r="H942" s="12">
        <f t="shared" si="273"/>
        <v>26.1</v>
      </c>
      <c r="I942" s="12">
        <f t="shared" si="274"/>
        <v>26.1</v>
      </c>
      <c r="J942" s="12">
        <f t="shared" si="275"/>
        <v>2.5150000000000001</v>
      </c>
      <c r="K942" s="12">
        <f t="shared" si="284"/>
        <v>2.5150000000000001</v>
      </c>
      <c r="L942" s="12">
        <f t="shared" si="276"/>
        <v>0</v>
      </c>
      <c r="M942" s="81">
        <f t="shared" si="277"/>
        <v>0</v>
      </c>
      <c r="N942" s="81">
        <f t="shared" si="278"/>
        <v>0</v>
      </c>
      <c r="O942" s="81">
        <f t="shared" si="279"/>
        <v>3.8999999999999986</v>
      </c>
      <c r="P942" s="81">
        <f t="shared" si="280"/>
        <v>13.899999999999999</v>
      </c>
      <c r="Q942" s="81">
        <f t="shared" si="281"/>
        <v>23.9</v>
      </c>
      <c r="R942" s="81">
        <f t="shared" si="282"/>
        <v>33.9</v>
      </c>
      <c r="S942">
        <f t="shared" si="283"/>
        <v>3.75</v>
      </c>
      <c r="V942" s="54" t="s">
        <v>2034</v>
      </c>
      <c r="W942" s="55" t="s">
        <v>2035</v>
      </c>
      <c r="X942" s="56">
        <v>5</v>
      </c>
      <c r="Y942" s="57">
        <v>50.2</v>
      </c>
      <c r="Z942" s="57">
        <v>2.6</v>
      </c>
      <c r="AA942" s="57">
        <v>2.5150000000000001</v>
      </c>
      <c r="AB942" s="57">
        <v>0</v>
      </c>
      <c r="AC942" s="57">
        <v>23.5</v>
      </c>
      <c r="AD942" s="57">
        <v>0</v>
      </c>
      <c r="AE942" s="57">
        <v>0</v>
      </c>
      <c r="AF942" s="57">
        <v>0</v>
      </c>
      <c r="AG942" s="58">
        <v>3.75</v>
      </c>
      <c r="AH942" s="58">
        <v>0</v>
      </c>
      <c r="AI942" s="58">
        <v>0</v>
      </c>
      <c r="AJ942" s="58">
        <v>0</v>
      </c>
    </row>
    <row r="943" spans="1:36">
      <c r="A943" s="68" t="str">
        <f t="shared" si="266"/>
        <v>5P3</v>
      </c>
      <c r="B943" s="12">
        <f t="shared" si="267"/>
        <v>3</v>
      </c>
      <c r="C943" s="12">
        <f t="shared" si="268"/>
        <v>3</v>
      </c>
      <c r="D943" s="12">
        <f t="shared" si="269"/>
        <v>2.3356952865366511</v>
      </c>
      <c r="E943" s="12">
        <f t="shared" si="270"/>
        <v>1.6364271671015469</v>
      </c>
      <c r="F943" s="12">
        <f t="shared" si="271"/>
        <v>0.93715904766644265</v>
      </c>
      <c r="G943" s="12">
        <f t="shared" si="272"/>
        <v>0.23789092823133862</v>
      </c>
      <c r="H943" s="12">
        <f t="shared" si="273"/>
        <v>20.5</v>
      </c>
      <c r="I943" s="12">
        <f t="shared" si="274"/>
        <v>20.5</v>
      </c>
      <c r="J943" s="12">
        <f t="shared" si="275"/>
        <v>3</v>
      </c>
      <c r="K943" s="12">
        <f t="shared" si="284"/>
        <v>3</v>
      </c>
      <c r="L943" s="12">
        <f t="shared" si="276"/>
        <v>0</v>
      </c>
      <c r="M943" s="81">
        <f t="shared" si="277"/>
        <v>0</v>
      </c>
      <c r="N943" s="81">
        <f t="shared" si="278"/>
        <v>0</v>
      </c>
      <c r="O943" s="81">
        <f t="shared" si="279"/>
        <v>9.5</v>
      </c>
      <c r="P943" s="81">
        <f t="shared" si="280"/>
        <v>19.5</v>
      </c>
      <c r="Q943" s="81">
        <f t="shared" si="281"/>
        <v>29.5</v>
      </c>
      <c r="R943" s="81">
        <f t="shared" si="282"/>
        <v>39.5</v>
      </c>
      <c r="S943">
        <f t="shared" si="283"/>
        <v>4</v>
      </c>
      <c r="V943" s="54" t="s">
        <v>2036</v>
      </c>
      <c r="W943" s="55" t="s">
        <v>2037</v>
      </c>
      <c r="X943" s="56">
        <v>5</v>
      </c>
      <c r="Y943" s="57">
        <v>51.5</v>
      </c>
      <c r="Z943" s="57">
        <v>3</v>
      </c>
      <c r="AA943" s="57">
        <v>3</v>
      </c>
      <c r="AB943" s="57">
        <v>0</v>
      </c>
      <c r="AC943" s="57">
        <v>17.5</v>
      </c>
      <c r="AD943" s="57">
        <v>0</v>
      </c>
      <c r="AE943" s="57">
        <v>0</v>
      </c>
      <c r="AF943" s="57">
        <v>0</v>
      </c>
      <c r="AG943" s="58">
        <v>4</v>
      </c>
      <c r="AH943" s="58">
        <v>0</v>
      </c>
      <c r="AI943" s="58">
        <v>0</v>
      </c>
      <c r="AJ943" s="58">
        <v>0</v>
      </c>
    </row>
    <row r="944" spans="1:36">
      <c r="A944" s="68" t="str">
        <f t="shared" si="266"/>
        <v>5P4</v>
      </c>
      <c r="B944" s="12">
        <f t="shared" si="267"/>
        <v>3</v>
      </c>
      <c r="C944" s="12">
        <f t="shared" si="268"/>
        <v>3</v>
      </c>
      <c r="D944" s="12">
        <f t="shared" si="269"/>
        <v>2.3706586925084063</v>
      </c>
      <c r="E944" s="12">
        <f t="shared" si="270"/>
        <v>1.6713905730733021</v>
      </c>
      <c r="F944" s="12">
        <f t="shared" si="271"/>
        <v>0.97212245363819783</v>
      </c>
      <c r="G944" s="12">
        <f t="shared" si="272"/>
        <v>0.2728543342030938</v>
      </c>
      <c r="H944" s="12">
        <f t="shared" si="273"/>
        <v>21</v>
      </c>
      <c r="I944" s="12">
        <f t="shared" si="274"/>
        <v>21</v>
      </c>
      <c r="J944" s="12">
        <f t="shared" si="275"/>
        <v>3</v>
      </c>
      <c r="K944" s="12">
        <f t="shared" si="284"/>
        <v>3</v>
      </c>
      <c r="L944" s="12">
        <f t="shared" si="276"/>
        <v>0</v>
      </c>
      <c r="M944" s="81">
        <f t="shared" si="277"/>
        <v>0</v>
      </c>
      <c r="N944" s="81">
        <f t="shared" si="278"/>
        <v>0</v>
      </c>
      <c r="O944" s="81">
        <f t="shared" si="279"/>
        <v>9</v>
      </c>
      <c r="P944" s="81">
        <f t="shared" si="280"/>
        <v>19</v>
      </c>
      <c r="Q944" s="81">
        <f t="shared" si="281"/>
        <v>29</v>
      </c>
      <c r="R944" s="81">
        <f t="shared" si="282"/>
        <v>39</v>
      </c>
      <c r="S944">
        <f t="shared" si="283"/>
        <v>4</v>
      </c>
      <c r="V944" s="54" t="s">
        <v>2038</v>
      </c>
      <c r="W944" s="55" t="s">
        <v>2039</v>
      </c>
      <c r="X944" s="56">
        <v>1</v>
      </c>
      <c r="Y944" s="57">
        <v>52</v>
      </c>
      <c r="Z944" s="57">
        <v>3</v>
      </c>
      <c r="AA944" s="57">
        <v>3</v>
      </c>
      <c r="AB944" s="57">
        <v>0</v>
      </c>
      <c r="AC944" s="57">
        <v>18</v>
      </c>
      <c r="AD944" s="57">
        <v>0</v>
      </c>
      <c r="AE944" s="57">
        <v>0</v>
      </c>
      <c r="AF944" s="57">
        <v>0</v>
      </c>
      <c r="AG944" s="58">
        <v>4</v>
      </c>
      <c r="AH944" s="58">
        <v>0</v>
      </c>
      <c r="AI944" s="58">
        <v>0</v>
      </c>
      <c r="AJ944" s="58">
        <v>0</v>
      </c>
    </row>
    <row r="945" spans="1:39">
      <c r="A945" s="68" t="str">
        <f t="shared" si="266"/>
        <v>5T1</v>
      </c>
      <c r="B945" s="12">
        <f t="shared" si="267"/>
        <v>3</v>
      </c>
      <c r="C945" s="12">
        <f t="shared" si="268"/>
        <v>3</v>
      </c>
      <c r="D945" s="12">
        <f t="shared" si="269"/>
        <v>2.825022672948152</v>
      </c>
      <c r="E945" s="12">
        <f t="shared" si="270"/>
        <v>1.9501360376889119</v>
      </c>
      <c r="F945" s="12">
        <f t="shared" si="271"/>
        <v>1.0752494024296719</v>
      </c>
      <c r="G945" s="12">
        <f t="shared" si="272"/>
        <v>0.20036276717043178</v>
      </c>
      <c r="H945" s="12">
        <f t="shared" si="273"/>
        <v>28</v>
      </c>
      <c r="I945" s="12">
        <f t="shared" si="274"/>
        <v>28</v>
      </c>
      <c r="J945" s="12">
        <f t="shared" si="275"/>
        <v>3</v>
      </c>
      <c r="K945" s="12">
        <f t="shared" si="284"/>
        <v>3</v>
      </c>
      <c r="L945" s="12">
        <f t="shared" si="276"/>
        <v>0</v>
      </c>
      <c r="M945" s="81">
        <f t="shared" si="277"/>
        <v>0</v>
      </c>
      <c r="N945" s="81">
        <f t="shared" si="278"/>
        <v>0</v>
      </c>
      <c r="O945" s="81">
        <f t="shared" si="279"/>
        <v>2</v>
      </c>
      <c r="P945" s="81">
        <f t="shared" si="280"/>
        <v>12</v>
      </c>
      <c r="Q945" s="81">
        <f t="shared" si="281"/>
        <v>22</v>
      </c>
      <c r="R945" s="81">
        <f t="shared" si="282"/>
        <v>32</v>
      </c>
      <c r="S945">
        <f t="shared" si="283"/>
        <v>5</v>
      </c>
      <c r="V945" s="54" t="s">
        <v>2040</v>
      </c>
      <c r="W945" s="55" t="s">
        <v>2041</v>
      </c>
      <c r="X945" s="56">
        <v>1</v>
      </c>
      <c r="Y945" s="57">
        <v>54</v>
      </c>
      <c r="Z945" s="57">
        <v>3</v>
      </c>
      <c r="AA945" s="57">
        <v>3</v>
      </c>
      <c r="AB945" s="57">
        <v>0</v>
      </c>
      <c r="AC945" s="57">
        <v>25</v>
      </c>
      <c r="AD945" s="57">
        <v>0</v>
      </c>
      <c r="AE945" s="57">
        <v>0</v>
      </c>
      <c r="AF945" s="57">
        <v>0</v>
      </c>
      <c r="AG945" s="58">
        <v>5</v>
      </c>
      <c r="AH945" s="58">
        <v>0</v>
      </c>
      <c r="AI945" s="58">
        <v>0</v>
      </c>
      <c r="AJ945" s="58">
        <v>0</v>
      </c>
    </row>
    <row r="946" spans="1:39">
      <c r="A946" s="68" t="str">
        <f t="shared" si="266"/>
        <v>5T2</v>
      </c>
      <c r="B946" s="12">
        <f t="shared" si="267"/>
        <v>3</v>
      </c>
      <c r="C946" s="12">
        <f t="shared" si="268"/>
        <v>3</v>
      </c>
      <c r="D946" s="12">
        <f t="shared" si="269"/>
        <v>2.8687670047111138</v>
      </c>
      <c r="E946" s="12">
        <f t="shared" si="270"/>
        <v>1.9938803694518739</v>
      </c>
      <c r="F946" s="12">
        <f t="shared" si="271"/>
        <v>1.1189937341926339</v>
      </c>
      <c r="G946" s="12">
        <f t="shared" si="272"/>
        <v>0.244107098933394</v>
      </c>
      <c r="H946" s="12">
        <f t="shared" si="273"/>
        <v>28.5</v>
      </c>
      <c r="I946" s="12">
        <f t="shared" si="274"/>
        <v>28.5</v>
      </c>
      <c r="J946" s="12">
        <f t="shared" si="275"/>
        <v>3</v>
      </c>
      <c r="K946" s="12">
        <f t="shared" si="284"/>
        <v>3</v>
      </c>
      <c r="L946" s="12">
        <f t="shared" si="276"/>
        <v>0</v>
      </c>
      <c r="M946" s="81">
        <f t="shared" si="277"/>
        <v>0</v>
      </c>
      <c r="N946" s="81">
        <f t="shared" si="278"/>
        <v>0</v>
      </c>
      <c r="O946" s="81">
        <f t="shared" si="279"/>
        <v>1.5</v>
      </c>
      <c r="P946" s="81">
        <f t="shared" si="280"/>
        <v>11.5</v>
      </c>
      <c r="Q946" s="81">
        <f t="shared" si="281"/>
        <v>21.5</v>
      </c>
      <c r="R946" s="81">
        <f t="shared" si="282"/>
        <v>31.5</v>
      </c>
      <c r="S946">
        <f t="shared" si="283"/>
        <v>5</v>
      </c>
      <c r="V946" s="54" t="s">
        <v>2042</v>
      </c>
      <c r="W946" s="55" t="s">
        <v>2043</v>
      </c>
      <c r="X946" s="56">
        <v>1</v>
      </c>
      <c r="Y946" s="57">
        <v>54</v>
      </c>
      <c r="Z946" s="57">
        <v>3</v>
      </c>
      <c r="AA946" s="57">
        <v>3</v>
      </c>
      <c r="AB946" s="57">
        <v>0</v>
      </c>
      <c r="AC946" s="57">
        <v>25.5</v>
      </c>
      <c r="AD946" s="57">
        <v>0</v>
      </c>
      <c r="AE946" s="57">
        <v>0</v>
      </c>
      <c r="AF946" s="57">
        <v>0</v>
      </c>
      <c r="AG946" s="58">
        <v>5</v>
      </c>
      <c r="AH946" s="58">
        <v>0</v>
      </c>
      <c r="AI946" s="58">
        <v>0</v>
      </c>
      <c r="AJ946" s="58">
        <v>0</v>
      </c>
    </row>
    <row r="947" spans="1:39">
      <c r="A947" s="68" t="str">
        <f t="shared" si="266"/>
        <v>5T3</v>
      </c>
      <c r="B947" s="12">
        <f t="shared" si="267"/>
        <v>3</v>
      </c>
      <c r="C947" s="12">
        <f t="shared" si="268"/>
        <v>3</v>
      </c>
      <c r="D947" s="12">
        <f t="shared" si="269"/>
        <v>2.825022672948152</v>
      </c>
      <c r="E947" s="12">
        <f t="shared" si="270"/>
        <v>1.9501360376889119</v>
      </c>
      <c r="F947" s="12">
        <f t="shared" si="271"/>
        <v>1.0752494024296719</v>
      </c>
      <c r="G947" s="12">
        <f t="shared" si="272"/>
        <v>0.20036276717043178</v>
      </c>
      <c r="H947" s="12">
        <f t="shared" si="273"/>
        <v>28</v>
      </c>
      <c r="I947" s="12">
        <f t="shared" si="274"/>
        <v>28</v>
      </c>
      <c r="J947" s="12">
        <f t="shared" si="275"/>
        <v>3</v>
      </c>
      <c r="K947" s="12">
        <f t="shared" si="284"/>
        <v>3</v>
      </c>
      <c r="L947" s="12">
        <f t="shared" si="276"/>
        <v>0</v>
      </c>
      <c r="M947" s="81">
        <f t="shared" si="277"/>
        <v>0</v>
      </c>
      <c r="N947" s="81">
        <f t="shared" si="278"/>
        <v>0</v>
      </c>
      <c r="O947" s="81">
        <f t="shared" si="279"/>
        <v>2</v>
      </c>
      <c r="P947" s="81">
        <f t="shared" si="280"/>
        <v>12</v>
      </c>
      <c r="Q947" s="81">
        <f t="shared" si="281"/>
        <v>22</v>
      </c>
      <c r="R947" s="81">
        <f t="shared" si="282"/>
        <v>32</v>
      </c>
      <c r="S947">
        <f t="shared" si="283"/>
        <v>5</v>
      </c>
      <c r="V947" s="54" t="s">
        <v>2044</v>
      </c>
      <c r="W947" s="55" t="s">
        <v>2045</v>
      </c>
      <c r="X947" s="56">
        <v>5</v>
      </c>
      <c r="Y947" s="57">
        <v>54</v>
      </c>
      <c r="Z947" s="57">
        <v>3</v>
      </c>
      <c r="AA947" s="57">
        <v>3</v>
      </c>
      <c r="AB947" s="57">
        <v>0</v>
      </c>
      <c r="AC947" s="57">
        <v>25</v>
      </c>
      <c r="AD947" s="57">
        <v>0</v>
      </c>
      <c r="AE947" s="57">
        <v>0</v>
      </c>
      <c r="AF947" s="57">
        <v>0</v>
      </c>
      <c r="AG947" s="58">
        <v>5</v>
      </c>
      <c r="AH947" s="58">
        <v>0</v>
      </c>
      <c r="AI947" s="58">
        <v>0</v>
      </c>
      <c r="AJ947" s="58">
        <v>0</v>
      </c>
    </row>
    <row r="948" spans="1:39">
      <c r="A948" s="68" t="str">
        <f t="shared" si="266"/>
        <v>5T4</v>
      </c>
      <c r="B948" s="12">
        <f t="shared" si="267"/>
        <v>3</v>
      </c>
      <c r="C948" s="12">
        <f t="shared" si="268"/>
        <v>3</v>
      </c>
      <c r="D948" s="12">
        <f t="shared" si="269"/>
        <v>2.8687670047111138</v>
      </c>
      <c r="E948" s="12">
        <f t="shared" si="270"/>
        <v>1.9938803694518739</v>
      </c>
      <c r="F948" s="12">
        <f t="shared" si="271"/>
        <v>1.1189937341926339</v>
      </c>
      <c r="G948" s="12">
        <f t="shared" si="272"/>
        <v>0.244107098933394</v>
      </c>
      <c r="H948" s="12">
        <f t="shared" si="273"/>
        <v>28.5</v>
      </c>
      <c r="I948" s="12">
        <f t="shared" si="274"/>
        <v>28.5</v>
      </c>
      <c r="J948" s="12">
        <f t="shared" si="275"/>
        <v>3</v>
      </c>
      <c r="K948" s="12">
        <f t="shared" si="284"/>
        <v>3</v>
      </c>
      <c r="L948" s="12">
        <f t="shared" si="276"/>
        <v>0</v>
      </c>
      <c r="M948" s="81">
        <f t="shared" si="277"/>
        <v>0</v>
      </c>
      <c r="N948" s="81">
        <f t="shared" si="278"/>
        <v>0</v>
      </c>
      <c r="O948" s="81">
        <f t="shared" si="279"/>
        <v>1.5</v>
      </c>
      <c r="P948" s="81">
        <f t="shared" si="280"/>
        <v>11.5</v>
      </c>
      <c r="Q948" s="81">
        <f t="shared" si="281"/>
        <v>21.5</v>
      </c>
      <c r="R948" s="81">
        <f t="shared" si="282"/>
        <v>31.5</v>
      </c>
      <c r="S948">
        <f t="shared" si="283"/>
        <v>5</v>
      </c>
      <c r="V948" s="54" t="s">
        <v>2046</v>
      </c>
      <c r="W948" s="55" t="s">
        <v>2047</v>
      </c>
      <c r="X948" s="56">
        <v>5</v>
      </c>
      <c r="Y948" s="57">
        <v>54</v>
      </c>
      <c r="Z948" s="57">
        <v>3</v>
      </c>
      <c r="AA948" s="57">
        <v>3</v>
      </c>
      <c r="AB948" s="57">
        <v>0</v>
      </c>
      <c r="AC948" s="57">
        <v>25.5</v>
      </c>
      <c r="AD948" s="57">
        <v>0</v>
      </c>
      <c r="AE948" s="57">
        <v>0</v>
      </c>
      <c r="AF948" s="57">
        <v>0</v>
      </c>
      <c r="AG948" s="58">
        <v>5</v>
      </c>
      <c r="AH948" s="58">
        <v>0</v>
      </c>
      <c r="AI948" s="58">
        <v>0</v>
      </c>
      <c r="AJ948" s="58">
        <v>0</v>
      </c>
    </row>
    <row r="949" spans="1:39">
      <c r="A949" s="68" t="str">
        <f t="shared" si="266"/>
        <v>5T5</v>
      </c>
      <c r="B949" s="12">
        <f t="shared" si="267"/>
        <v>3</v>
      </c>
      <c r="C949" s="12">
        <f t="shared" si="268"/>
        <v>3</v>
      </c>
      <c r="D949" s="12">
        <f t="shared" si="269"/>
        <v>2.737534009422228</v>
      </c>
      <c r="E949" s="12">
        <f t="shared" si="270"/>
        <v>1.8626473741629879</v>
      </c>
      <c r="F949" s="12">
        <f t="shared" si="271"/>
        <v>0.98776073890374771</v>
      </c>
      <c r="G949" s="12">
        <f t="shared" si="272"/>
        <v>0.11287410364450778</v>
      </c>
      <c r="H949" s="12">
        <f t="shared" si="273"/>
        <v>27</v>
      </c>
      <c r="I949" s="12">
        <f t="shared" si="274"/>
        <v>27</v>
      </c>
      <c r="J949" s="12">
        <f t="shared" si="275"/>
        <v>3</v>
      </c>
      <c r="K949" s="12">
        <f t="shared" si="284"/>
        <v>3</v>
      </c>
      <c r="L949" s="12">
        <f t="shared" si="276"/>
        <v>0</v>
      </c>
      <c r="M949" s="81">
        <f t="shared" si="277"/>
        <v>0</v>
      </c>
      <c r="N949" s="81">
        <f t="shared" si="278"/>
        <v>0</v>
      </c>
      <c r="O949" s="81">
        <f t="shared" si="279"/>
        <v>3</v>
      </c>
      <c r="P949" s="81">
        <f t="shared" si="280"/>
        <v>13</v>
      </c>
      <c r="Q949" s="81">
        <f t="shared" si="281"/>
        <v>23</v>
      </c>
      <c r="R949" s="81">
        <f t="shared" si="282"/>
        <v>33</v>
      </c>
      <c r="S949">
        <f t="shared" si="283"/>
        <v>5</v>
      </c>
      <c r="V949" s="54" t="s">
        <v>2048</v>
      </c>
      <c r="W949" s="55" t="s">
        <v>2049</v>
      </c>
      <c r="X949" s="56">
        <v>1</v>
      </c>
      <c r="Y949" s="57">
        <v>54</v>
      </c>
      <c r="Z949" s="57">
        <v>3</v>
      </c>
      <c r="AA949" s="57">
        <v>3</v>
      </c>
      <c r="AB949" s="57">
        <v>0</v>
      </c>
      <c r="AC949" s="57">
        <v>24</v>
      </c>
      <c r="AD949" s="57">
        <v>0</v>
      </c>
      <c r="AE949" s="57">
        <v>0</v>
      </c>
      <c r="AF949" s="57">
        <v>0</v>
      </c>
      <c r="AG949" s="58">
        <v>5</v>
      </c>
      <c r="AH949" s="58">
        <v>0</v>
      </c>
      <c r="AI949" s="58">
        <v>0</v>
      </c>
      <c r="AJ949" s="58">
        <v>0</v>
      </c>
    </row>
    <row r="950" spans="1:39">
      <c r="A950" s="68" t="str">
        <f t="shared" si="266"/>
        <v>5T6</v>
      </c>
      <c r="B950" s="12">
        <f t="shared" si="267"/>
        <v>3</v>
      </c>
      <c r="C950" s="12">
        <f t="shared" si="268"/>
        <v>3</v>
      </c>
      <c r="D950" s="12">
        <f t="shared" si="269"/>
        <v>2.8075249402429674</v>
      </c>
      <c r="E950" s="12">
        <f t="shared" si="270"/>
        <v>1.9326383049837272</v>
      </c>
      <c r="F950" s="12">
        <f t="shared" si="271"/>
        <v>1.0577516697244871</v>
      </c>
      <c r="G950" s="12">
        <f t="shared" si="272"/>
        <v>0.18286503446524671</v>
      </c>
      <c r="H950" s="12">
        <f t="shared" si="273"/>
        <v>27.8</v>
      </c>
      <c r="I950" s="12">
        <f t="shared" si="274"/>
        <v>27.8</v>
      </c>
      <c r="J950" s="12">
        <f t="shared" si="275"/>
        <v>3</v>
      </c>
      <c r="K950" s="12">
        <f t="shared" si="284"/>
        <v>3</v>
      </c>
      <c r="L950" s="12">
        <f t="shared" si="276"/>
        <v>0</v>
      </c>
      <c r="M950" s="81">
        <f t="shared" si="277"/>
        <v>0</v>
      </c>
      <c r="N950" s="81">
        <f t="shared" si="278"/>
        <v>0</v>
      </c>
      <c r="O950" s="81">
        <f t="shared" si="279"/>
        <v>2.1999999999999993</v>
      </c>
      <c r="P950" s="81">
        <f t="shared" si="280"/>
        <v>12.2</v>
      </c>
      <c r="Q950" s="81">
        <f t="shared" si="281"/>
        <v>22.2</v>
      </c>
      <c r="R950" s="81">
        <f t="shared" si="282"/>
        <v>32.200000000000003</v>
      </c>
      <c r="S950">
        <f t="shared" si="283"/>
        <v>5</v>
      </c>
      <c r="V950" s="54" t="s">
        <v>2050</v>
      </c>
      <c r="W950" s="55" t="s">
        <v>2051</v>
      </c>
      <c r="X950" s="56">
        <v>5</v>
      </c>
      <c r="Y950" s="57">
        <v>54</v>
      </c>
      <c r="Z950" s="57">
        <v>3.3</v>
      </c>
      <c r="AA950" s="57">
        <v>3</v>
      </c>
      <c r="AB950" s="57">
        <v>0</v>
      </c>
      <c r="AC950" s="57">
        <v>24.5</v>
      </c>
      <c r="AD950" s="57">
        <v>0</v>
      </c>
      <c r="AE950" s="57">
        <v>0</v>
      </c>
      <c r="AF950" s="57">
        <v>0</v>
      </c>
      <c r="AG950" s="58">
        <v>5</v>
      </c>
      <c r="AH950" s="58">
        <v>0</v>
      </c>
      <c r="AI950" s="58">
        <v>0</v>
      </c>
      <c r="AJ950" s="58">
        <v>0</v>
      </c>
    </row>
    <row r="951" spans="1:39">
      <c r="A951" s="68" t="str">
        <f t="shared" si="266"/>
        <v>5T7</v>
      </c>
      <c r="B951" s="12">
        <f t="shared" si="267"/>
        <v>3</v>
      </c>
      <c r="C951" s="12">
        <f t="shared" si="268"/>
        <v>3</v>
      </c>
      <c r="D951" s="12">
        <f t="shared" si="269"/>
        <v>2.7637806084800052</v>
      </c>
      <c r="E951" s="12">
        <f t="shared" si="270"/>
        <v>1.8888939732207652</v>
      </c>
      <c r="F951" s="12">
        <f t="shared" si="271"/>
        <v>1.0140073379615251</v>
      </c>
      <c r="G951" s="12">
        <f t="shared" si="272"/>
        <v>0.13912070270228494</v>
      </c>
      <c r="H951" s="12">
        <f t="shared" si="273"/>
        <v>27.3</v>
      </c>
      <c r="I951" s="12">
        <f t="shared" si="274"/>
        <v>27.3</v>
      </c>
      <c r="J951" s="12">
        <f t="shared" si="275"/>
        <v>3</v>
      </c>
      <c r="K951" s="12">
        <f t="shared" si="284"/>
        <v>3</v>
      </c>
      <c r="L951" s="12">
        <f t="shared" si="276"/>
        <v>0</v>
      </c>
      <c r="M951" s="81">
        <f t="shared" si="277"/>
        <v>0</v>
      </c>
      <c r="N951" s="81">
        <f t="shared" si="278"/>
        <v>0</v>
      </c>
      <c r="O951" s="81">
        <f t="shared" si="279"/>
        <v>2.6999999999999993</v>
      </c>
      <c r="P951" s="81">
        <f t="shared" si="280"/>
        <v>12.7</v>
      </c>
      <c r="Q951" s="81">
        <f t="shared" si="281"/>
        <v>22.7</v>
      </c>
      <c r="R951" s="81">
        <f t="shared" si="282"/>
        <v>32.700000000000003</v>
      </c>
      <c r="S951">
        <f t="shared" si="283"/>
        <v>5</v>
      </c>
      <c r="V951" s="54" t="s">
        <v>2052</v>
      </c>
      <c r="W951" s="55" t="s">
        <v>2053</v>
      </c>
      <c r="X951" s="56">
        <v>1</v>
      </c>
      <c r="Y951" s="57">
        <v>54</v>
      </c>
      <c r="Z951" s="57">
        <v>2.6</v>
      </c>
      <c r="AA951" s="57">
        <v>3</v>
      </c>
      <c r="AB951" s="57">
        <v>0</v>
      </c>
      <c r="AC951" s="57">
        <v>24.7</v>
      </c>
      <c r="AD951" s="57">
        <v>0</v>
      </c>
      <c r="AE951" s="57">
        <v>0</v>
      </c>
      <c r="AF951" s="57">
        <v>0</v>
      </c>
      <c r="AG951" s="58">
        <v>5</v>
      </c>
      <c r="AH951" s="58">
        <v>0</v>
      </c>
      <c r="AI951" s="58">
        <v>0</v>
      </c>
      <c r="AJ951" s="58">
        <v>0</v>
      </c>
    </row>
    <row r="952" spans="1:39">
      <c r="A952" s="68" t="str">
        <f t="shared" si="266"/>
        <v>5T8</v>
      </c>
      <c r="B952" s="12">
        <f t="shared" si="267"/>
        <v>3</v>
      </c>
      <c r="C952" s="12">
        <f t="shared" si="268"/>
        <v>3</v>
      </c>
      <c r="D952" s="12">
        <f t="shared" si="269"/>
        <v>2.7112874103644509</v>
      </c>
      <c r="E952" s="12">
        <f t="shared" si="270"/>
        <v>1.8364007751052107</v>
      </c>
      <c r="F952" s="12">
        <f t="shared" si="271"/>
        <v>0.96151413984597056</v>
      </c>
      <c r="G952" s="12">
        <f t="shared" si="272"/>
        <v>8.662750458673063E-2</v>
      </c>
      <c r="H952" s="12">
        <f t="shared" si="273"/>
        <v>26.7</v>
      </c>
      <c r="I952" s="12">
        <f t="shared" si="274"/>
        <v>26.7</v>
      </c>
      <c r="J952" s="12">
        <f t="shared" si="275"/>
        <v>3</v>
      </c>
      <c r="K952" s="12">
        <f t="shared" si="284"/>
        <v>3</v>
      </c>
      <c r="L952" s="12">
        <f t="shared" si="276"/>
        <v>0</v>
      </c>
      <c r="M952" s="81">
        <f t="shared" si="277"/>
        <v>0</v>
      </c>
      <c r="N952" s="81">
        <f t="shared" si="278"/>
        <v>0</v>
      </c>
      <c r="O952" s="81">
        <f t="shared" si="279"/>
        <v>3.3000000000000007</v>
      </c>
      <c r="P952" s="81">
        <f t="shared" si="280"/>
        <v>13.3</v>
      </c>
      <c r="Q952" s="81">
        <f t="shared" si="281"/>
        <v>23.3</v>
      </c>
      <c r="R952" s="81">
        <f t="shared" si="282"/>
        <v>33.299999999999997</v>
      </c>
      <c r="S952">
        <f t="shared" si="283"/>
        <v>5</v>
      </c>
      <c r="V952" s="54" t="s">
        <v>2054</v>
      </c>
      <c r="W952" s="55" t="s">
        <v>2055</v>
      </c>
      <c r="X952" s="56">
        <v>1</v>
      </c>
      <c r="Y952" s="57">
        <v>54</v>
      </c>
      <c r="Z952" s="57">
        <v>3</v>
      </c>
      <c r="AA952" s="57">
        <v>3</v>
      </c>
      <c r="AB952" s="57">
        <v>0</v>
      </c>
      <c r="AC952" s="57">
        <v>23.7</v>
      </c>
      <c r="AD952" s="57">
        <v>0</v>
      </c>
      <c r="AE952" s="57">
        <v>0</v>
      </c>
      <c r="AF952" s="57">
        <v>0</v>
      </c>
      <c r="AG952" s="58">
        <v>5</v>
      </c>
      <c r="AH952" s="58">
        <v>0</v>
      </c>
      <c r="AI952" s="58">
        <v>0</v>
      </c>
      <c r="AJ952" s="58">
        <v>0</v>
      </c>
    </row>
    <row r="953" spans="1:39">
      <c r="A953" s="68" t="str">
        <f t="shared" si="266"/>
        <v>5Z1</v>
      </c>
      <c r="B953" s="12">
        <f t="shared" si="267"/>
        <v>3</v>
      </c>
      <c r="C953" s="12">
        <f t="shared" si="268"/>
        <v>2.9583963547761196</v>
      </c>
      <c r="D953" s="12">
        <f t="shared" si="269"/>
        <v>2.638368314592423</v>
      </c>
      <c r="E953" s="12">
        <f t="shared" si="270"/>
        <v>2.3183402744087265</v>
      </c>
      <c r="F953" s="12">
        <f t="shared" si="271"/>
        <v>0.98890854886362778</v>
      </c>
      <c r="G953" s="12">
        <f t="shared" si="272"/>
        <v>-0.4164997981602867</v>
      </c>
      <c r="H953" s="12">
        <f t="shared" si="273"/>
        <v>18.7</v>
      </c>
      <c r="I953" s="12">
        <f t="shared" si="274"/>
        <v>40.700000000000003</v>
      </c>
      <c r="J953" s="12">
        <f t="shared" si="275"/>
        <v>3</v>
      </c>
      <c r="K953" s="12">
        <f t="shared" si="284"/>
        <v>2.2959383115958678</v>
      </c>
      <c r="L953" s="12">
        <f t="shared" si="276"/>
        <v>22.000000000000004</v>
      </c>
      <c r="M953" s="81">
        <f t="shared" si="277"/>
        <v>0</v>
      </c>
      <c r="N953" s="81">
        <f t="shared" si="278"/>
        <v>1.3000000000000007</v>
      </c>
      <c r="O953" s="81">
        <f t="shared" si="279"/>
        <v>11.3</v>
      </c>
      <c r="P953" s="81">
        <f t="shared" si="280"/>
        <v>21.3</v>
      </c>
      <c r="Q953" s="81">
        <f t="shared" si="281"/>
        <v>9.2999999999999972</v>
      </c>
      <c r="R953" s="81">
        <f t="shared" si="282"/>
        <v>19.299999999999997</v>
      </c>
      <c r="S953">
        <f t="shared" si="283"/>
        <v>8</v>
      </c>
      <c r="V953" s="54" t="s">
        <v>2056</v>
      </c>
      <c r="W953" s="55" t="s">
        <v>2057</v>
      </c>
      <c r="X953" s="56">
        <v>5</v>
      </c>
      <c r="Y953" s="57">
        <v>51</v>
      </c>
      <c r="Z953" s="57">
        <v>3</v>
      </c>
      <c r="AA953" s="57">
        <v>3</v>
      </c>
      <c r="AB953" s="57">
        <v>0</v>
      </c>
      <c r="AC953" s="57">
        <v>15.7</v>
      </c>
      <c r="AD953" s="57">
        <v>37.700000000000003</v>
      </c>
      <c r="AE953" s="57">
        <v>0</v>
      </c>
      <c r="AF953" s="57">
        <v>0</v>
      </c>
      <c r="AG953" s="58">
        <v>1.833</v>
      </c>
      <c r="AH953" s="58">
        <v>8</v>
      </c>
      <c r="AI953" s="58">
        <v>0</v>
      </c>
      <c r="AJ953" s="58">
        <v>0</v>
      </c>
    </row>
    <row r="954" spans="1:39">
      <c r="A954" s="68" t="str">
        <f t="shared" si="266"/>
        <v>6AEJ1-59</v>
      </c>
      <c r="B954" s="12">
        <f t="shared" si="267"/>
        <v>3</v>
      </c>
      <c r="C954" s="12">
        <f t="shared" si="268"/>
        <v>2.9960730002112648</v>
      </c>
      <c r="D954" s="12">
        <f t="shared" si="269"/>
        <v>2.9698930016196949</v>
      </c>
      <c r="E954" s="12">
        <f t="shared" si="270"/>
        <v>2.9437130030281256</v>
      </c>
      <c r="F954" s="12">
        <f t="shared" si="271"/>
        <v>2.9175330044365562</v>
      </c>
      <c r="G954" s="12">
        <f t="shared" si="272"/>
        <v>2.8913530058449868</v>
      </c>
      <c r="H954" s="12">
        <f t="shared" si="273"/>
        <v>11.5</v>
      </c>
      <c r="I954" s="12">
        <f t="shared" si="274"/>
        <v>18.5</v>
      </c>
      <c r="J954" s="12">
        <f t="shared" si="275"/>
        <v>3</v>
      </c>
      <c r="K954" s="12">
        <f t="shared" si="284"/>
        <v>3</v>
      </c>
      <c r="L954" s="12">
        <f t="shared" si="276"/>
        <v>7</v>
      </c>
      <c r="M954" s="81">
        <f t="shared" si="277"/>
        <v>0</v>
      </c>
      <c r="N954" s="81">
        <f t="shared" si="278"/>
        <v>1.5</v>
      </c>
      <c r="O954" s="81">
        <f t="shared" si="279"/>
        <v>11.5</v>
      </c>
      <c r="P954" s="81">
        <f t="shared" si="280"/>
        <v>21.5</v>
      </c>
      <c r="Q954" s="81">
        <f t="shared" si="281"/>
        <v>31.5</v>
      </c>
      <c r="R954" s="81">
        <f t="shared" si="282"/>
        <v>41.5</v>
      </c>
      <c r="S954">
        <f t="shared" si="283"/>
        <v>0.15</v>
      </c>
      <c r="V954" s="54" t="s">
        <v>2058</v>
      </c>
      <c r="W954" s="55" t="s">
        <v>2059</v>
      </c>
      <c r="X954" s="56">
        <v>5</v>
      </c>
      <c r="Y954" s="57">
        <v>65.8</v>
      </c>
      <c r="Z954" s="57">
        <v>3</v>
      </c>
      <c r="AA954" s="57">
        <v>3</v>
      </c>
      <c r="AB954" s="57">
        <v>2.59</v>
      </c>
      <c r="AC954" s="57">
        <v>8.5</v>
      </c>
      <c r="AD954" s="57">
        <v>15.5</v>
      </c>
      <c r="AE954" s="57">
        <v>31.5</v>
      </c>
      <c r="AF954" s="57">
        <v>43.5</v>
      </c>
      <c r="AG954" s="58">
        <v>0</v>
      </c>
      <c r="AH954" s="58">
        <v>0.15</v>
      </c>
      <c r="AI954" s="58">
        <v>1.25</v>
      </c>
      <c r="AJ954" s="58">
        <v>2.5</v>
      </c>
    </row>
    <row r="955" spans="1:39">
      <c r="A955" s="68" t="str">
        <f t="shared" si="266"/>
        <v>6AEJ1-60</v>
      </c>
      <c r="B955" s="12">
        <f t="shared" si="267"/>
        <v>3</v>
      </c>
      <c r="C955" s="12">
        <f t="shared" si="268"/>
        <v>2.9960730002112648</v>
      </c>
      <c r="D955" s="12">
        <f t="shared" si="269"/>
        <v>2.9698930016196949</v>
      </c>
      <c r="E955" s="12">
        <f t="shared" si="270"/>
        <v>2.9437130030281256</v>
      </c>
      <c r="F955" s="12">
        <f t="shared" si="271"/>
        <v>2.9175330044365562</v>
      </c>
      <c r="G955" s="12">
        <f t="shared" si="272"/>
        <v>2.8913530058449868</v>
      </c>
      <c r="H955" s="12">
        <f t="shared" si="273"/>
        <v>11.5</v>
      </c>
      <c r="I955" s="12">
        <f t="shared" si="274"/>
        <v>18.5</v>
      </c>
      <c r="J955" s="12">
        <f t="shared" si="275"/>
        <v>3</v>
      </c>
      <c r="K955" s="12">
        <f t="shared" si="284"/>
        <v>3</v>
      </c>
      <c r="L955" s="12">
        <f t="shared" si="276"/>
        <v>7</v>
      </c>
      <c r="M955" s="81">
        <f t="shared" si="277"/>
        <v>0</v>
      </c>
      <c r="N955" s="81">
        <f t="shared" si="278"/>
        <v>1.5</v>
      </c>
      <c r="O955" s="81">
        <f t="shared" si="279"/>
        <v>11.5</v>
      </c>
      <c r="P955" s="81">
        <f t="shared" si="280"/>
        <v>21.5</v>
      </c>
      <c r="Q955" s="81">
        <f t="shared" si="281"/>
        <v>31.5</v>
      </c>
      <c r="R955" s="81">
        <f t="shared" si="282"/>
        <v>41.5</v>
      </c>
      <c r="S955">
        <f t="shared" si="283"/>
        <v>0.15</v>
      </c>
      <c r="V955" s="59" t="s">
        <v>2060</v>
      </c>
      <c r="W955" s="60" t="s">
        <v>2061</v>
      </c>
      <c r="X955" s="61">
        <v>5</v>
      </c>
      <c r="Y955" s="62">
        <v>65.8</v>
      </c>
      <c r="Z955" s="62">
        <v>3</v>
      </c>
      <c r="AA955" s="62">
        <v>3</v>
      </c>
      <c r="AB955" s="62">
        <v>2.6</v>
      </c>
      <c r="AC955" s="62">
        <v>8.5</v>
      </c>
      <c r="AD955" s="62">
        <v>15.5</v>
      </c>
      <c r="AE955" s="62">
        <v>31.5</v>
      </c>
      <c r="AF955" s="62">
        <v>43.5</v>
      </c>
      <c r="AG955" s="63">
        <v>0</v>
      </c>
      <c r="AH955" s="63">
        <v>0.15</v>
      </c>
      <c r="AI955" s="58">
        <v>1.25</v>
      </c>
      <c r="AJ955" s="58">
        <v>2.5</v>
      </c>
      <c r="AK955" s="48"/>
    </row>
    <row r="956" spans="1:39">
      <c r="A956" s="68" t="str">
        <f t="shared" si="266"/>
        <v>6AEJ1-61</v>
      </c>
      <c r="B956" s="12">
        <f t="shared" si="267"/>
        <v>3</v>
      </c>
      <c r="C956" s="12">
        <f t="shared" si="268"/>
        <v>2.9960730002112648</v>
      </c>
      <c r="D956" s="12">
        <f t="shared" si="269"/>
        <v>2.9698930016196949</v>
      </c>
      <c r="E956" s="12">
        <f t="shared" si="270"/>
        <v>2.9437130030281256</v>
      </c>
      <c r="F956" s="12">
        <f t="shared" si="271"/>
        <v>2.9175330044365562</v>
      </c>
      <c r="G956" s="12">
        <f t="shared" si="272"/>
        <v>2.8913530058449868</v>
      </c>
      <c r="H956" s="12">
        <f t="shared" si="273"/>
        <v>11.5</v>
      </c>
      <c r="I956" s="12">
        <f t="shared" si="274"/>
        <v>18.5</v>
      </c>
      <c r="J956" s="12">
        <f t="shared" si="275"/>
        <v>3</v>
      </c>
      <c r="K956" s="12">
        <f t="shared" si="284"/>
        <v>3</v>
      </c>
      <c r="L956" s="12">
        <f t="shared" si="276"/>
        <v>7</v>
      </c>
      <c r="M956" s="81">
        <f t="shared" si="277"/>
        <v>0</v>
      </c>
      <c r="N956" s="81">
        <f t="shared" si="278"/>
        <v>1.5</v>
      </c>
      <c r="O956" s="81">
        <f t="shared" si="279"/>
        <v>11.5</v>
      </c>
      <c r="P956" s="81">
        <f t="shared" si="280"/>
        <v>21.5</v>
      </c>
      <c r="Q956" s="81">
        <f t="shared" si="281"/>
        <v>31.5</v>
      </c>
      <c r="R956" s="81">
        <f t="shared" si="282"/>
        <v>41.5</v>
      </c>
      <c r="S956">
        <f t="shared" si="283"/>
        <v>0.15</v>
      </c>
      <c r="V956" s="54" t="s">
        <v>2062</v>
      </c>
      <c r="W956" s="55" t="s">
        <v>2063</v>
      </c>
      <c r="X956" s="56">
        <v>5</v>
      </c>
      <c r="Y956" s="57">
        <v>65.8</v>
      </c>
      <c r="Z956" s="57">
        <v>3</v>
      </c>
      <c r="AA956" s="57">
        <v>3</v>
      </c>
      <c r="AB956" s="57">
        <v>2.61</v>
      </c>
      <c r="AC956" s="57">
        <v>8.5</v>
      </c>
      <c r="AD956" s="57">
        <v>15.5</v>
      </c>
      <c r="AE956" s="57">
        <v>31.5</v>
      </c>
      <c r="AF956" s="57">
        <v>43.5</v>
      </c>
      <c r="AG956" s="58">
        <v>0</v>
      </c>
      <c r="AH956" s="58">
        <v>0.15</v>
      </c>
      <c r="AI956" s="58">
        <v>1.25</v>
      </c>
      <c r="AJ956" s="58">
        <v>2.5</v>
      </c>
    </row>
    <row r="957" spans="1:39">
      <c r="A957" s="68" t="str">
        <f t="shared" si="266"/>
        <v>6AEJ1-62</v>
      </c>
      <c r="B957" s="12">
        <f t="shared" si="267"/>
        <v>3</v>
      </c>
      <c r="C957" s="12">
        <f t="shared" si="268"/>
        <v>2.9960730002112648</v>
      </c>
      <c r="D957" s="12">
        <f t="shared" si="269"/>
        <v>2.9698930016196949</v>
      </c>
      <c r="E957" s="12">
        <f t="shared" si="270"/>
        <v>2.9437130030281256</v>
      </c>
      <c r="F957" s="12">
        <f t="shared" si="271"/>
        <v>2.9175330044365562</v>
      </c>
      <c r="G957" s="12">
        <f t="shared" si="272"/>
        <v>2.8913530058449868</v>
      </c>
      <c r="H957" s="12">
        <f t="shared" si="273"/>
        <v>11.5</v>
      </c>
      <c r="I957" s="12">
        <f t="shared" si="274"/>
        <v>18.5</v>
      </c>
      <c r="J957" s="12">
        <f t="shared" si="275"/>
        <v>3</v>
      </c>
      <c r="K957" s="12">
        <f t="shared" si="284"/>
        <v>3</v>
      </c>
      <c r="L957" s="12">
        <f t="shared" si="276"/>
        <v>7</v>
      </c>
      <c r="M957" s="81">
        <f t="shared" si="277"/>
        <v>0</v>
      </c>
      <c r="N957" s="81">
        <f t="shared" si="278"/>
        <v>1.5</v>
      </c>
      <c r="O957" s="81">
        <f t="shared" si="279"/>
        <v>11.5</v>
      </c>
      <c r="P957" s="81">
        <f t="shared" si="280"/>
        <v>21.5</v>
      </c>
      <c r="Q957" s="81">
        <f t="shared" si="281"/>
        <v>31.5</v>
      </c>
      <c r="R957" s="81">
        <f t="shared" si="282"/>
        <v>41.5</v>
      </c>
      <c r="S957">
        <f t="shared" si="283"/>
        <v>0.15</v>
      </c>
      <c r="V957" s="54" t="s">
        <v>2064</v>
      </c>
      <c r="W957" s="55" t="s">
        <v>2065</v>
      </c>
      <c r="X957" s="56">
        <v>5</v>
      </c>
      <c r="Y957" s="57">
        <v>65.8</v>
      </c>
      <c r="Z957" s="57">
        <v>3</v>
      </c>
      <c r="AA957" s="57">
        <v>3</v>
      </c>
      <c r="AB957" s="57">
        <v>2.62</v>
      </c>
      <c r="AC957" s="57">
        <v>8.5</v>
      </c>
      <c r="AD957" s="57">
        <v>15.5</v>
      </c>
      <c r="AE957" s="57">
        <v>31.5</v>
      </c>
      <c r="AF957" s="57">
        <v>43.5</v>
      </c>
      <c r="AG957" s="58">
        <v>0</v>
      </c>
      <c r="AH957" s="58">
        <v>0.15</v>
      </c>
      <c r="AI957" s="58">
        <v>1.25</v>
      </c>
      <c r="AJ957" s="58">
        <v>2.5</v>
      </c>
    </row>
    <row r="958" spans="1:39">
      <c r="A958" s="68" t="str">
        <f t="shared" si="266"/>
        <v>6AEJ1-63</v>
      </c>
      <c r="B958" s="12">
        <f t="shared" si="267"/>
        <v>3</v>
      </c>
      <c r="C958" s="12">
        <f t="shared" si="268"/>
        <v>2.9960730002112648</v>
      </c>
      <c r="D958" s="12">
        <f t="shared" si="269"/>
        <v>2.9698930016196949</v>
      </c>
      <c r="E958" s="12">
        <f t="shared" si="270"/>
        <v>2.9437130030281256</v>
      </c>
      <c r="F958" s="12">
        <f t="shared" si="271"/>
        <v>2.9175330044365562</v>
      </c>
      <c r="G958" s="12">
        <f t="shared" si="272"/>
        <v>2.8913530058449868</v>
      </c>
      <c r="H958" s="12">
        <f t="shared" si="273"/>
        <v>11.5</v>
      </c>
      <c r="I958" s="12">
        <f t="shared" si="274"/>
        <v>18.5</v>
      </c>
      <c r="J958" s="12">
        <f t="shared" si="275"/>
        <v>3</v>
      </c>
      <c r="K958" s="12">
        <f t="shared" si="284"/>
        <v>3</v>
      </c>
      <c r="L958" s="12">
        <f t="shared" si="276"/>
        <v>7</v>
      </c>
      <c r="M958" s="81">
        <f t="shared" si="277"/>
        <v>0</v>
      </c>
      <c r="N958" s="81">
        <f t="shared" si="278"/>
        <v>1.5</v>
      </c>
      <c r="O958" s="81">
        <f t="shared" si="279"/>
        <v>11.5</v>
      </c>
      <c r="P958" s="81">
        <f t="shared" si="280"/>
        <v>21.5</v>
      </c>
      <c r="Q958" s="81">
        <f t="shared" si="281"/>
        <v>31.5</v>
      </c>
      <c r="R958" s="81">
        <f t="shared" si="282"/>
        <v>41.5</v>
      </c>
      <c r="S958">
        <f t="shared" si="283"/>
        <v>0.15</v>
      </c>
      <c r="V958" s="54" t="s">
        <v>2066</v>
      </c>
      <c r="W958" s="55" t="s">
        <v>2067</v>
      </c>
      <c r="X958" s="56">
        <v>5</v>
      </c>
      <c r="Y958" s="57">
        <v>65.8</v>
      </c>
      <c r="Z958" s="57">
        <v>3</v>
      </c>
      <c r="AA958" s="57">
        <v>3</v>
      </c>
      <c r="AB958" s="57">
        <v>2.63</v>
      </c>
      <c r="AC958" s="57">
        <v>8.5</v>
      </c>
      <c r="AD958" s="57">
        <v>15.5</v>
      </c>
      <c r="AE958" s="57">
        <v>31.5</v>
      </c>
      <c r="AF958" s="57">
        <v>43.5</v>
      </c>
      <c r="AG958" s="58">
        <v>0</v>
      </c>
      <c r="AH958" s="58">
        <v>0.15</v>
      </c>
      <c r="AI958" s="58">
        <v>1.25</v>
      </c>
      <c r="AJ958" s="58">
        <v>2.5</v>
      </c>
    </row>
    <row r="959" spans="1:39">
      <c r="A959" s="68" t="str">
        <f t="shared" si="266"/>
        <v>6AEJ1-64</v>
      </c>
      <c r="B959" s="12">
        <f t="shared" si="267"/>
        <v>3</v>
      </c>
      <c r="C959" s="12">
        <f t="shared" si="268"/>
        <v>2.9958714142221097</v>
      </c>
      <c r="D959" s="12">
        <f t="shared" si="269"/>
        <v>2.9696914156305403</v>
      </c>
      <c r="E959" s="12">
        <f t="shared" si="270"/>
        <v>2.9435114170389705</v>
      </c>
      <c r="F959" s="12">
        <f t="shared" si="271"/>
        <v>2.9173314184474011</v>
      </c>
      <c r="G959" s="12">
        <f t="shared" si="272"/>
        <v>2.8911514198558317</v>
      </c>
      <c r="H959" s="12">
        <f t="shared" si="273"/>
        <v>11.5</v>
      </c>
      <c r="I959" s="12">
        <f t="shared" si="274"/>
        <v>18.423000000000002</v>
      </c>
      <c r="J959" s="12">
        <f t="shared" si="275"/>
        <v>3</v>
      </c>
      <c r="K959" s="12">
        <f t="shared" si="284"/>
        <v>3</v>
      </c>
      <c r="L959" s="12">
        <f t="shared" si="276"/>
        <v>6.9230000000000018</v>
      </c>
      <c r="M959" s="81">
        <f t="shared" si="277"/>
        <v>0</v>
      </c>
      <c r="N959" s="81">
        <f t="shared" si="278"/>
        <v>1.5769999999999982</v>
      </c>
      <c r="O959" s="81">
        <f t="shared" si="279"/>
        <v>11.576999999999998</v>
      </c>
      <c r="P959" s="81">
        <f t="shared" si="280"/>
        <v>21.576999999999998</v>
      </c>
      <c r="Q959" s="81">
        <f t="shared" si="281"/>
        <v>31.576999999999998</v>
      </c>
      <c r="R959" s="81">
        <f t="shared" si="282"/>
        <v>41.576999999999998</v>
      </c>
      <c r="S959">
        <f t="shared" si="283"/>
        <v>0.15</v>
      </c>
      <c r="V959" s="54" t="s">
        <v>2068</v>
      </c>
      <c r="W959" s="55" t="s">
        <v>2069</v>
      </c>
      <c r="X959" s="56">
        <v>5</v>
      </c>
      <c r="Y959" s="57">
        <v>65.8</v>
      </c>
      <c r="Z959" s="57">
        <v>3</v>
      </c>
      <c r="AA959" s="57">
        <v>3</v>
      </c>
      <c r="AB959" s="57">
        <v>2.64</v>
      </c>
      <c r="AC959" s="57">
        <v>8.5</v>
      </c>
      <c r="AD959" s="57">
        <v>15.423</v>
      </c>
      <c r="AE959" s="57">
        <v>31.524000000000001</v>
      </c>
      <c r="AF959" s="57">
        <v>43.503999999999998</v>
      </c>
      <c r="AG959" s="58">
        <v>0</v>
      </c>
      <c r="AH959" s="58">
        <v>0.15</v>
      </c>
      <c r="AI959" s="58">
        <v>1.25</v>
      </c>
      <c r="AJ959" s="58">
        <v>2.5</v>
      </c>
    </row>
    <row r="960" spans="1:39">
      <c r="A960" s="68" t="str">
        <f t="shared" si="266"/>
        <v>6AEJ2-62</v>
      </c>
      <c r="B960" s="12">
        <f t="shared" si="267"/>
        <v>3</v>
      </c>
      <c r="C960" s="12">
        <f t="shared" si="268"/>
        <v>3</v>
      </c>
      <c r="D960" s="12">
        <f t="shared" si="269"/>
        <v>2.9777470011971658</v>
      </c>
      <c r="E960" s="12">
        <f t="shared" si="270"/>
        <v>2.9515670026055965</v>
      </c>
      <c r="F960" s="12">
        <f t="shared" si="271"/>
        <v>2.9253870040140271</v>
      </c>
      <c r="G960" s="12">
        <f t="shared" si="272"/>
        <v>2.8992070054224577</v>
      </c>
      <c r="H960" s="12">
        <f t="shared" si="273"/>
        <v>14</v>
      </c>
      <c r="I960" s="12">
        <f t="shared" si="274"/>
        <v>21.5</v>
      </c>
      <c r="J960" s="12">
        <f t="shared" si="275"/>
        <v>3</v>
      </c>
      <c r="K960" s="12">
        <f t="shared" si="284"/>
        <v>3</v>
      </c>
      <c r="L960" s="12">
        <f t="shared" si="276"/>
        <v>7.5</v>
      </c>
      <c r="M960" s="81">
        <f t="shared" si="277"/>
        <v>0</v>
      </c>
      <c r="N960" s="81">
        <f t="shared" si="278"/>
        <v>6</v>
      </c>
      <c r="O960" s="81">
        <f t="shared" si="279"/>
        <v>8.5</v>
      </c>
      <c r="P960" s="81">
        <f t="shared" si="280"/>
        <v>18.5</v>
      </c>
      <c r="Q960" s="81">
        <f t="shared" si="281"/>
        <v>28.5</v>
      </c>
      <c r="R960" s="81">
        <f t="shared" si="282"/>
        <v>38.5</v>
      </c>
      <c r="S960">
        <f t="shared" si="283"/>
        <v>0.15</v>
      </c>
      <c r="V960" s="54" t="s">
        <v>2070</v>
      </c>
      <c r="W960" s="55" t="s">
        <v>2071</v>
      </c>
      <c r="X960" s="56">
        <v>5</v>
      </c>
      <c r="Y960" s="57">
        <v>65.8</v>
      </c>
      <c r="Z960" s="57">
        <v>3</v>
      </c>
      <c r="AA960" s="57">
        <v>3</v>
      </c>
      <c r="AB960" s="57">
        <v>2.62</v>
      </c>
      <c r="AC960" s="57">
        <v>11</v>
      </c>
      <c r="AD960" s="57">
        <v>18.5</v>
      </c>
      <c r="AE960" s="57">
        <v>30</v>
      </c>
      <c r="AF960" s="57">
        <v>39</v>
      </c>
      <c r="AG960" s="58">
        <v>0</v>
      </c>
      <c r="AH960" s="58">
        <v>0.15</v>
      </c>
      <c r="AI960" s="58">
        <v>1.25</v>
      </c>
      <c r="AJ960" s="58">
        <v>2.5</v>
      </c>
      <c r="AL960" s="48"/>
      <c r="AM960" s="48"/>
    </row>
    <row r="961" spans="1:36">
      <c r="A961" s="68" t="str">
        <f t="shared" si="266"/>
        <v>6AEJ2-63</v>
      </c>
      <c r="B961" s="12">
        <f t="shared" si="267"/>
        <v>3</v>
      </c>
      <c r="C961" s="12">
        <f t="shared" si="268"/>
        <v>3</v>
      </c>
      <c r="D961" s="12">
        <f t="shared" si="269"/>
        <v>2.9777470011971658</v>
      </c>
      <c r="E961" s="12">
        <f t="shared" si="270"/>
        <v>2.9515670026055965</v>
      </c>
      <c r="F961" s="12">
        <f t="shared" si="271"/>
        <v>2.9253870040140271</v>
      </c>
      <c r="G961" s="12">
        <f t="shared" si="272"/>
        <v>2.8992070054224577</v>
      </c>
      <c r="H961" s="12">
        <f t="shared" si="273"/>
        <v>14</v>
      </c>
      <c r="I961" s="12">
        <f t="shared" si="274"/>
        <v>21.5</v>
      </c>
      <c r="J961" s="12">
        <f t="shared" si="275"/>
        <v>3</v>
      </c>
      <c r="K961" s="12">
        <f t="shared" si="284"/>
        <v>3</v>
      </c>
      <c r="L961" s="12">
        <f t="shared" si="276"/>
        <v>7.5</v>
      </c>
      <c r="M961" s="81">
        <f t="shared" si="277"/>
        <v>0</v>
      </c>
      <c r="N961" s="81">
        <f t="shared" si="278"/>
        <v>6</v>
      </c>
      <c r="O961" s="81">
        <f t="shared" si="279"/>
        <v>8.5</v>
      </c>
      <c r="P961" s="81">
        <f t="shared" si="280"/>
        <v>18.5</v>
      </c>
      <c r="Q961" s="81">
        <f t="shared" si="281"/>
        <v>28.5</v>
      </c>
      <c r="R961" s="81">
        <f t="shared" si="282"/>
        <v>38.5</v>
      </c>
      <c r="S961">
        <f t="shared" si="283"/>
        <v>0.15</v>
      </c>
      <c r="V961" s="54" t="s">
        <v>2072</v>
      </c>
      <c r="W961" s="55" t="s">
        <v>2073</v>
      </c>
      <c r="X961" s="56">
        <v>5</v>
      </c>
      <c r="Y961" s="57">
        <v>65.8</v>
      </c>
      <c r="Z961" s="57">
        <v>3</v>
      </c>
      <c r="AA961" s="57">
        <v>3</v>
      </c>
      <c r="AB961" s="57">
        <v>2.63</v>
      </c>
      <c r="AC961" s="57">
        <v>11</v>
      </c>
      <c r="AD961" s="57">
        <v>18.5</v>
      </c>
      <c r="AE961" s="57">
        <v>30</v>
      </c>
      <c r="AF961" s="57">
        <v>39</v>
      </c>
      <c r="AG961" s="58">
        <v>0</v>
      </c>
      <c r="AH961" s="58">
        <v>0.15</v>
      </c>
      <c r="AI961" s="58">
        <v>1.25</v>
      </c>
      <c r="AJ961" s="58">
        <v>2.5</v>
      </c>
    </row>
    <row r="962" spans="1:36">
      <c r="A962" s="68" t="str">
        <f t="shared" si="266"/>
        <v>6AEJ2-64</v>
      </c>
      <c r="B962" s="12">
        <f t="shared" si="267"/>
        <v>3</v>
      </c>
      <c r="C962" s="12">
        <f t="shared" si="268"/>
        <v>3</v>
      </c>
      <c r="D962" s="12">
        <f t="shared" si="269"/>
        <v>2.9777470011971658</v>
      </c>
      <c r="E962" s="12">
        <f t="shared" si="270"/>
        <v>2.9515670026055965</v>
      </c>
      <c r="F962" s="12">
        <f t="shared" si="271"/>
        <v>2.9253870040140271</v>
      </c>
      <c r="G962" s="12">
        <f t="shared" si="272"/>
        <v>2.8992070054224577</v>
      </c>
      <c r="H962" s="12">
        <f t="shared" si="273"/>
        <v>14</v>
      </c>
      <c r="I962" s="12">
        <f t="shared" si="274"/>
        <v>21.5</v>
      </c>
      <c r="J962" s="12">
        <f t="shared" si="275"/>
        <v>3</v>
      </c>
      <c r="K962" s="12">
        <f t="shared" si="284"/>
        <v>3</v>
      </c>
      <c r="L962" s="12">
        <f t="shared" si="276"/>
        <v>7.5</v>
      </c>
      <c r="M962" s="81">
        <f t="shared" si="277"/>
        <v>0</v>
      </c>
      <c r="N962" s="81">
        <f t="shared" si="278"/>
        <v>6</v>
      </c>
      <c r="O962" s="81">
        <f t="shared" si="279"/>
        <v>8.5</v>
      </c>
      <c r="P962" s="81">
        <f t="shared" si="280"/>
        <v>18.5</v>
      </c>
      <c r="Q962" s="81">
        <f t="shared" si="281"/>
        <v>28.5</v>
      </c>
      <c r="R962" s="81">
        <f t="shared" si="282"/>
        <v>38.5</v>
      </c>
      <c r="S962">
        <f t="shared" si="283"/>
        <v>0.15</v>
      </c>
      <c r="V962" s="54" t="s">
        <v>2074</v>
      </c>
      <c r="W962" s="55" t="s">
        <v>2075</v>
      </c>
      <c r="X962" s="56">
        <v>5</v>
      </c>
      <c r="Y962" s="57">
        <v>65.8</v>
      </c>
      <c r="Z962" s="57">
        <v>3</v>
      </c>
      <c r="AA962" s="57">
        <v>3</v>
      </c>
      <c r="AB962" s="57">
        <v>2.64</v>
      </c>
      <c r="AC962" s="57">
        <v>11</v>
      </c>
      <c r="AD962" s="57">
        <v>18.5</v>
      </c>
      <c r="AE962" s="57">
        <v>30</v>
      </c>
      <c r="AF962" s="57">
        <v>39</v>
      </c>
      <c r="AG962" s="58">
        <v>0</v>
      </c>
      <c r="AH962" s="58">
        <v>0.15</v>
      </c>
      <c r="AI962" s="58">
        <v>1.25</v>
      </c>
      <c r="AJ962" s="58">
        <v>2.5</v>
      </c>
    </row>
    <row r="963" spans="1:36">
      <c r="A963" s="68" t="str">
        <f t="shared" si="266"/>
        <v>6AEJ2-65</v>
      </c>
      <c r="B963" s="12">
        <f t="shared" si="267"/>
        <v>3</v>
      </c>
      <c r="C963" s="12">
        <f t="shared" si="268"/>
        <v>3</v>
      </c>
      <c r="D963" s="12">
        <f t="shared" si="269"/>
        <v>2.9777470011971658</v>
      </c>
      <c r="E963" s="12">
        <f t="shared" si="270"/>
        <v>2.9515670026055965</v>
      </c>
      <c r="F963" s="12">
        <f t="shared" si="271"/>
        <v>2.9253870040140271</v>
      </c>
      <c r="G963" s="12">
        <f t="shared" si="272"/>
        <v>2.8992070054224577</v>
      </c>
      <c r="H963" s="12">
        <f t="shared" si="273"/>
        <v>14</v>
      </c>
      <c r="I963" s="12">
        <f t="shared" si="274"/>
        <v>21.5</v>
      </c>
      <c r="J963" s="12">
        <f t="shared" si="275"/>
        <v>3</v>
      </c>
      <c r="K963" s="12">
        <f t="shared" si="284"/>
        <v>3</v>
      </c>
      <c r="L963" s="12">
        <f t="shared" si="276"/>
        <v>7.5</v>
      </c>
      <c r="M963" s="81">
        <f t="shared" si="277"/>
        <v>0</v>
      </c>
      <c r="N963" s="81">
        <f t="shared" si="278"/>
        <v>6</v>
      </c>
      <c r="O963" s="81">
        <f t="shared" si="279"/>
        <v>8.5</v>
      </c>
      <c r="P963" s="81">
        <f t="shared" si="280"/>
        <v>18.5</v>
      </c>
      <c r="Q963" s="81">
        <f t="shared" si="281"/>
        <v>28.5</v>
      </c>
      <c r="R963" s="81">
        <f t="shared" si="282"/>
        <v>38.5</v>
      </c>
      <c r="S963">
        <f t="shared" si="283"/>
        <v>0.15</v>
      </c>
      <c r="V963" s="54" t="s">
        <v>2076</v>
      </c>
      <c r="W963" s="55" t="s">
        <v>2077</v>
      </c>
      <c r="X963" s="56">
        <v>5</v>
      </c>
      <c r="Y963" s="57">
        <v>65.8</v>
      </c>
      <c r="Z963" s="57">
        <v>3</v>
      </c>
      <c r="AA963" s="57">
        <v>3</v>
      </c>
      <c r="AB963" s="57">
        <v>2.65</v>
      </c>
      <c r="AC963" s="57">
        <v>11</v>
      </c>
      <c r="AD963" s="57">
        <v>18.5</v>
      </c>
      <c r="AE963" s="57">
        <v>30</v>
      </c>
      <c r="AF963" s="57">
        <v>39</v>
      </c>
      <c r="AG963" s="58">
        <v>0</v>
      </c>
      <c r="AH963" s="58">
        <v>0.15</v>
      </c>
      <c r="AI963" s="58">
        <v>1.25</v>
      </c>
      <c r="AJ963" s="58">
        <v>2.5</v>
      </c>
    </row>
    <row r="964" spans="1:36">
      <c r="A964" s="68" t="str">
        <f t="shared" si="266"/>
        <v>6AEJ2-66</v>
      </c>
      <c r="B964" s="12">
        <f t="shared" si="267"/>
        <v>3</v>
      </c>
      <c r="C964" s="12">
        <f t="shared" si="268"/>
        <v>3</v>
      </c>
      <c r="D964" s="12">
        <f t="shared" si="269"/>
        <v>2.9777470011971658</v>
      </c>
      <c r="E964" s="12">
        <f t="shared" si="270"/>
        <v>2.9515670026055965</v>
      </c>
      <c r="F964" s="12">
        <f t="shared" si="271"/>
        <v>2.9253870040140271</v>
      </c>
      <c r="G964" s="12">
        <f t="shared" si="272"/>
        <v>2.8992070054224577</v>
      </c>
      <c r="H964" s="12">
        <f t="shared" si="273"/>
        <v>14</v>
      </c>
      <c r="I964" s="12">
        <f t="shared" si="274"/>
        <v>21.5</v>
      </c>
      <c r="J964" s="12">
        <f t="shared" si="275"/>
        <v>3</v>
      </c>
      <c r="K964" s="12">
        <f t="shared" si="284"/>
        <v>3</v>
      </c>
      <c r="L964" s="12">
        <f t="shared" si="276"/>
        <v>7.5</v>
      </c>
      <c r="M964" s="81">
        <f t="shared" si="277"/>
        <v>0</v>
      </c>
      <c r="N964" s="81">
        <f t="shared" si="278"/>
        <v>6</v>
      </c>
      <c r="O964" s="81">
        <f t="shared" si="279"/>
        <v>8.5</v>
      </c>
      <c r="P964" s="81">
        <f t="shared" si="280"/>
        <v>18.5</v>
      </c>
      <c r="Q964" s="81">
        <f t="shared" si="281"/>
        <v>28.5</v>
      </c>
      <c r="R964" s="81">
        <f t="shared" si="282"/>
        <v>38.5</v>
      </c>
      <c r="S964">
        <f t="shared" si="283"/>
        <v>0.15</v>
      </c>
      <c r="V964" s="54" t="s">
        <v>2078</v>
      </c>
      <c r="W964" s="55" t="s">
        <v>2079</v>
      </c>
      <c r="X964" s="56">
        <v>5</v>
      </c>
      <c r="Y964" s="57">
        <v>65.8</v>
      </c>
      <c r="Z964" s="57">
        <v>3</v>
      </c>
      <c r="AA964" s="57">
        <v>3</v>
      </c>
      <c r="AB964" s="57">
        <v>2.66</v>
      </c>
      <c r="AC964" s="57">
        <v>11</v>
      </c>
      <c r="AD964" s="57">
        <v>18.5</v>
      </c>
      <c r="AE964" s="57">
        <v>30</v>
      </c>
      <c r="AF964" s="57">
        <v>39</v>
      </c>
      <c r="AG964" s="58">
        <v>0</v>
      </c>
      <c r="AH964" s="58">
        <v>0.15</v>
      </c>
      <c r="AI964" s="58">
        <v>1.25</v>
      </c>
      <c r="AJ964" s="58">
        <v>2.5</v>
      </c>
    </row>
    <row r="965" spans="1:36">
      <c r="A965" s="68" t="str">
        <f t="shared" si="266"/>
        <v>6AEJ3-62</v>
      </c>
      <c r="B965" s="12">
        <f t="shared" si="267"/>
        <v>3</v>
      </c>
      <c r="C965" s="12">
        <f t="shared" si="268"/>
        <v>2.9908370004929505</v>
      </c>
      <c r="D965" s="12">
        <f t="shared" si="269"/>
        <v>2.9646570019013812</v>
      </c>
      <c r="E965" s="12">
        <f t="shared" si="270"/>
        <v>2.9384770033098118</v>
      </c>
      <c r="F965" s="12">
        <f t="shared" si="271"/>
        <v>2.9122970047182424</v>
      </c>
      <c r="G965" s="12">
        <f t="shared" si="272"/>
        <v>2.886117006126673</v>
      </c>
      <c r="H965" s="12">
        <f t="shared" si="273"/>
        <v>10</v>
      </c>
      <c r="I965" s="12">
        <f t="shared" si="274"/>
        <v>16.5</v>
      </c>
      <c r="J965" s="12">
        <f t="shared" si="275"/>
        <v>3</v>
      </c>
      <c r="K965" s="12">
        <f t="shared" si="284"/>
        <v>3</v>
      </c>
      <c r="L965" s="12">
        <f t="shared" si="276"/>
        <v>6.5</v>
      </c>
      <c r="M965" s="81">
        <f t="shared" si="277"/>
        <v>0</v>
      </c>
      <c r="N965" s="81">
        <f t="shared" si="278"/>
        <v>3.5</v>
      </c>
      <c r="O965" s="81">
        <f t="shared" si="279"/>
        <v>13.5</v>
      </c>
      <c r="P965" s="81">
        <f t="shared" si="280"/>
        <v>23.5</v>
      </c>
      <c r="Q965" s="81">
        <f t="shared" si="281"/>
        <v>33.5</v>
      </c>
      <c r="R965" s="81">
        <f t="shared" si="282"/>
        <v>43.5</v>
      </c>
      <c r="S965">
        <f t="shared" si="283"/>
        <v>0.15</v>
      </c>
      <c r="V965" s="54" t="s">
        <v>2080</v>
      </c>
      <c r="W965" s="55" t="s">
        <v>2081</v>
      </c>
      <c r="X965" s="56">
        <v>5</v>
      </c>
      <c r="Y965" s="57">
        <v>65.8</v>
      </c>
      <c r="Z965" s="57">
        <v>3</v>
      </c>
      <c r="AA965" s="57">
        <v>3</v>
      </c>
      <c r="AB965" s="57">
        <v>2.62</v>
      </c>
      <c r="AC965" s="57">
        <v>7</v>
      </c>
      <c r="AD965" s="57">
        <v>13.5</v>
      </c>
      <c r="AE965" s="57">
        <v>29.5</v>
      </c>
      <c r="AF965" s="57">
        <v>41.5</v>
      </c>
      <c r="AG965" s="58">
        <v>0</v>
      </c>
      <c r="AH965" s="58">
        <v>0.15</v>
      </c>
      <c r="AI965" s="58">
        <v>1.25</v>
      </c>
      <c r="AJ965" s="58">
        <v>2.5</v>
      </c>
    </row>
    <row r="966" spans="1:36">
      <c r="A966" s="68" t="str">
        <f t="shared" si="266"/>
        <v>6AEJ3-63</v>
      </c>
      <c r="B966" s="12">
        <f t="shared" si="267"/>
        <v>3</v>
      </c>
      <c r="C966" s="12">
        <f t="shared" si="268"/>
        <v>2.9908370004929505</v>
      </c>
      <c r="D966" s="12">
        <f t="shared" si="269"/>
        <v>2.9646570019013812</v>
      </c>
      <c r="E966" s="12">
        <f t="shared" si="270"/>
        <v>2.9384770033098118</v>
      </c>
      <c r="F966" s="12">
        <f t="shared" si="271"/>
        <v>2.9122970047182424</v>
      </c>
      <c r="G966" s="12">
        <f t="shared" si="272"/>
        <v>2.886117006126673</v>
      </c>
      <c r="H966" s="12">
        <f t="shared" si="273"/>
        <v>10</v>
      </c>
      <c r="I966" s="12">
        <f t="shared" si="274"/>
        <v>16.5</v>
      </c>
      <c r="J966" s="12">
        <f t="shared" si="275"/>
        <v>3</v>
      </c>
      <c r="K966" s="12">
        <f t="shared" si="284"/>
        <v>3</v>
      </c>
      <c r="L966" s="12">
        <f t="shared" si="276"/>
        <v>6.5</v>
      </c>
      <c r="M966" s="81">
        <f t="shared" si="277"/>
        <v>0</v>
      </c>
      <c r="N966" s="81">
        <f t="shared" si="278"/>
        <v>3.5</v>
      </c>
      <c r="O966" s="81">
        <f t="shared" si="279"/>
        <v>13.5</v>
      </c>
      <c r="P966" s="81">
        <f t="shared" si="280"/>
        <v>23.5</v>
      </c>
      <c r="Q966" s="81">
        <f t="shared" si="281"/>
        <v>33.5</v>
      </c>
      <c r="R966" s="81">
        <f t="shared" si="282"/>
        <v>43.5</v>
      </c>
      <c r="S966">
        <f t="shared" si="283"/>
        <v>0.15</v>
      </c>
      <c r="V966" s="54" t="s">
        <v>2082</v>
      </c>
      <c r="W966" s="55" t="s">
        <v>2083</v>
      </c>
      <c r="X966" s="56">
        <v>5</v>
      </c>
      <c r="Y966" s="57">
        <v>65.8</v>
      </c>
      <c r="Z966" s="57">
        <v>3</v>
      </c>
      <c r="AA966" s="57">
        <v>3</v>
      </c>
      <c r="AB966" s="57">
        <v>2.63</v>
      </c>
      <c r="AC966" s="57">
        <v>7</v>
      </c>
      <c r="AD966" s="57">
        <v>13.5</v>
      </c>
      <c r="AE966" s="57">
        <v>29.5</v>
      </c>
      <c r="AF966" s="57">
        <v>41.5</v>
      </c>
      <c r="AG966" s="58">
        <v>0</v>
      </c>
      <c r="AH966" s="58">
        <v>0.15</v>
      </c>
      <c r="AI966" s="58">
        <v>1.25</v>
      </c>
      <c r="AJ966" s="58">
        <v>2.5</v>
      </c>
    </row>
    <row r="967" spans="1:36">
      <c r="A967" s="68" t="str">
        <f t="shared" si="266"/>
        <v>6AEJ3-64</v>
      </c>
      <c r="B967" s="12">
        <f t="shared" si="267"/>
        <v>3</v>
      </c>
      <c r="C967" s="12">
        <f t="shared" si="268"/>
        <v>2.9908370004929505</v>
      </c>
      <c r="D967" s="12">
        <f t="shared" si="269"/>
        <v>2.9646570019013812</v>
      </c>
      <c r="E967" s="12">
        <f t="shared" si="270"/>
        <v>2.9384770033098118</v>
      </c>
      <c r="F967" s="12">
        <f t="shared" si="271"/>
        <v>2.9122970047182424</v>
      </c>
      <c r="G967" s="12">
        <f t="shared" si="272"/>
        <v>2.886117006126673</v>
      </c>
      <c r="H967" s="12">
        <f t="shared" si="273"/>
        <v>10</v>
      </c>
      <c r="I967" s="12">
        <f t="shared" si="274"/>
        <v>16.5</v>
      </c>
      <c r="J967" s="12">
        <f t="shared" si="275"/>
        <v>3</v>
      </c>
      <c r="K967" s="12">
        <f t="shared" si="284"/>
        <v>3</v>
      </c>
      <c r="L967" s="12">
        <f t="shared" si="276"/>
        <v>6.5</v>
      </c>
      <c r="M967" s="81">
        <f t="shared" si="277"/>
        <v>0</v>
      </c>
      <c r="N967" s="81">
        <f t="shared" si="278"/>
        <v>3.5</v>
      </c>
      <c r="O967" s="81">
        <f t="shared" si="279"/>
        <v>13.5</v>
      </c>
      <c r="P967" s="81">
        <f t="shared" si="280"/>
        <v>23.5</v>
      </c>
      <c r="Q967" s="81">
        <f t="shared" si="281"/>
        <v>33.5</v>
      </c>
      <c r="R967" s="81">
        <f t="shared" si="282"/>
        <v>43.5</v>
      </c>
      <c r="S967">
        <f t="shared" si="283"/>
        <v>0.15</v>
      </c>
      <c r="V967" s="54" t="s">
        <v>2084</v>
      </c>
      <c r="W967" s="55" t="s">
        <v>2085</v>
      </c>
      <c r="X967" s="56">
        <v>5</v>
      </c>
      <c r="Y967" s="57">
        <v>65.8</v>
      </c>
      <c r="Z967" s="57">
        <v>3</v>
      </c>
      <c r="AA967" s="57">
        <v>3</v>
      </c>
      <c r="AB967" s="57">
        <v>2.64</v>
      </c>
      <c r="AC967" s="57">
        <v>7</v>
      </c>
      <c r="AD967" s="57">
        <v>13.5</v>
      </c>
      <c r="AE967" s="57">
        <v>29.5</v>
      </c>
      <c r="AF967" s="57">
        <v>41.5</v>
      </c>
      <c r="AG967" s="58">
        <v>0</v>
      </c>
      <c r="AH967" s="58">
        <v>0.15</v>
      </c>
      <c r="AI967" s="58">
        <v>1.25</v>
      </c>
      <c r="AJ967" s="58">
        <v>2.5</v>
      </c>
    </row>
    <row r="968" spans="1:36">
      <c r="A968" s="68" t="str">
        <f t="shared" si="266"/>
        <v>6AEJ3-66</v>
      </c>
      <c r="B968" s="12">
        <f t="shared" si="267"/>
        <v>3</v>
      </c>
      <c r="C968" s="12">
        <f t="shared" si="268"/>
        <v>3</v>
      </c>
      <c r="D968" s="12">
        <f t="shared" si="269"/>
        <v>2.9921460004225291</v>
      </c>
      <c r="E968" s="12">
        <f t="shared" si="270"/>
        <v>2.9659660018309597</v>
      </c>
      <c r="F968" s="12">
        <f t="shared" si="271"/>
        <v>2.9397860032393903</v>
      </c>
      <c r="G968" s="12">
        <f t="shared" si="272"/>
        <v>2.9136060046478209</v>
      </c>
      <c r="H968" s="12">
        <f t="shared" si="273"/>
        <v>11.5</v>
      </c>
      <c r="I968" s="12">
        <f t="shared" si="274"/>
        <v>27</v>
      </c>
      <c r="J968" s="12">
        <f t="shared" si="275"/>
        <v>3</v>
      </c>
      <c r="K968" s="12">
        <f t="shared" si="284"/>
        <v>3</v>
      </c>
      <c r="L968" s="12">
        <f t="shared" si="276"/>
        <v>15.5</v>
      </c>
      <c r="M968" s="81">
        <f t="shared" si="277"/>
        <v>0</v>
      </c>
      <c r="N968" s="81">
        <f t="shared" si="278"/>
        <v>8.5</v>
      </c>
      <c r="O968" s="81">
        <f t="shared" si="279"/>
        <v>3</v>
      </c>
      <c r="P968" s="81">
        <f t="shared" si="280"/>
        <v>13</v>
      </c>
      <c r="Q968" s="81">
        <f t="shared" si="281"/>
        <v>23</v>
      </c>
      <c r="R968" s="81">
        <f t="shared" si="282"/>
        <v>33</v>
      </c>
      <c r="S968">
        <f t="shared" si="283"/>
        <v>0.15</v>
      </c>
      <c r="V968" s="54" t="s">
        <v>2086</v>
      </c>
      <c r="W968" s="55" t="s">
        <v>2087</v>
      </c>
      <c r="X968" s="56">
        <v>5</v>
      </c>
      <c r="Y968" s="57">
        <v>65.8</v>
      </c>
      <c r="Z968" s="57">
        <v>3</v>
      </c>
      <c r="AA968" s="57">
        <v>3</v>
      </c>
      <c r="AB968" s="57">
        <v>2.665</v>
      </c>
      <c r="AC968" s="57">
        <v>8.5</v>
      </c>
      <c r="AD968" s="57">
        <v>24</v>
      </c>
      <c r="AE968" s="57">
        <v>31.5</v>
      </c>
      <c r="AF968" s="57">
        <v>43.5</v>
      </c>
      <c r="AG968" s="58">
        <v>0</v>
      </c>
      <c r="AH968" s="58">
        <v>0.15</v>
      </c>
      <c r="AI968" s="58">
        <v>1.25</v>
      </c>
      <c r="AJ968" s="58">
        <v>2.5</v>
      </c>
    </row>
    <row r="969" spans="1:36">
      <c r="A969" s="68" t="str">
        <f t="shared" si="266"/>
        <v>6AEL4-60</v>
      </c>
      <c r="B969" s="12">
        <f t="shared" si="267"/>
        <v>3</v>
      </c>
      <c r="C969" s="12">
        <f t="shared" si="268"/>
        <v>3</v>
      </c>
      <c r="D969" s="12">
        <f t="shared" si="269"/>
        <v>2.9934550003521077</v>
      </c>
      <c r="E969" s="12">
        <f t="shared" si="270"/>
        <v>2.9672750017605383</v>
      </c>
      <c r="F969" s="12">
        <f t="shared" si="271"/>
        <v>2.9410950031689689</v>
      </c>
      <c r="G969" s="12">
        <f t="shared" si="272"/>
        <v>2.9149150045773995</v>
      </c>
      <c r="H969" s="12">
        <f t="shared" si="273"/>
        <v>13.5</v>
      </c>
      <c r="I969" s="12">
        <f t="shared" si="274"/>
        <v>27.5</v>
      </c>
      <c r="J969" s="12">
        <f t="shared" si="275"/>
        <v>3</v>
      </c>
      <c r="K969" s="12">
        <f t="shared" si="284"/>
        <v>3</v>
      </c>
      <c r="L969" s="12">
        <f t="shared" si="276"/>
        <v>14</v>
      </c>
      <c r="M969" s="81">
        <f t="shared" si="277"/>
        <v>0</v>
      </c>
      <c r="N969" s="81">
        <f t="shared" si="278"/>
        <v>6.5</v>
      </c>
      <c r="O969" s="81">
        <f t="shared" si="279"/>
        <v>2.5</v>
      </c>
      <c r="P969" s="81">
        <f t="shared" si="280"/>
        <v>12.5</v>
      </c>
      <c r="Q969" s="81">
        <f t="shared" si="281"/>
        <v>22.5</v>
      </c>
      <c r="R969" s="81">
        <f t="shared" si="282"/>
        <v>32.5</v>
      </c>
      <c r="S969">
        <f t="shared" si="283"/>
        <v>0.15</v>
      </c>
      <c r="V969" s="54" t="s">
        <v>2088</v>
      </c>
      <c r="W969" s="55" t="s">
        <v>2089</v>
      </c>
      <c r="X969" s="56">
        <v>5</v>
      </c>
      <c r="Y969" s="57">
        <v>65.8</v>
      </c>
      <c r="Z969" s="57">
        <v>3</v>
      </c>
      <c r="AA969" s="57">
        <v>3</v>
      </c>
      <c r="AB969" s="57">
        <v>2.6</v>
      </c>
      <c r="AC969" s="57">
        <v>10.5</v>
      </c>
      <c r="AD969" s="57">
        <v>24.5</v>
      </c>
      <c r="AE969" s="57">
        <v>32.5</v>
      </c>
      <c r="AF969" s="57">
        <v>46</v>
      </c>
      <c r="AG969" s="58">
        <v>0</v>
      </c>
      <c r="AH969" s="58">
        <v>0.15</v>
      </c>
      <c r="AI969" s="58">
        <v>1.5</v>
      </c>
      <c r="AJ969" s="58">
        <v>3</v>
      </c>
    </row>
    <row r="970" spans="1:36">
      <c r="A970" s="68" t="str">
        <f t="shared" si="266"/>
        <v>6AEL4-61</v>
      </c>
      <c r="B970" s="12">
        <f t="shared" si="267"/>
        <v>3</v>
      </c>
      <c r="C970" s="12">
        <f t="shared" si="268"/>
        <v>3</v>
      </c>
      <c r="D970" s="12">
        <f t="shared" si="269"/>
        <v>2.9934550003521077</v>
      </c>
      <c r="E970" s="12">
        <f t="shared" si="270"/>
        <v>2.9672750017605383</v>
      </c>
      <c r="F970" s="12">
        <f t="shared" si="271"/>
        <v>2.9410950031689689</v>
      </c>
      <c r="G970" s="12">
        <f t="shared" si="272"/>
        <v>2.9149150045773995</v>
      </c>
      <c r="H970" s="12">
        <f t="shared" si="273"/>
        <v>13.5</v>
      </c>
      <c r="I970" s="12">
        <f t="shared" si="274"/>
        <v>27.5</v>
      </c>
      <c r="J970" s="12">
        <f t="shared" si="275"/>
        <v>3</v>
      </c>
      <c r="K970" s="12">
        <f t="shared" si="284"/>
        <v>3</v>
      </c>
      <c r="L970" s="12">
        <f t="shared" si="276"/>
        <v>14</v>
      </c>
      <c r="M970" s="81">
        <f t="shared" si="277"/>
        <v>0</v>
      </c>
      <c r="N970" s="81">
        <f t="shared" si="278"/>
        <v>6.5</v>
      </c>
      <c r="O970" s="81">
        <f t="shared" si="279"/>
        <v>2.5</v>
      </c>
      <c r="P970" s="81">
        <f t="shared" si="280"/>
        <v>12.5</v>
      </c>
      <c r="Q970" s="81">
        <f t="shared" si="281"/>
        <v>22.5</v>
      </c>
      <c r="R970" s="81">
        <f t="shared" si="282"/>
        <v>32.5</v>
      </c>
      <c r="S970">
        <f t="shared" si="283"/>
        <v>0.15</v>
      </c>
      <c r="V970" s="54" t="s">
        <v>2090</v>
      </c>
      <c r="W970" s="55" t="s">
        <v>2091</v>
      </c>
      <c r="X970" s="56">
        <v>5</v>
      </c>
      <c r="Y970" s="57">
        <v>65.8</v>
      </c>
      <c r="Z970" s="57">
        <v>3</v>
      </c>
      <c r="AA970" s="57">
        <v>3</v>
      </c>
      <c r="AB970" s="57">
        <v>2.61</v>
      </c>
      <c r="AC970" s="57">
        <v>10.5</v>
      </c>
      <c r="AD970" s="57">
        <v>24.5</v>
      </c>
      <c r="AE970" s="57">
        <v>32.5</v>
      </c>
      <c r="AF970" s="57">
        <v>46</v>
      </c>
      <c r="AG970" s="58">
        <v>0</v>
      </c>
      <c r="AH970" s="58">
        <v>0.15</v>
      </c>
      <c r="AI970" s="58">
        <v>1.5</v>
      </c>
      <c r="AJ970" s="58">
        <v>3</v>
      </c>
    </row>
    <row r="971" spans="1:36">
      <c r="A971" s="68" t="str">
        <f t="shared" si="266"/>
        <v>6AEL1-59</v>
      </c>
      <c r="B971" s="12">
        <f t="shared" si="267"/>
        <v>3</v>
      </c>
      <c r="C971" s="12">
        <f t="shared" si="268"/>
        <v>3</v>
      </c>
      <c r="D971" s="12">
        <f t="shared" si="269"/>
        <v>2.9882190006337939</v>
      </c>
      <c r="E971" s="12">
        <f t="shared" si="270"/>
        <v>2.9620390020422245</v>
      </c>
      <c r="F971" s="12">
        <f t="shared" si="271"/>
        <v>2.9358590034506551</v>
      </c>
      <c r="G971" s="12">
        <f t="shared" si="272"/>
        <v>2.9096790048590853</v>
      </c>
      <c r="H971" s="12">
        <f t="shared" si="273"/>
        <v>11.5</v>
      </c>
      <c r="I971" s="12">
        <f t="shared" si="274"/>
        <v>25.5</v>
      </c>
      <c r="J971" s="12">
        <f t="shared" si="275"/>
        <v>3</v>
      </c>
      <c r="K971" s="12">
        <f t="shared" si="284"/>
        <v>3</v>
      </c>
      <c r="L971" s="12">
        <f t="shared" si="276"/>
        <v>14</v>
      </c>
      <c r="M971" s="81">
        <f t="shared" si="277"/>
        <v>0</v>
      </c>
      <c r="N971" s="81">
        <f t="shared" si="278"/>
        <v>8.5</v>
      </c>
      <c r="O971" s="81">
        <f t="shared" si="279"/>
        <v>4.5</v>
      </c>
      <c r="P971" s="81">
        <f t="shared" si="280"/>
        <v>14.5</v>
      </c>
      <c r="Q971" s="81">
        <f t="shared" si="281"/>
        <v>24.5</v>
      </c>
      <c r="R971" s="81">
        <f t="shared" si="282"/>
        <v>34.5</v>
      </c>
      <c r="S971">
        <f t="shared" si="283"/>
        <v>0.15</v>
      </c>
      <c r="V971" s="54" t="s">
        <v>2092</v>
      </c>
      <c r="W971" s="55" t="s">
        <v>2093</v>
      </c>
      <c r="X971" s="56">
        <v>5</v>
      </c>
      <c r="Y971" s="57">
        <v>65.8</v>
      </c>
      <c r="Z971" s="57">
        <v>3</v>
      </c>
      <c r="AA971" s="57">
        <v>3</v>
      </c>
      <c r="AB971" s="57">
        <v>2.59</v>
      </c>
      <c r="AC971" s="57">
        <v>8.5</v>
      </c>
      <c r="AD971" s="57">
        <v>22.5</v>
      </c>
      <c r="AE971" s="57">
        <v>30.5</v>
      </c>
      <c r="AF971" s="57">
        <v>44</v>
      </c>
      <c r="AG971" s="58">
        <v>0</v>
      </c>
      <c r="AH971" s="58">
        <v>0.15</v>
      </c>
      <c r="AI971" s="58">
        <v>1.5</v>
      </c>
      <c r="AJ971" s="58">
        <v>3</v>
      </c>
    </row>
    <row r="972" spans="1:36">
      <c r="A972" s="68" t="str">
        <f t="shared" si="266"/>
        <v>6AEL1-60</v>
      </c>
      <c r="B972" s="12">
        <f t="shared" si="267"/>
        <v>3</v>
      </c>
      <c r="C972" s="12">
        <f t="shared" si="268"/>
        <v>3</v>
      </c>
      <c r="D972" s="12">
        <f t="shared" si="269"/>
        <v>2.9882190006337939</v>
      </c>
      <c r="E972" s="12">
        <f t="shared" si="270"/>
        <v>2.9620390020422245</v>
      </c>
      <c r="F972" s="12">
        <f t="shared" si="271"/>
        <v>2.9358590034506551</v>
      </c>
      <c r="G972" s="12">
        <f t="shared" si="272"/>
        <v>2.9096790048590853</v>
      </c>
      <c r="H972" s="12">
        <f t="shared" si="273"/>
        <v>11.5</v>
      </c>
      <c r="I972" s="12">
        <f t="shared" si="274"/>
        <v>25.5</v>
      </c>
      <c r="J972" s="12">
        <f t="shared" si="275"/>
        <v>3</v>
      </c>
      <c r="K972" s="12">
        <f t="shared" si="284"/>
        <v>3</v>
      </c>
      <c r="L972" s="12">
        <f t="shared" si="276"/>
        <v>14</v>
      </c>
      <c r="M972" s="81">
        <f t="shared" si="277"/>
        <v>0</v>
      </c>
      <c r="N972" s="81">
        <f t="shared" si="278"/>
        <v>8.5</v>
      </c>
      <c r="O972" s="81">
        <f t="shared" si="279"/>
        <v>4.5</v>
      </c>
      <c r="P972" s="81">
        <f t="shared" si="280"/>
        <v>14.5</v>
      </c>
      <c r="Q972" s="81">
        <f t="shared" si="281"/>
        <v>24.5</v>
      </c>
      <c r="R972" s="81">
        <f t="shared" si="282"/>
        <v>34.5</v>
      </c>
      <c r="S972">
        <f t="shared" si="283"/>
        <v>0.15</v>
      </c>
      <c r="V972" s="54" t="s">
        <v>2094</v>
      </c>
      <c r="W972" s="55" t="s">
        <v>2095</v>
      </c>
      <c r="X972" s="56">
        <v>5</v>
      </c>
      <c r="Y972" s="57">
        <v>65.8</v>
      </c>
      <c r="Z972" s="57">
        <v>3</v>
      </c>
      <c r="AA972" s="57">
        <v>3</v>
      </c>
      <c r="AB972" s="57">
        <v>2.6</v>
      </c>
      <c r="AC972" s="57">
        <v>8.5</v>
      </c>
      <c r="AD972" s="57">
        <v>22.5</v>
      </c>
      <c r="AE972" s="57">
        <v>30.5</v>
      </c>
      <c r="AF972" s="57">
        <v>44</v>
      </c>
      <c r="AG972" s="58">
        <v>0</v>
      </c>
      <c r="AH972" s="58">
        <v>0.15</v>
      </c>
      <c r="AI972" s="58">
        <v>1.5</v>
      </c>
      <c r="AJ972" s="58">
        <v>3</v>
      </c>
    </row>
    <row r="973" spans="1:36">
      <c r="A973" s="68" t="str">
        <f t="shared" si="266"/>
        <v>6AEL1-61</v>
      </c>
      <c r="B973" s="12">
        <f t="shared" si="267"/>
        <v>3</v>
      </c>
      <c r="C973" s="12">
        <f t="shared" si="268"/>
        <v>3</v>
      </c>
      <c r="D973" s="12">
        <f t="shared" si="269"/>
        <v>2.9882190006337939</v>
      </c>
      <c r="E973" s="12">
        <f t="shared" si="270"/>
        <v>2.9620390020422245</v>
      </c>
      <c r="F973" s="12">
        <f t="shared" si="271"/>
        <v>2.9358590034506551</v>
      </c>
      <c r="G973" s="12">
        <f t="shared" si="272"/>
        <v>2.9096790048590853</v>
      </c>
      <c r="H973" s="12">
        <f t="shared" si="273"/>
        <v>11.5</v>
      </c>
      <c r="I973" s="12">
        <f t="shared" si="274"/>
        <v>25.5</v>
      </c>
      <c r="J973" s="12">
        <f t="shared" si="275"/>
        <v>3</v>
      </c>
      <c r="K973" s="12">
        <f t="shared" si="284"/>
        <v>3</v>
      </c>
      <c r="L973" s="12">
        <f t="shared" si="276"/>
        <v>14</v>
      </c>
      <c r="M973" s="81">
        <f t="shared" si="277"/>
        <v>0</v>
      </c>
      <c r="N973" s="81">
        <f t="shared" si="278"/>
        <v>8.5</v>
      </c>
      <c r="O973" s="81">
        <f t="shared" si="279"/>
        <v>4.5</v>
      </c>
      <c r="P973" s="81">
        <f t="shared" si="280"/>
        <v>14.5</v>
      </c>
      <c r="Q973" s="81">
        <f t="shared" si="281"/>
        <v>24.5</v>
      </c>
      <c r="R973" s="81">
        <f t="shared" si="282"/>
        <v>34.5</v>
      </c>
      <c r="S973">
        <f t="shared" si="283"/>
        <v>0.15</v>
      </c>
      <c r="V973" s="54" t="s">
        <v>2096</v>
      </c>
      <c r="W973" s="55" t="s">
        <v>2097</v>
      </c>
      <c r="X973" s="56">
        <v>5</v>
      </c>
      <c r="Y973" s="57">
        <v>65.8</v>
      </c>
      <c r="Z973" s="57">
        <v>3</v>
      </c>
      <c r="AA973" s="57">
        <v>3</v>
      </c>
      <c r="AB973" s="57">
        <v>2.61</v>
      </c>
      <c r="AC973" s="57">
        <v>8.5</v>
      </c>
      <c r="AD973" s="57">
        <v>22.5</v>
      </c>
      <c r="AE973" s="57">
        <v>30.5</v>
      </c>
      <c r="AF973" s="57">
        <v>44</v>
      </c>
      <c r="AG973" s="58">
        <v>0</v>
      </c>
      <c r="AH973" s="58">
        <v>0.15</v>
      </c>
      <c r="AI973" s="58">
        <v>1.5</v>
      </c>
      <c r="AJ973" s="58">
        <v>3</v>
      </c>
    </row>
    <row r="974" spans="1:36">
      <c r="A974" s="68" t="str">
        <f t="shared" si="266"/>
        <v>6AFL1-59</v>
      </c>
      <c r="B974" s="12">
        <f t="shared" si="267"/>
        <v>3</v>
      </c>
      <c r="C974" s="12">
        <f t="shared" si="268"/>
        <v>3</v>
      </c>
      <c r="D974" s="12">
        <f t="shared" si="269"/>
        <v>2.9908370004929505</v>
      </c>
      <c r="E974" s="12">
        <f t="shared" si="270"/>
        <v>2.9646570019013812</v>
      </c>
      <c r="F974" s="12">
        <f t="shared" si="271"/>
        <v>2.9384770033098118</v>
      </c>
      <c r="G974" s="12">
        <f t="shared" si="272"/>
        <v>2.9122970047182424</v>
      </c>
      <c r="H974" s="12">
        <f t="shared" si="273"/>
        <v>11.5</v>
      </c>
      <c r="I974" s="12">
        <f t="shared" si="274"/>
        <v>26.5</v>
      </c>
      <c r="J974" s="12">
        <f t="shared" si="275"/>
        <v>3</v>
      </c>
      <c r="K974" s="12">
        <f t="shared" si="284"/>
        <v>3</v>
      </c>
      <c r="L974" s="12">
        <f t="shared" si="276"/>
        <v>15</v>
      </c>
      <c r="M974" s="81">
        <f t="shared" si="277"/>
        <v>0</v>
      </c>
      <c r="N974" s="81">
        <f t="shared" si="278"/>
        <v>8.5</v>
      </c>
      <c r="O974" s="81">
        <f t="shared" si="279"/>
        <v>3.5</v>
      </c>
      <c r="P974" s="81">
        <f t="shared" si="280"/>
        <v>13.5</v>
      </c>
      <c r="Q974" s="81">
        <f t="shared" si="281"/>
        <v>23.5</v>
      </c>
      <c r="R974" s="81">
        <f t="shared" si="282"/>
        <v>33.5</v>
      </c>
      <c r="S974">
        <f t="shared" si="283"/>
        <v>0.15</v>
      </c>
      <c r="V974" s="54" t="s">
        <v>2098</v>
      </c>
      <c r="W974" s="55" t="s">
        <v>2099</v>
      </c>
      <c r="X974" s="56">
        <v>5</v>
      </c>
      <c r="Y974" s="57">
        <v>65.8</v>
      </c>
      <c r="Z974" s="57">
        <v>3</v>
      </c>
      <c r="AA974" s="57">
        <v>3</v>
      </c>
      <c r="AB974" s="57">
        <v>2.59</v>
      </c>
      <c r="AC974" s="57">
        <v>8.5</v>
      </c>
      <c r="AD974" s="57">
        <v>23.5</v>
      </c>
      <c r="AE974" s="57">
        <v>30.4</v>
      </c>
      <c r="AF974" s="57">
        <v>44</v>
      </c>
      <c r="AG974" s="58">
        <v>0</v>
      </c>
      <c r="AH974" s="58">
        <v>0.15</v>
      </c>
      <c r="AI974" s="58">
        <v>1.5</v>
      </c>
      <c r="AJ974" s="58">
        <v>3</v>
      </c>
    </row>
    <row r="975" spans="1:36">
      <c r="A975" s="68" t="str">
        <f t="shared" si="266"/>
        <v>6AFL1-60</v>
      </c>
      <c r="B975" s="12">
        <f t="shared" si="267"/>
        <v>3</v>
      </c>
      <c r="C975" s="12">
        <f t="shared" si="268"/>
        <v>3</v>
      </c>
      <c r="D975" s="12">
        <f t="shared" si="269"/>
        <v>2.9908370004929505</v>
      </c>
      <c r="E975" s="12">
        <f t="shared" si="270"/>
        <v>2.9646570019013812</v>
      </c>
      <c r="F975" s="12">
        <f t="shared" si="271"/>
        <v>2.9384770033098118</v>
      </c>
      <c r="G975" s="12">
        <f t="shared" si="272"/>
        <v>2.9122970047182424</v>
      </c>
      <c r="H975" s="12">
        <f t="shared" si="273"/>
        <v>11.5</v>
      </c>
      <c r="I975" s="12">
        <f t="shared" si="274"/>
        <v>26.5</v>
      </c>
      <c r="J975" s="12">
        <f t="shared" si="275"/>
        <v>3</v>
      </c>
      <c r="K975" s="12">
        <f t="shared" si="284"/>
        <v>3</v>
      </c>
      <c r="L975" s="12">
        <f t="shared" si="276"/>
        <v>15</v>
      </c>
      <c r="M975" s="81">
        <f t="shared" si="277"/>
        <v>0</v>
      </c>
      <c r="N975" s="81">
        <f t="shared" si="278"/>
        <v>8.5</v>
      </c>
      <c r="O975" s="81">
        <f t="shared" si="279"/>
        <v>3.5</v>
      </c>
      <c r="P975" s="81">
        <f t="shared" si="280"/>
        <v>13.5</v>
      </c>
      <c r="Q975" s="81">
        <f t="shared" si="281"/>
        <v>23.5</v>
      </c>
      <c r="R975" s="81">
        <f t="shared" si="282"/>
        <v>33.5</v>
      </c>
      <c r="S975">
        <f t="shared" si="283"/>
        <v>0.15</v>
      </c>
      <c r="V975" s="54" t="s">
        <v>2100</v>
      </c>
      <c r="W975" s="55" t="s">
        <v>2101</v>
      </c>
      <c r="X975" s="56">
        <v>5</v>
      </c>
      <c r="Y975" s="57">
        <v>65.8</v>
      </c>
      <c r="Z975" s="57">
        <v>3</v>
      </c>
      <c r="AA975" s="57">
        <v>3</v>
      </c>
      <c r="AB975" s="57">
        <v>2.6</v>
      </c>
      <c r="AC975" s="57">
        <v>8.5</v>
      </c>
      <c r="AD975" s="57">
        <v>23.5</v>
      </c>
      <c r="AE975" s="57">
        <v>30.4</v>
      </c>
      <c r="AF975" s="57">
        <v>44</v>
      </c>
      <c r="AG975" s="58">
        <v>0</v>
      </c>
      <c r="AH975" s="58">
        <v>0.15</v>
      </c>
      <c r="AI975" s="58">
        <v>1.5</v>
      </c>
      <c r="AJ975" s="58">
        <v>3</v>
      </c>
    </row>
    <row r="976" spans="1:36">
      <c r="A976" s="68" t="str">
        <f t="shared" si="266"/>
        <v>6AFL1-61</v>
      </c>
      <c r="B976" s="12">
        <f t="shared" si="267"/>
        <v>3</v>
      </c>
      <c r="C976" s="12">
        <f t="shared" si="268"/>
        <v>3</v>
      </c>
      <c r="D976" s="12">
        <f t="shared" si="269"/>
        <v>2.9908370004929505</v>
      </c>
      <c r="E976" s="12">
        <f t="shared" si="270"/>
        <v>2.9646570019013812</v>
      </c>
      <c r="F976" s="12">
        <f t="shared" si="271"/>
        <v>2.9384770033098118</v>
      </c>
      <c r="G976" s="12">
        <f t="shared" si="272"/>
        <v>2.9122970047182424</v>
      </c>
      <c r="H976" s="12">
        <f t="shared" si="273"/>
        <v>11.5</v>
      </c>
      <c r="I976" s="12">
        <f t="shared" si="274"/>
        <v>26.5</v>
      </c>
      <c r="J976" s="12">
        <f t="shared" si="275"/>
        <v>3</v>
      </c>
      <c r="K976" s="12">
        <f t="shared" si="284"/>
        <v>3</v>
      </c>
      <c r="L976" s="12">
        <f t="shared" si="276"/>
        <v>15</v>
      </c>
      <c r="M976" s="81">
        <f t="shared" si="277"/>
        <v>0</v>
      </c>
      <c r="N976" s="81">
        <f t="shared" si="278"/>
        <v>8.5</v>
      </c>
      <c r="O976" s="81">
        <f t="shared" si="279"/>
        <v>3.5</v>
      </c>
      <c r="P976" s="81">
        <f t="shared" si="280"/>
        <v>13.5</v>
      </c>
      <c r="Q976" s="81">
        <f t="shared" si="281"/>
        <v>23.5</v>
      </c>
      <c r="R976" s="81">
        <f t="shared" si="282"/>
        <v>33.5</v>
      </c>
      <c r="S976">
        <f t="shared" si="283"/>
        <v>0.15</v>
      </c>
      <c r="V976" s="54" t="s">
        <v>2102</v>
      </c>
      <c r="W976" s="55" t="s">
        <v>2103</v>
      </c>
      <c r="X976" s="56">
        <v>5</v>
      </c>
      <c r="Y976" s="57">
        <v>65.8</v>
      </c>
      <c r="Z976" s="57">
        <v>3</v>
      </c>
      <c r="AA976" s="57">
        <v>3</v>
      </c>
      <c r="AB976" s="57">
        <v>2.61</v>
      </c>
      <c r="AC976" s="57">
        <v>8.5</v>
      </c>
      <c r="AD976" s="57">
        <v>23.5</v>
      </c>
      <c r="AE976" s="57">
        <v>30.4</v>
      </c>
      <c r="AF976" s="57">
        <v>44</v>
      </c>
      <c r="AG976" s="58">
        <v>0</v>
      </c>
      <c r="AH976" s="58">
        <v>0.15</v>
      </c>
      <c r="AI976" s="58">
        <v>1.5</v>
      </c>
      <c r="AJ976" s="58">
        <v>3</v>
      </c>
    </row>
    <row r="977" spans="1:36">
      <c r="A977" s="68" t="str">
        <f t="shared" si="266"/>
        <v>6BDG1</v>
      </c>
      <c r="B977" s="12">
        <f t="shared" si="267"/>
        <v>2.5150000000000001</v>
      </c>
      <c r="C977" s="12">
        <f t="shared" si="268"/>
        <v>2.5150000000000001</v>
      </c>
      <c r="D977" s="12">
        <f t="shared" si="269"/>
        <v>2.4411745881530638</v>
      </c>
      <c r="E977" s="12">
        <f t="shared" si="270"/>
        <v>2.2608625389538557</v>
      </c>
      <c r="F977" s="12">
        <f t="shared" si="271"/>
        <v>2.0805504897546472</v>
      </c>
      <c r="G977" s="12">
        <f t="shared" si="272"/>
        <v>1.9002384405554391</v>
      </c>
      <c r="H977" s="12">
        <f t="shared" si="273"/>
        <v>22.5</v>
      </c>
      <c r="I977" s="12">
        <f t="shared" si="274"/>
        <v>29.1</v>
      </c>
      <c r="J977" s="12">
        <f t="shared" si="275"/>
        <v>2.5150000000000001</v>
      </c>
      <c r="K977" s="12">
        <f t="shared" si="284"/>
        <v>2.4574026725809923</v>
      </c>
      <c r="L977" s="12">
        <f t="shared" si="276"/>
        <v>6.6000000000000014</v>
      </c>
      <c r="M977" s="81">
        <f t="shared" si="277"/>
        <v>0</v>
      </c>
      <c r="N977" s="81">
        <f t="shared" si="278"/>
        <v>0</v>
      </c>
      <c r="O977" s="81">
        <f t="shared" si="279"/>
        <v>0.89999999999999858</v>
      </c>
      <c r="P977" s="81">
        <f t="shared" si="280"/>
        <v>10.899999999999999</v>
      </c>
      <c r="Q977" s="81">
        <f t="shared" si="281"/>
        <v>20.9</v>
      </c>
      <c r="R977" s="81">
        <f t="shared" si="282"/>
        <v>30.9</v>
      </c>
      <c r="S977">
        <f t="shared" si="283"/>
        <v>1.0329999999999999</v>
      </c>
      <c r="V977" s="54" t="s">
        <v>2104</v>
      </c>
      <c r="W977" s="55" t="s">
        <v>2105</v>
      </c>
      <c r="X977" s="56">
        <v>5</v>
      </c>
      <c r="Y977" s="57">
        <v>61.7</v>
      </c>
      <c r="Z977" s="57">
        <v>2.6</v>
      </c>
      <c r="AA977" s="57">
        <v>2.5150000000000001</v>
      </c>
      <c r="AB977" s="57">
        <v>0</v>
      </c>
      <c r="AC977" s="57">
        <v>19.899999999999999</v>
      </c>
      <c r="AD977" s="57">
        <v>26.5</v>
      </c>
      <c r="AE977" s="57">
        <v>37.1</v>
      </c>
      <c r="AF977" s="57">
        <v>0</v>
      </c>
      <c r="AG977" s="58">
        <v>0.5</v>
      </c>
      <c r="AH977" s="58">
        <v>1.0329999999999999</v>
      </c>
      <c r="AI977" s="58">
        <v>1.75</v>
      </c>
      <c r="AJ977" s="58">
        <v>0</v>
      </c>
    </row>
    <row r="978" spans="1:36">
      <c r="A978" s="68" t="str">
        <f t="shared" si="266"/>
        <v>6BEG9-69</v>
      </c>
      <c r="B978" s="12">
        <f t="shared" si="267"/>
        <v>3</v>
      </c>
      <c r="C978" s="12">
        <f t="shared" si="268"/>
        <v>3</v>
      </c>
      <c r="D978" s="12">
        <f t="shared" si="269"/>
        <v>2.9821974789406194</v>
      </c>
      <c r="E978" s="12">
        <f t="shared" si="270"/>
        <v>2.9298371228836184</v>
      </c>
      <c r="F978" s="12">
        <f t="shared" si="271"/>
        <v>2.877476766826617</v>
      </c>
      <c r="G978" s="12">
        <f t="shared" si="272"/>
        <v>2.8251164107696156</v>
      </c>
      <c r="H978" s="12">
        <f t="shared" si="273"/>
        <v>11</v>
      </c>
      <c r="I978" s="12">
        <f t="shared" si="274"/>
        <v>26.6</v>
      </c>
      <c r="J978" s="12">
        <f t="shared" si="275"/>
        <v>3</v>
      </c>
      <c r="K978" s="12">
        <f t="shared" si="284"/>
        <v>3</v>
      </c>
      <c r="L978" s="12">
        <f t="shared" si="276"/>
        <v>15.600000000000001</v>
      </c>
      <c r="M978" s="81">
        <f t="shared" si="277"/>
        <v>0</v>
      </c>
      <c r="N978" s="81">
        <f t="shared" si="278"/>
        <v>9</v>
      </c>
      <c r="O978" s="81">
        <f t="shared" si="279"/>
        <v>3.3999999999999986</v>
      </c>
      <c r="P978" s="81">
        <f t="shared" si="280"/>
        <v>13.399999999999999</v>
      </c>
      <c r="Q978" s="81">
        <f t="shared" si="281"/>
        <v>23.4</v>
      </c>
      <c r="R978" s="81">
        <f t="shared" si="282"/>
        <v>33.4</v>
      </c>
      <c r="S978">
        <f t="shared" si="283"/>
        <v>0.3</v>
      </c>
      <c r="V978" s="54" t="s">
        <v>2106</v>
      </c>
      <c r="W978" s="55" t="s">
        <v>2107</v>
      </c>
      <c r="X978" s="56">
        <v>5</v>
      </c>
      <c r="Y978" s="57">
        <v>67.5</v>
      </c>
      <c r="Z978" s="57">
        <v>3</v>
      </c>
      <c r="AA978" s="57">
        <v>3</v>
      </c>
      <c r="AB978" s="57">
        <v>2.69</v>
      </c>
      <c r="AC978" s="57">
        <v>8</v>
      </c>
      <c r="AD978" s="57">
        <v>23.6</v>
      </c>
      <c r="AE978" s="57">
        <v>29</v>
      </c>
      <c r="AF978" s="57">
        <v>38.5</v>
      </c>
      <c r="AG978" s="58">
        <v>0</v>
      </c>
      <c r="AH978" s="58">
        <v>0.3</v>
      </c>
      <c r="AI978" s="58">
        <v>1.25</v>
      </c>
      <c r="AJ978" s="58">
        <v>1.75</v>
      </c>
    </row>
    <row r="979" spans="1:36">
      <c r="A979" s="68" t="str">
        <f t="shared" si="266"/>
        <v>6BEG9-70</v>
      </c>
      <c r="B979" s="12">
        <f t="shared" si="267"/>
        <v>3</v>
      </c>
      <c r="C979" s="12">
        <f t="shared" si="268"/>
        <v>3</v>
      </c>
      <c r="D979" s="12">
        <f t="shared" si="269"/>
        <v>2.9764378397743494</v>
      </c>
      <c r="E979" s="12">
        <f t="shared" si="270"/>
        <v>2.924077483717348</v>
      </c>
      <c r="F979" s="12">
        <f t="shared" si="271"/>
        <v>2.871717127660347</v>
      </c>
      <c r="G979" s="12">
        <f t="shared" si="272"/>
        <v>2.8193567716033456</v>
      </c>
      <c r="H979" s="12">
        <f t="shared" si="273"/>
        <v>11</v>
      </c>
      <c r="I979" s="12">
        <f t="shared" si="274"/>
        <v>25.5</v>
      </c>
      <c r="J979" s="12">
        <f t="shared" si="275"/>
        <v>3</v>
      </c>
      <c r="K979" s="12">
        <f t="shared" si="284"/>
        <v>3</v>
      </c>
      <c r="L979" s="12">
        <f t="shared" si="276"/>
        <v>14.5</v>
      </c>
      <c r="M979" s="81">
        <f t="shared" si="277"/>
        <v>0</v>
      </c>
      <c r="N979" s="81">
        <f t="shared" si="278"/>
        <v>9</v>
      </c>
      <c r="O979" s="81">
        <f t="shared" si="279"/>
        <v>4.5</v>
      </c>
      <c r="P979" s="81">
        <f t="shared" si="280"/>
        <v>14.5</v>
      </c>
      <c r="Q979" s="81">
        <f t="shared" si="281"/>
        <v>24.5</v>
      </c>
      <c r="R979" s="81">
        <f t="shared" si="282"/>
        <v>34.5</v>
      </c>
      <c r="S979">
        <f t="shared" si="283"/>
        <v>0.3</v>
      </c>
      <c r="V979" s="54" t="s">
        <v>2108</v>
      </c>
      <c r="W979" s="55" t="s">
        <v>2109</v>
      </c>
      <c r="X979" s="56">
        <v>5</v>
      </c>
      <c r="Y979" s="57">
        <v>67.5</v>
      </c>
      <c r="Z979" s="57">
        <v>3</v>
      </c>
      <c r="AA979" s="57">
        <v>3</v>
      </c>
      <c r="AB979" s="57">
        <v>2.7</v>
      </c>
      <c r="AC979" s="57">
        <v>8</v>
      </c>
      <c r="AD979" s="57">
        <v>22.5</v>
      </c>
      <c r="AE979" s="57">
        <v>29</v>
      </c>
      <c r="AF979" s="57">
        <v>38.5</v>
      </c>
      <c r="AG979" s="58">
        <v>0</v>
      </c>
      <c r="AH979" s="58">
        <v>0.3</v>
      </c>
      <c r="AI979" s="58">
        <v>1.25</v>
      </c>
      <c r="AJ979" s="58">
        <v>1.75</v>
      </c>
    </row>
    <row r="980" spans="1:36">
      <c r="A980" s="68" t="str">
        <f t="shared" ref="A980:A1043" si="285">+W980</f>
        <v>6BEJ6-65</v>
      </c>
      <c r="B980" s="12">
        <f t="shared" ref="B980:B1043" si="286">IF($I980&lt;10,$K980-2*(M980*TAN(RADIANS(S980))/2),$J980-2*(M980*TAN(RADIANS($AG980))/2))</f>
        <v>3</v>
      </c>
      <c r="C980" s="12">
        <f t="shared" ref="C980:C1043" si="287">IF($I980&lt;20,$K980-2*(N980*TAN(RADIANS(S980))/2),$J980-2*(N980*TAN(RADIANS($AG980))/2))</f>
        <v>3</v>
      </c>
      <c r="D980" s="12">
        <f t="shared" ref="D980:D1043" si="288">IF($I980&lt;30,$K980-2*(O980*TAN(RADIANS(S980))/2),$J980-2*(O980*TAN(RADIANS($AG980))/2))</f>
        <v>2.9664021986805977</v>
      </c>
      <c r="E980" s="12">
        <f t="shared" ref="E980:E1043" si="289">IF($I980&lt;40,$K980-2*(P980*TAN(RADIANS(S980))/2),$J980-2*(P980*TAN(RADIANS($AG980))/2))</f>
        <v>2.9227686904735823</v>
      </c>
      <c r="F980" s="12">
        <f t="shared" ref="F980:F1043" si="290">IF($I980&lt;50,$K980-2*(Q980*TAN(RADIANS(S980))/2),$J980-2*(Q980*TAN(RADIANS($AG980))/2))</f>
        <v>2.8791351822665665</v>
      </c>
      <c r="G980" s="12">
        <f t="shared" ref="G980:G1043" si="291">IF($I980&lt;60,$K980-2*(R980*TAN(RADIANS(S980))/2),$J980-2*(R980*TAN(RADIANS($AG980))/2))</f>
        <v>2.8355016740595511</v>
      </c>
      <c r="H980" s="12">
        <f t="shared" ref="H980:H1043" si="292">+Z980+AC980</f>
        <v>14</v>
      </c>
      <c r="I980" s="12">
        <f t="shared" ref="I980:I1043" si="293">IF(AD980=0,H980,Z980+AD980)</f>
        <v>22.3</v>
      </c>
      <c r="J980" s="12">
        <f t="shared" ref="J980:J1043" si="294">+AA980</f>
        <v>3</v>
      </c>
      <c r="K980" s="12">
        <f t="shared" si="284"/>
        <v>3</v>
      </c>
      <c r="L980" s="12">
        <f t="shared" ref="L980:L1043" si="295">+I980-H980</f>
        <v>8.3000000000000007</v>
      </c>
      <c r="M980" s="81">
        <f t="shared" ref="M980:M1043" si="296">IF(I980&lt;10,10-I980,IF(H980&gt;10,0,10-H980))</f>
        <v>0</v>
      </c>
      <c r="N980" s="81">
        <f t="shared" ref="N980:N1043" si="297">IF(I980&lt;20,20-I980,IF(H980&gt;20,0,20-H980))</f>
        <v>6</v>
      </c>
      <c r="O980" s="81">
        <f t="shared" ref="O980:O1043" si="298">IF(I980&lt;30,30-I980,IF(H980&gt;30,0,30-H980))</f>
        <v>7.6999999999999993</v>
      </c>
      <c r="P980" s="81">
        <f t="shared" ref="P980:P1043" si="299">IF(I980&lt;40,40-I980,IF(H980&gt;40,0,40-H980))</f>
        <v>17.7</v>
      </c>
      <c r="Q980" s="81">
        <f t="shared" ref="Q980:Q1043" si="300">IF(I980&lt;50,50-I980,IF(H980&gt;50,0,50-H980))</f>
        <v>27.7</v>
      </c>
      <c r="R980" s="81">
        <f t="shared" ref="R980:R1043" si="301">IF(I980&lt;60,60-I980,IF(H980&gt;60,0,60-H980))</f>
        <v>37.700000000000003</v>
      </c>
      <c r="S980">
        <f t="shared" ref="S980:S1043" si="302">IF(AH980=0,AG980,AH980)</f>
        <v>0.25</v>
      </c>
      <c r="V980" s="54" t="s">
        <v>2110</v>
      </c>
      <c r="W980" s="55" t="s">
        <v>2111</v>
      </c>
      <c r="X980" s="56">
        <v>5</v>
      </c>
      <c r="Y980" s="57">
        <v>65.8</v>
      </c>
      <c r="Z980" s="57">
        <v>3</v>
      </c>
      <c r="AA980" s="57">
        <v>3</v>
      </c>
      <c r="AB980" s="57">
        <v>2.65</v>
      </c>
      <c r="AC980" s="57">
        <v>11</v>
      </c>
      <c r="AD980" s="57">
        <v>19.3</v>
      </c>
      <c r="AE980" s="57">
        <v>31.2</v>
      </c>
      <c r="AF980" s="57">
        <v>39</v>
      </c>
      <c r="AG980" s="58">
        <v>0</v>
      </c>
      <c r="AH980" s="58">
        <v>0.25</v>
      </c>
      <c r="AI980" s="58">
        <v>1.25</v>
      </c>
      <c r="AJ980" s="58">
        <v>2.5</v>
      </c>
    </row>
    <row r="981" spans="1:36">
      <c r="A981" s="68" t="str">
        <f t="shared" si="285"/>
        <v>6BEJ6-66</v>
      </c>
      <c r="B981" s="12">
        <f t="shared" si="286"/>
        <v>3</v>
      </c>
      <c r="C981" s="12">
        <f t="shared" si="287"/>
        <v>3</v>
      </c>
      <c r="D981" s="12">
        <f t="shared" si="288"/>
        <v>2.9664021986805977</v>
      </c>
      <c r="E981" s="12">
        <f t="shared" si="289"/>
        <v>2.9227686904735823</v>
      </c>
      <c r="F981" s="12">
        <f t="shared" si="290"/>
        <v>2.8791351822665665</v>
      </c>
      <c r="G981" s="12">
        <f t="shared" si="291"/>
        <v>2.8355016740595511</v>
      </c>
      <c r="H981" s="12">
        <f t="shared" si="292"/>
        <v>14</v>
      </c>
      <c r="I981" s="12">
        <f t="shared" si="293"/>
        <v>22.3</v>
      </c>
      <c r="J981" s="12">
        <f t="shared" si="294"/>
        <v>3</v>
      </c>
      <c r="K981" s="12">
        <f t="shared" ref="K981:K1029" si="303">J981-2*(L981*TAN(RADIANS(AG981))/2)</f>
        <v>3</v>
      </c>
      <c r="L981" s="12">
        <f t="shared" si="295"/>
        <v>8.3000000000000007</v>
      </c>
      <c r="M981" s="81">
        <f t="shared" si="296"/>
        <v>0</v>
      </c>
      <c r="N981" s="81">
        <f t="shared" si="297"/>
        <v>6</v>
      </c>
      <c r="O981" s="81">
        <f t="shared" si="298"/>
        <v>7.6999999999999993</v>
      </c>
      <c r="P981" s="81">
        <f t="shared" si="299"/>
        <v>17.7</v>
      </c>
      <c r="Q981" s="81">
        <f t="shared" si="300"/>
        <v>27.7</v>
      </c>
      <c r="R981" s="81">
        <f t="shared" si="301"/>
        <v>37.700000000000003</v>
      </c>
      <c r="S981">
        <f t="shared" si="302"/>
        <v>0.25</v>
      </c>
      <c r="V981" s="54" t="s">
        <v>2112</v>
      </c>
      <c r="W981" s="55" t="s">
        <v>2113</v>
      </c>
      <c r="X981" s="56">
        <v>5</v>
      </c>
      <c r="Y981" s="57">
        <v>65.8</v>
      </c>
      <c r="Z981" s="57">
        <v>3</v>
      </c>
      <c r="AA981" s="57">
        <v>3</v>
      </c>
      <c r="AB981" s="57">
        <v>2.66</v>
      </c>
      <c r="AC981" s="57">
        <v>11</v>
      </c>
      <c r="AD981" s="57">
        <v>19.3</v>
      </c>
      <c r="AE981" s="57">
        <v>31.2</v>
      </c>
      <c r="AF981" s="57">
        <v>39</v>
      </c>
      <c r="AG981" s="58">
        <v>0</v>
      </c>
      <c r="AH981" s="58">
        <v>0.25</v>
      </c>
      <c r="AI981" s="58">
        <v>1.25</v>
      </c>
      <c r="AJ981" s="58">
        <v>2.5</v>
      </c>
    </row>
    <row r="982" spans="1:36">
      <c r="A982" s="68" t="str">
        <f t="shared" si="285"/>
        <v>6BEJ6-67</v>
      </c>
      <c r="B982" s="12">
        <f t="shared" si="286"/>
        <v>3</v>
      </c>
      <c r="C982" s="12">
        <f t="shared" si="287"/>
        <v>3</v>
      </c>
      <c r="D982" s="12">
        <f t="shared" si="288"/>
        <v>2.9664021986805977</v>
      </c>
      <c r="E982" s="12">
        <f t="shared" si="289"/>
        <v>2.9227686904735823</v>
      </c>
      <c r="F982" s="12">
        <f t="shared" si="290"/>
        <v>2.8791351822665665</v>
      </c>
      <c r="G982" s="12">
        <f t="shared" si="291"/>
        <v>2.8355016740595511</v>
      </c>
      <c r="H982" s="12">
        <f t="shared" si="292"/>
        <v>14</v>
      </c>
      <c r="I982" s="12">
        <f t="shared" si="293"/>
        <v>22.3</v>
      </c>
      <c r="J982" s="12">
        <f t="shared" si="294"/>
        <v>3</v>
      </c>
      <c r="K982" s="12">
        <f t="shared" si="303"/>
        <v>3</v>
      </c>
      <c r="L982" s="12">
        <f t="shared" si="295"/>
        <v>8.3000000000000007</v>
      </c>
      <c r="M982" s="81">
        <f t="shared" si="296"/>
        <v>0</v>
      </c>
      <c r="N982" s="81">
        <f t="shared" si="297"/>
        <v>6</v>
      </c>
      <c r="O982" s="81">
        <f t="shared" si="298"/>
        <v>7.6999999999999993</v>
      </c>
      <c r="P982" s="81">
        <f t="shared" si="299"/>
        <v>17.7</v>
      </c>
      <c r="Q982" s="81">
        <f t="shared" si="300"/>
        <v>27.7</v>
      </c>
      <c r="R982" s="81">
        <f t="shared" si="301"/>
        <v>37.700000000000003</v>
      </c>
      <c r="S982">
        <f t="shared" si="302"/>
        <v>0.25</v>
      </c>
      <c r="V982" s="54" t="s">
        <v>2114</v>
      </c>
      <c r="W982" s="55" t="s">
        <v>2115</v>
      </c>
      <c r="X982" s="56">
        <v>5</v>
      </c>
      <c r="Y982" s="57">
        <v>65.8</v>
      </c>
      <c r="Z982" s="57">
        <v>3</v>
      </c>
      <c r="AA982" s="57">
        <v>3</v>
      </c>
      <c r="AB982" s="57">
        <v>2.67</v>
      </c>
      <c r="AC982" s="57">
        <v>11</v>
      </c>
      <c r="AD982" s="57">
        <v>19.3</v>
      </c>
      <c r="AE982" s="57">
        <v>31.2</v>
      </c>
      <c r="AF982" s="57">
        <v>39</v>
      </c>
      <c r="AG982" s="58">
        <v>0</v>
      </c>
      <c r="AH982" s="58">
        <v>0.25</v>
      </c>
      <c r="AI982" s="58">
        <v>1.25</v>
      </c>
      <c r="AJ982" s="58">
        <v>2.5</v>
      </c>
    </row>
    <row r="983" spans="1:36">
      <c r="A983" s="68" t="str">
        <f t="shared" si="285"/>
        <v>6BFP3</v>
      </c>
      <c r="B983" s="12">
        <f t="shared" si="286"/>
        <v>2.5219999999999998</v>
      </c>
      <c r="C983" s="12">
        <f t="shared" si="287"/>
        <v>2.5219999999999998</v>
      </c>
      <c r="D983" s="12">
        <f t="shared" si="288"/>
        <v>2.5162403608337298</v>
      </c>
      <c r="E983" s="12">
        <f t="shared" si="289"/>
        <v>2.4638800047767284</v>
      </c>
      <c r="F983" s="12">
        <f t="shared" si="290"/>
        <v>2.411519648719727</v>
      </c>
      <c r="G983" s="12">
        <f t="shared" si="291"/>
        <v>2.3591592926627261</v>
      </c>
      <c r="H983" s="12">
        <f t="shared" si="292"/>
        <v>16.600000000000001</v>
      </c>
      <c r="I983" s="12">
        <f t="shared" si="293"/>
        <v>28.900000000000002</v>
      </c>
      <c r="J983" s="12">
        <f t="shared" si="294"/>
        <v>2.5219999999999998</v>
      </c>
      <c r="K983" s="12">
        <f t="shared" si="303"/>
        <v>2.5219999999999998</v>
      </c>
      <c r="L983" s="12">
        <f t="shared" si="295"/>
        <v>12.3</v>
      </c>
      <c r="M983" s="81">
        <f t="shared" si="296"/>
        <v>0</v>
      </c>
      <c r="N983" s="81">
        <f t="shared" si="297"/>
        <v>3.3999999999999986</v>
      </c>
      <c r="O983" s="81">
        <f t="shared" si="298"/>
        <v>1.0999999999999979</v>
      </c>
      <c r="P983" s="81">
        <f t="shared" si="299"/>
        <v>11.099999999999998</v>
      </c>
      <c r="Q983" s="81">
        <f t="shared" si="300"/>
        <v>21.099999999999998</v>
      </c>
      <c r="R983" s="81">
        <f t="shared" si="301"/>
        <v>31.099999999999998</v>
      </c>
      <c r="S983">
        <f t="shared" si="302"/>
        <v>0.3</v>
      </c>
      <c r="V983" s="54" t="s">
        <v>2116</v>
      </c>
      <c r="W983" s="55" t="s">
        <v>2117</v>
      </c>
      <c r="X983" s="56">
        <v>5</v>
      </c>
      <c r="Y983" s="57">
        <v>68</v>
      </c>
      <c r="Z983" s="57">
        <v>2.6</v>
      </c>
      <c r="AA983" s="57">
        <v>2.5219999999999998</v>
      </c>
      <c r="AB983" s="57">
        <v>2.609</v>
      </c>
      <c r="AC983" s="57">
        <v>14</v>
      </c>
      <c r="AD983" s="57">
        <v>26.3</v>
      </c>
      <c r="AE983" s="57">
        <v>36.299999999999997</v>
      </c>
      <c r="AF983" s="57">
        <v>0</v>
      </c>
      <c r="AG983" s="58">
        <v>0</v>
      </c>
      <c r="AH983" s="58">
        <v>0.3</v>
      </c>
      <c r="AI983" s="58">
        <v>1.5</v>
      </c>
      <c r="AJ983" s="58">
        <v>0</v>
      </c>
    </row>
    <row r="984" spans="1:36">
      <c r="A984" s="68" t="str">
        <f t="shared" si="285"/>
        <v>6BFP4-61</v>
      </c>
      <c r="B984" s="12">
        <f t="shared" si="286"/>
        <v>3.0070000000000001</v>
      </c>
      <c r="C984" s="12">
        <f t="shared" si="287"/>
        <v>3.0070000000000001</v>
      </c>
      <c r="D984" s="12">
        <f t="shared" si="288"/>
        <v>3.0033347750760102</v>
      </c>
      <c r="E984" s="12">
        <f t="shared" si="289"/>
        <v>2.9509744190190088</v>
      </c>
      <c r="F984" s="12">
        <f t="shared" si="290"/>
        <v>2.8986140629620074</v>
      </c>
      <c r="G984" s="12">
        <f t="shared" si="291"/>
        <v>2.846253706905006</v>
      </c>
      <c r="H984" s="12">
        <f t="shared" si="292"/>
        <v>14</v>
      </c>
      <c r="I984" s="12">
        <f t="shared" si="293"/>
        <v>29.3</v>
      </c>
      <c r="J984" s="12">
        <f t="shared" si="294"/>
        <v>3.0070000000000001</v>
      </c>
      <c r="K984" s="12">
        <f t="shared" si="303"/>
        <v>3.0070000000000001</v>
      </c>
      <c r="L984" s="12">
        <f t="shared" si="295"/>
        <v>15.3</v>
      </c>
      <c r="M984" s="81">
        <f t="shared" si="296"/>
        <v>0</v>
      </c>
      <c r="N984" s="81">
        <f t="shared" si="297"/>
        <v>6</v>
      </c>
      <c r="O984" s="81">
        <f t="shared" si="298"/>
        <v>0.69999999999999929</v>
      </c>
      <c r="P984" s="81">
        <f t="shared" si="299"/>
        <v>10.7</v>
      </c>
      <c r="Q984" s="81">
        <f t="shared" si="300"/>
        <v>20.7</v>
      </c>
      <c r="R984" s="81">
        <f t="shared" si="301"/>
        <v>30.7</v>
      </c>
      <c r="S984">
        <f t="shared" si="302"/>
        <v>0.3</v>
      </c>
      <c r="V984" s="54" t="s">
        <v>2118</v>
      </c>
      <c r="W984" s="55" t="s">
        <v>2119</v>
      </c>
      <c r="X984" s="56">
        <v>5</v>
      </c>
      <c r="Y984" s="57">
        <v>67.5</v>
      </c>
      <c r="Z984" s="57">
        <v>3</v>
      </c>
      <c r="AA984" s="57">
        <v>3.0070000000000001</v>
      </c>
      <c r="AB984" s="57">
        <v>2.61</v>
      </c>
      <c r="AC984" s="57">
        <v>11</v>
      </c>
      <c r="AD984" s="57">
        <v>26.3</v>
      </c>
      <c r="AE984" s="57">
        <v>36.299999999999997</v>
      </c>
      <c r="AF984" s="57">
        <v>49.2</v>
      </c>
      <c r="AG984" s="58">
        <v>0</v>
      </c>
      <c r="AH984" s="58">
        <v>0.3</v>
      </c>
      <c r="AI984" s="58">
        <v>1.5</v>
      </c>
      <c r="AJ984" s="58">
        <v>4</v>
      </c>
    </row>
    <row r="985" spans="1:36">
      <c r="A985" s="68" t="str">
        <f t="shared" si="285"/>
        <v>6BGK1</v>
      </c>
      <c r="B985" s="12">
        <f t="shared" si="286"/>
        <v>2.5219999999999998</v>
      </c>
      <c r="C985" s="12">
        <f t="shared" si="287"/>
        <v>2.5219999999999998</v>
      </c>
      <c r="D985" s="12">
        <f t="shared" si="288"/>
        <v>2.4491210553131375</v>
      </c>
      <c r="E985" s="12">
        <f t="shared" si="289"/>
        <v>2.1435934223272488</v>
      </c>
      <c r="F985" s="12">
        <f t="shared" si="290"/>
        <v>1.8380657893413603</v>
      </c>
      <c r="G985" s="12">
        <f t="shared" si="291"/>
        <v>1.5325381563554716</v>
      </c>
      <c r="H985" s="12">
        <f t="shared" si="292"/>
        <v>24.400000000000002</v>
      </c>
      <c r="I985" s="12">
        <f t="shared" si="293"/>
        <v>28.900000000000002</v>
      </c>
      <c r="J985" s="12">
        <f t="shared" si="294"/>
        <v>2.5219999999999998</v>
      </c>
      <c r="K985" s="12">
        <f t="shared" si="303"/>
        <v>2.4827290949415852</v>
      </c>
      <c r="L985" s="12">
        <f t="shared" si="295"/>
        <v>4.5</v>
      </c>
      <c r="M985" s="81">
        <f t="shared" si="296"/>
        <v>0</v>
      </c>
      <c r="N985" s="81">
        <f t="shared" si="297"/>
        <v>0</v>
      </c>
      <c r="O985" s="81">
        <f t="shared" si="298"/>
        <v>1.0999999999999979</v>
      </c>
      <c r="P985" s="81">
        <f t="shared" si="299"/>
        <v>11.099999999999998</v>
      </c>
      <c r="Q985" s="81">
        <f t="shared" si="300"/>
        <v>21.099999999999998</v>
      </c>
      <c r="R985" s="81">
        <f t="shared" si="301"/>
        <v>31.099999999999998</v>
      </c>
      <c r="S985">
        <f t="shared" si="302"/>
        <v>1.75</v>
      </c>
      <c r="V985" s="54" t="s">
        <v>2120</v>
      </c>
      <c r="W985" s="55" t="s">
        <v>2121</v>
      </c>
      <c r="X985" s="56">
        <v>5</v>
      </c>
      <c r="Y985" s="57">
        <v>60.9</v>
      </c>
      <c r="Z985" s="57">
        <v>2.6</v>
      </c>
      <c r="AA985" s="57">
        <v>2.5219999999999998</v>
      </c>
      <c r="AB985" s="57">
        <v>0</v>
      </c>
      <c r="AC985" s="57">
        <v>21.8</v>
      </c>
      <c r="AD985" s="57">
        <v>26.3</v>
      </c>
      <c r="AE985" s="57">
        <v>32.700000000000003</v>
      </c>
      <c r="AF985" s="57">
        <v>0</v>
      </c>
      <c r="AG985" s="58">
        <v>0.5</v>
      </c>
      <c r="AH985" s="58">
        <v>1.75</v>
      </c>
      <c r="AI985" s="58">
        <v>2.75</v>
      </c>
      <c r="AJ985" s="58">
        <v>0</v>
      </c>
    </row>
    <row r="986" spans="1:36">
      <c r="A986" s="68" t="str">
        <f t="shared" si="285"/>
        <v>6BGK7</v>
      </c>
      <c r="B986" s="12">
        <f t="shared" si="286"/>
        <v>2.5219999999999998</v>
      </c>
      <c r="C986" s="12">
        <f t="shared" si="287"/>
        <v>2.5219999999999998</v>
      </c>
      <c r="D986" s="12">
        <f t="shared" si="288"/>
        <v>2.4486845374029809</v>
      </c>
      <c r="E986" s="12">
        <f t="shared" si="289"/>
        <v>2.1431569044170926</v>
      </c>
      <c r="F986" s="12">
        <f t="shared" si="290"/>
        <v>1.8376292714312039</v>
      </c>
      <c r="G986" s="12">
        <f t="shared" si="291"/>
        <v>1.5321016384453152</v>
      </c>
      <c r="H986" s="12">
        <f t="shared" si="292"/>
        <v>24.400000000000002</v>
      </c>
      <c r="I986" s="12">
        <f t="shared" si="293"/>
        <v>28.880000000000003</v>
      </c>
      <c r="J986" s="12">
        <f t="shared" si="294"/>
        <v>2.5219999999999998</v>
      </c>
      <c r="K986" s="12">
        <f t="shared" si="303"/>
        <v>2.4829036322974005</v>
      </c>
      <c r="L986" s="12">
        <f t="shared" si="295"/>
        <v>4.4800000000000004</v>
      </c>
      <c r="M986" s="81">
        <f t="shared" si="296"/>
        <v>0</v>
      </c>
      <c r="N986" s="81">
        <f t="shared" si="297"/>
        <v>0</v>
      </c>
      <c r="O986" s="81">
        <f t="shared" si="298"/>
        <v>1.1199999999999974</v>
      </c>
      <c r="P986" s="81">
        <f t="shared" si="299"/>
        <v>11.119999999999997</v>
      </c>
      <c r="Q986" s="81">
        <f t="shared" si="300"/>
        <v>21.119999999999997</v>
      </c>
      <c r="R986" s="81">
        <f t="shared" si="301"/>
        <v>31.119999999999997</v>
      </c>
      <c r="S986">
        <f t="shared" si="302"/>
        <v>1.75</v>
      </c>
      <c r="V986" s="54" t="s">
        <v>2122</v>
      </c>
      <c r="W986" s="55" t="s">
        <v>2123</v>
      </c>
      <c r="X986" s="56">
        <v>5</v>
      </c>
      <c r="Y986" s="57">
        <v>60.9</v>
      </c>
      <c r="Z986" s="57">
        <v>2.6</v>
      </c>
      <c r="AA986" s="57">
        <v>2.5219999999999998</v>
      </c>
      <c r="AB986" s="57">
        <v>0</v>
      </c>
      <c r="AC986" s="57">
        <v>21.8</v>
      </c>
      <c r="AD986" s="57">
        <v>26.28</v>
      </c>
      <c r="AE986" s="57">
        <v>30.234999999999999</v>
      </c>
      <c r="AF986" s="57">
        <v>0</v>
      </c>
      <c r="AG986" s="58">
        <v>0.5</v>
      </c>
      <c r="AH986" s="58">
        <v>1.75</v>
      </c>
      <c r="AI986" s="58">
        <v>2.75</v>
      </c>
      <c r="AJ986" s="58">
        <v>0</v>
      </c>
    </row>
    <row r="987" spans="1:36">
      <c r="A987" s="68" t="str">
        <f t="shared" si="285"/>
        <v>6BGK8</v>
      </c>
      <c r="B987" s="12">
        <f t="shared" si="286"/>
        <v>2.5219999999999998</v>
      </c>
      <c r="C987" s="12">
        <f t="shared" si="287"/>
        <v>2.5219999999999998</v>
      </c>
      <c r="D987" s="12">
        <f t="shared" si="288"/>
        <v>2.4486845374029809</v>
      </c>
      <c r="E987" s="12">
        <f t="shared" si="289"/>
        <v>2.1431569044170926</v>
      </c>
      <c r="F987" s="12">
        <f t="shared" si="290"/>
        <v>1.8376292714312039</v>
      </c>
      <c r="G987" s="12">
        <f t="shared" si="291"/>
        <v>1.5321016384453152</v>
      </c>
      <c r="H987" s="12">
        <f t="shared" si="292"/>
        <v>24.400000000000002</v>
      </c>
      <c r="I987" s="12">
        <f t="shared" si="293"/>
        <v>28.880000000000003</v>
      </c>
      <c r="J987" s="12">
        <f t="shared" si="294"/>
        <v>2.5219999999999998</v>
      </c>
      <c r="K987" s="12">
        <f t="shared" si="303"/>
        <v>2.4829036322974005</v>
      </c>
      <c r="L987" s="12">
        <f t="shared" si="295"/>
        <v>4.4800000000000004</v>
      </c>
      <c r="M987" s="81">
        <f t="shared" si="296"/>
        <v>0</v>
      </c>
      <c r="N987" s="81">
        <f t="shared" si="297"/>
        <v>0</v>
      </c>
      <c r="O987" s="81">
        <f t="shared" si="298"/>
        <v>1.1199999999999974</v>
      </c>
      <c r="P987" s="81">
        <f t="shared" si="299"/>
        <v>11.119999999999997</v>
      </c>
      <c r="Q987" s="81">
        <f t="shared" si="300"/>
        <v>21.119999999999997</v>
      </c>
      <c r="R987" s="81">
        <f t="shared" si="301"/>
        <v>31.119999999999997</v>
      </c>
      <c r="S987">
        <f t="shared" si="302"/>
        <v>1.75</v>
      </c>
      <c r="V987" s="54" t="s">
        <v>2124</v>
      </c>
      <c r="W987" s="55" t="s">
        <v>2125</v>
      </c>
      <c r="X987" s="56">
        <v>5</v>
      </c>
      <c r="Y987" s="57">
        <v>60.9</v>
      </c>
      <c r="Z987" s="57">
        <v>2.6</v>
      </c>
      <c r="AA987" s="57">
        <v>2.5219999999999998</v>
      </c>
      <c r="AB987" s="57">
        <v>0</v>
      </c>
      <c r="AC987" s="57">
        <v>21.8</v>
      </c>
      <c r="AD987" s="57">
        <v>26.28</v>
      </c>
      <c r="AE987" s="57">
        <v>31.335000000000001</v>
      </c>
      <c r="AF987" s="57">
        <v>0</v>
      </c>
      <c r="AG987" s="58">
        <v>0.5</v>
      </c>
      <c r="AH987" s="58">
        <v>1.75</v>
      </c>
      <c r="AI987" s="58">
        <v>2.75</v>
      </c>
      <c r="AJ987" s="58">
        <v>0</v>
      </c>
    </row>
    <row r="988" spans="1:36">
      <c r="A988" s="68" t="str">
        <f t="shared" si="285"/>
        <v>6BGL1</v>
      </c>
      <c r="B988" s="12">
        <f t="shared" si="286"/>
        <v>2.5219999999999998</v>
      </c>
      <c r="C988" s="12">
        <f t="shared" si="287"/>
        <v>2.5219999999999998</v>
      </c>
      <c r="D988" s="12">
        <f t="shared" si="288"/>
        <v>2.4491210553131375</v>
      </c>
      <c r="E988" s="12">
        <f t="shared" si="289"/>
        <v>2.1435934223272488</v>
      </c>
      <c r="F988" s="12">
        <f t="shared" si="290"/>
        <v>1.8380657893413603</v>
      </c>
      <c r="G988" s="12">
        <f t="shared" si="291"/>
        <v>1.5325381563554716</v>
      </c>
      <c r="H988" s="12">
        <f t="shared" si="292"/>
        <v>24.400000000000002</v>
      </c>
      <c r="I988" s="12">
        <f t="shared" si="293"/>
        <v>28.900000000000002</v>
      </c>
      <c r="J988" s="12">
        <f t="shared" si="294"/>
        <v>2.5219999999999998</v>
      </c>
      <c r="K988" s="12">
        <f t="shared" si="303"/>
        <v>2.4827290949415852</v>
      </c>
      <c r="L988" s="12">
        <f t="shared" si="295"/>
        <v>4.5</v>
      </c>
      <c r="M988" s="81">
        <f t="shared" si="296"/>
        <v>0</v>
      </c>
      <c r="N988" s="81">
        <f t="shared" si="297"/>
        <v>0</v>
      </c>
      <c r="O988" s="81">
        <f t="shared" si="298"/>
        <v>1.0999999999999979</v>
      </c>
      <c r="P988" s="81">
        <f t="shared" si="299"/>
        <v>11.099999999999998</v>
      </c>
      <c r="Q988" s="81">
        <f t="shared" si="300"/>
        <v>21.099999999999998</v>
      </c>
      <c r="R988" s="81">
        <f t="shared" si="301"/>
        <v>31.099999999999998</v>
      </c>
      <c r="S988">
        <f t="shared" si="302"/>
        <v>1.75</v>
      </c>
      <c r="V988" s="54" t="s">
        <v>2126</v>
      </c>
      <c r="W988" s="55" t="s">
        <v>2127</v>
      </c>
      <c r="X988" s="56">
        <v>5</v>
      </c>
      <c r="Y988" s="57">
        <v>60.9</v>
      </c>
      <c r="Z988" s="57">
        <v>2.6</v>
      </c>
      <c r="AA988" s="57">
        <v>2.5219999999999998</v>
      </c>
      <c r="AB988" s="57">
        <v>0</v>
      </c>
      <c r="AC988" s="57">
        <v>21.8</v>
      </c>
      <c r="AD988" s="57">
        <v>26.3</v>
      </c>
      <c r="AE988" s="57">
        <v>35.4</v>
      </c>
      <c r="AF988" s="57">
        <v>0</v>
      </c>
      <c r="AG988" s="58">
        <v>0.5</v>
      </c>
      <c r="AH988" s="58">
        <v>1.75</v>
      </c>
      <c r="AI988" s="58">
        <v>3</v>
      </c>
      <c r="AJ988" s="58">
        <v>0</v>
      </c>
    </row>
    <row r="989" spans="1:36">
      <c r="A989" s="68" t="str">
        <f t="shared" si="285"/>
        <v>6BI5-56</v>
      </c>
      <c r="B989" s="12">
        <f t="shared" si="286"/>
        <v>3</v>
      </c>
      <c r="C989" s="12">
        <f t="shared" si="287"/>
        <v>3</v>
      </c>
      <c r="D989" s="12">
        <f t="shared" si="288"/>
        <v>2.9997381982197151</v>
      </c>
      <c r="E989" s="12">
        <f t="shared" si="289"/>
        <v>2.9473778421627137</v>
      </c>
      <c r="F989" s="12">
        <f t="shared" si="290"/>
        <v>2.8950174861057123</v>
      </c>
      <c r="G989" s="12">
        <f t="shared" si="291"/>
        <v>2.8426571300487113</v>
      </c>
      <c r="H989" s="12">
        <f t="shared" si="292"/>
        <v>13.45</v>
      </c>
      <c r="I989" s="12">
        <f t="shared" si="293"/>
        <v>29.95</v>
      </c>
      <c r="J989" s="12">
        <f t="shared" si="294"/>
        <v>3</v>
      </c>
      <c r="K989" s="12">
        <f t="shared" si="303"/>
        <v>3</v>
      </c>
      <c r="L989" s="12">
        <f t="shared" si="295"/>
        <v>16.5</v>
      </c>
      <c r="M989" s="81">
        <f t="shared" si="296"/>
        <v>0</v>
      </c>
      <c r="N989" s="81">
        <f t="shared" si="297"/>
        <v>6.5500000000000007</v>
      </c>
      <c r="O989" s="81">
        <f t="shared" si="298"/>
        <v>5.0000000000000711E-2</v>
      </c>
      <c r="P989" s="81">
        <f t="shared" si="299"/>
        <v>10.050000000000001</v>
      </c>
      <c r="Q989" s="81">
        <f t="shared" si="300"/>
        <v>20.05</v>
      </c>
      <c r="R989" s="81">
        <f t="shared" si="301"/>
        <v>30.05</v>
      </c>
      <c r="S989">
        <f t="shared" si="302"/>
        <v>0.3</v>
      </c>
      <c r="V989" s="54" t="s">
        <v>2128</v>
      </c>
      <c r="W989" s="55" t="s">
        <v>2129</v>
      </c>
      <c r="X989" s="56">
        <v>5</v>
      </c>
      <c r="Y989" s="57">
        <v>66</v>
      </c>
      <c r="Z989" s="57">
        <v>3</v>
      </c>
      <c r="AA989" s="57">
        <v>3</v>
      </c>
      <c r="AB989" s="57">
        <v>2.56</v>
      </c>
      <c r="AC989" s="57">
        <v>10.45</v>
      </c>
      <c r="AD989" s="57">
        <v>26.95</v>
      </c>
      <c r="AE989" s="57">
        <v>45.45</v>
      </c>
      <c r="AF989" s="57">
        <v>0</v>
      </c>
      <c r="AG989" s="58">
        <v>0</v>
      </c>
      <c r="AH989" s="58">
        <v>0.3</v>
      </c>
      <c r="AI989" s="58">
        <v>2.25</v>
      </c>
      <c r="AJ989" s="58">
        <v>0</v>
      </c>
    </row>
    <row r="990" spans="1:36">
      <c r="A990" s="68" t="str">
        <f t="shared" si="285"/>
        <v>6C2</v>
      </c>
      <c r="B990" s="12">
        <f t="shared" si="286"/>
        <v>2.5150000000000001</v>
      </c>
      <c r="C990" s="12">
        <f t="shared" si="287"/>
        <v>2.5150000000000001</v>
      </c>
      <c r="D990" s="12">
        <f t="shared" si="288"/>
        <v>2.4508554862843082</v>
      </c>
      <c r="E990" s="12">
        <f t="shared" si="289"/>
        <v>2.3199483154359575</v>
      </c>
      <c r="F990" s="12">
        <f t="shared" si="290"/>
        <v>2.1890411445876063</v>
      </c>
      <c r="G990" s="12">
        <f t="shared" si="291"/>
        <v>2.0581339737392557</v>
      </c>
      <c r="H990" s="12">
        <f t="shared" si="292"/>
        <v>25.1</v>
      </c>
      <c r="I990" s="12">
        <f t="shared" si="293"/>
        <v>25.1</v>
      </c>
      <c r="J990" s="12">
        <f t="shared" si="294"/>
        <v>2.5150000000000001</v>
      </c>
      <c r="K990" s="12">
        <f t="shared" si="303"/>
        <v>2.5150000000000001</v>
      </c>
      <c r="L990" s="12">
        <f t="shared" si="295"/>
        <v>0</v>
      </c>
      <c r="M990" s="81">
        <f t="shared" si="296"/>
        <v>0</v>
      </c>
      <c r="N990" s="81">
        <f t="shared" si="297"/>
        <v>0</v>
      </c>
      <c r="O990" s="81">
        <f t="shared" si="298"/>
        <v>4.8999999999999986</v>
      </c>
      <c r="P990" s="81">
        <f t="shared" si="299"/>
        <v>14.899999999999999</v>
      </c>
      <c r="Q990" s="81">
        <f t="shared" si="300"/>
        <v>24.9</v>
      </c>
      <c r="R990" s="81">
        <f t="shared" si="301"/>
        <v>34.9</v>
      </c>
      <c r="S990">
        <f t="shared" si="302"/>
        <v>0.75</v>
      </c>
      <c r="V990" s="54" t="s">
        <v>2130</v>
      </c>
      <c r="W990" s="55" t="s">
        <v>2131</v>
      </c>
      <c r="X990" s="56">
        <v>5</v>
      </c>
      <c r="Y990" s="57">
        <v>60.4</v>
      </c>
      <c r="Z990" s="57">
        <v>2.6</v>
      </c>
      <c r="AA990" s="57">
        <v>2.5150000000000001</v>
      </c>
      <c r="AB990" s="57">
        <v>0</v>
      </c>
      <c r="AC990" s="57">
        <v>22.5</v>
      </c>
      <c r="AD990" s="57">
        <v>0</v>
      </c>
      <c r="AE990" s="57">
        <v>0</v>
      </c>
      <c r="AF990" s="57">
        <v>0</v>
      </c>
      <c r="AG990" s="58">
        <v>0.75</v>
      </c>
      <c r="AH990" s="58">
        <v>0</v>
      </c>
      <c r="AI990" s="58">
        <v>0</v>
      </c>
      <c r="AJ990" s="58">
        <v>0</v>
      </c>
    </row>
    <row r="991" spans="1:36">
      <c r="A991" s="68" t="str">
        <f t="shared" si="285"/>
        <v>6CEM1-57</v>
      </c>
      <c r="B991" s="12">
        <f t="shared" si="286"/>
        <v>3</v>
      </c>
      <c r="C991" s="12">
        <f t="shared" si="287"/>
        <v>3</v>
      </c>
      <c r="D991" s="12">
        <f t="shared" si="288"/>
        <v>3</v>
      </c>
      <c r="E991" s="12">
        <f t="shared" si="289"/>
        <v>2.9389119254646885</v>
      </c>
      <c r="F991" s="12">
        <f t="shared" si="290"/>
        <v>2.8516432475571007</v>
      </c>
      <c r="G991" s="12">
        <f t="shared" si="291"/>
        <v>2.7643745696495126</v>
      </c>
      <c r="H991" s="12">
        <f t="shared" si="292"/>
        <v>14</v>
      </c>
      <c r="I991" s="12">
        <f t="shared" si="293"/>
        <v>33</v>
      </c>
      <c r="J991" s="12">
        <f t="shared" si="294"/>
        <v>3</v>
      </c>
      <c r="K991" s="12">
        <f t="shared" si="303"/>
        <v>3</v>
      </c>
      <c r="L991" s="12">
        <f t="shared" si="295"/>
        <v>19</v>
      </c>
      <c r="M991" s="81">
        <f t="shared" si="296"/>
        <v>0</v>
      </c>
      <c r="N991" s="81">
        <f t="shared" si="297"/>
        <v>6</v>
      </c>
      <c r="O991" s="81">
        <f t="shared" si="298"/>
        <v>16</v>
      </c>
      <c r="P991" s="81">
        <f t="shared" si="299"/>
        <v>7</v>
      </c>
      <c r="Q991" s="81">
        <f t="shared" si="300"/>
        <v>17</v>
      </c>
      <c r="R991" s="81">
        <f t="shared" si="301"/>
        <v>27</v>
      </c>
      <c r="S991">
        <f t="shared" si="302"/>
        <v>0.5</v>
      </c>
      <c r="V991" s="54" t="s">
        <v>2132</v>
      </c>
      <c r="W991" s="55" t="s">
        <v>2133</v>
      </c>
      <c r="X991" s="56">
        <v>5</v>
      </c>
      <c r="Y991" s="57">
        <v>68</v>
      </c>
      <c r="Z991" s="57">
        <v>3</v>
      </c>
      <c r="AA991" s="57">
        <v>3</v>
      </c>
      <c r="AB991" s="57">
        <v>2.57</v>
      </c>
      <c r="AC991" s="57">
        <v>11</v>
      </c>
      <c r="AD991" s="57">
        <v>30</v>
      </c>
      <c r="AE991" s="57">
        <v>40.517000000000003</v>
      </c>
      <c r="AF991" s="57">
        <v>50.7</v>
      </c>
      <c r="AG991" s="58">
        <v>0</v>
      </c>
      <c r="AH991" s="58">
        <v>0.5</v>
      </c>
      <c r="AI991" s="58">
        <v>1.25</v>
      </c>
      <c r="AJ991" s="58">
        <v>3.25</v>
      </c>
    </row>
    <row r="992" spans="1:36">
      <c r="A992" s="68" t="str">
        <f t="shared" si="285"/>
        <v>6CEM1-58</v>
      </c>
      <c r="B992" s="12">
        <f t="shared" si="286"/>
        <v>3</v>
      </c>
      <c r="C992" s="12">
        <f t="shared" si="287"/>
        <v>3</v>
      </c>
      <c r="D992" s="12">
        <f t="shared" si="288"/>
        <v>3</v>
      </c>
      <c r="E992" s="12">
        <f t="shared" si="289"/>
        <v>2.9328903866890648</v>
      </c>
      <c r="F992" s="12">
        <f t="shared" si="290"/>
        <v>2.845621708781477</v>
      </c>
      <c r="G992" s="12">
        <f t="shared" si="291"/>
        <v>2.7583530308738893</v>
      </c>
      <c r="H992" s="12">
        <f t="shared" si="292"/>
        <v>14</v>
      </c>
      <c r="I992" s="12">
        <f t="shared" si="293"/>
        <v>32.31</v>
      </c>
      <c r="J992" s="12">
        <f t="shared" si="294"/>
        <v>3</v>
      </c>
      <c r="K992" s="12">
        <f t="shared" si="303"/>
        <v>3</v>
      </c>
      <c r="L992" s="12">
        <f t="shared" si="295"/>
        <v>18.310000000000002</v>
      </c>
      <c r="M992" s="81">
        <f t="shared" si="296"/>
        <v>0</v>
      </c>
      <c r="N992" s="81">
        <f t="shared" si="297"/>
        <v>6</v>
      </c>
      <c r="O992" s="81">
        <f t="shared" si="298"/>
        <v>16</v>
      </c>
      <c r="P992" s="81">
        <f t="shared" si="299"/>
        <v>7.6899999999999977</v>
      </c>
      <c r="Q992" s="81">
        <f t="shared" si="300"/>
        <v>17.689999999999998</v>
      </c>
      <c r="R992" s="81">
        <f t="shared" si="301"/>
        <v>27.689999999999998</v>
      </c>
      <c r="S992">
        <f t="shared" si="302"/>
        <v>0.5</v>
      </c>
      <c r="V992" s="54" t="s">
        <v>2134</v>
      </c>
      <c r="W992" s="55" t="s">
        <v>2135</v>
      </c>
      <c r="X992" s="56">
        <v>5</v>
      </c>
      <c r="Y992" s="57">
        <v>68</v>
      </c>
      <c r="Z992" s="57">
        <v>3</v>
      </c>
      <c r="AA992" s="57">
        <v>3</v>
      </c>
      <c r="AB992" s="57">
        <v>2.58</v>
      </c>
      <c r="AC992" s="57">
        <v>11</v>
      </c>
      <c r="AD992" s="57">
        <v>29.31</v>
      </c>
      <c r="AE992" s="57">
        <v>40.517000000000003</v>
      </c>
      <c r="AF992" s="57">
        <v>50.7</v>
      </c>
      <c r="AG992" s="58">
        <v>0</v>
      </c>
      <c r="AH992" s="58">
        <v>0.5</v>
      </c>
      <c r="AI992" s="58">
        <v>1.25</v>
      </c>
      <c r="AJ992" s="58">
        <v>3.25</v>
      </c>
    </row>
    <row r="993" spans="1:36">
      <c r="A993" s="68" t="str">
        <f t="shared" si="285"/>
        <v>6CEM1-59</v>
      </c>
      <c r="B993" s="12">
        <f t="shared" si="286"/>
        <v>3</v>
      </c>
      <c r="C993" s="12">
        <f t="shared" si="287"/>
        <v>3</v>
      </c>
      <c r="D993" s="12">
        <f t="shared" si="288"/>
        <v>3</v>
      </c>
      <c r="E993" s="12">
        <f t="shared" si="289"/>
        <v>2.9268950285168138</v>
      </c>
      <c r="F993" s="12">
        <f t="shared" si="290"/>
        <v>2.8396263506092256</v>
      </c>
      <c r="G993" s="12">
        <f t="shared" si="291"/>
        <v>2.7523576727016379</v>
      </c>
      <c r="H993" s="12">
        <f t="shared" si="292"/>
        <v>14</v>
      </c>
      <c r="I993" s="12">
        <f t="shared" si="293"/>
        <v>31.623000000000001</v>
      </c>
      <c r="J993" s="12">
        <f t="shared" si="294"/>
        <v>3</v>
      </c>
      <c r="K993" s="12">
        <f t="shared" si="303"/>
        <v>3</v>
      </c>
      <c r="L993" s="12">
        <f t="shared" si="295"/>
        <v>17.623000000000001</v>
      </c>
      <c r="M993" s="81">
        <f t="shared" si="296"/>
        <v>0</v>
      </c>
      <c r="N993" s="81">
        <f t="shared" si="297"/>
        <v>6</v>
      </c>
      <c r="O993" s="81">
        <f t="shared" si="298"/>
        <v>16</v>
      </c>
      <c r="P993" s="81">
        <f t="shared" si="299"/>
        <v>8.3769999999999989</v>
      </c>
      <c r="Q993" s="81">
        <f t="shared" si="300"/>
        <v>18.376999999999999</v>
      </c>
      <c r="R993" s="81">
        <f t="shared" si="301"/>
        <v>28.376999999999999</v>
      </c>
      <c r="S993">
        <f t="shared" si="302"/>
        <v>0.5</v>
      </c>
      <c r="V993" s="54" t="s">
        <v>2136</v>
      </c>
      <c r="W993" s="55" t="s">
        <v>2137</v>
      </c>
      <c r="X993" s="56">
        <v>5</v>
      </c>
      <c r="Y993" s="57">
        <v>68</v>
      </c>
      <c r="Z993" s="57">
        <v>3</v>
      </c>
      <c r="AA993" s="57">
        <v>3</v>
      </c>
      <c r="AB993" s="57">
        <v>2.59</v>
      </c>
      <c r="AC993" s="57">
        <v>11</v>
      </c>
      <c r="AD993" s="57">
        <v>28.623000000000001</v>
      </c>
      <c r="AE993" s="57">
        <v>40.517000000000003</v>
      </c>
      <c r="AF993" s="57">
        <v>50.7</v>
      </c>
      <c r="AG993" s="58">
        <v>0</v>
      </c>
      <c r="AH993" s="58">
        <v>0.5</v>
      </c>
      <c r="AI993" s="58">
        <v>1.25</v>
      </c>
      <c r="AJ993" s="58">
        <v>3.25</v>
      </c>
    </row>
    <row r="994" spans="1:36">
      <c r="A994" s="68" t="str">
        <f t="shared" si="285"/>
        <v>6CEM2-57</v>
      </c>
      <c r="B994" s="12">
        <f t="shared" si="286"/>
        <v>3</v>
      </c>
      <c r="C994" s="12">
        <f t="shared" si="287"/>
        <v>3</v>
      </c>
      <c r="D994" s="12">
        <f t="shared" si="288"/>
        <v>3</v>
      </c>
      <c r="E994" s="12">
        <f t="shared" si="289"/>
        <v>2.9389119254646885</v>
      </c>
      <c r="F994" s="12">
        <f t="shared" si="290"/>
        <v>2.8516432475571007</v>
      </c>
      <c r="G994" s="12">
        <f t="shared" si="291"/>
        <v>2.7643745696495126</v>
      </c>
      <c r="H994" s="12">
        <f t="shared" si="292"/>
        <v>14</v>
      </c>
      <c r="I994" s="12">
        <f t="shared" si="293"/>
        <v>33</v>
      </c>
      <c r="J994" s="12">
        <f t="shared" si="294"/>
        <v>3</v>
      </c>
      <c r="K994" s="12">
        <f t="shared" si="303"/>
        <v>3</v>
      </c>
      <c r="L994" s="12">
        <f t="shared" si="295"/>
        <v>19</v>
      </c>
      <c r="M994" s="81">
        <f t="shared" si="296"/>
        <v>0</v>
      </c>
      <c r="N994" s="81">
        <f t="shared" si="297"/>
        <v>6</v>
      </c>
      <c r="O994" s="81">
        <f t="shared" si="298"/>
        <v>16</v>
      </c>
      <c r="P994" s="81">
        <f t="shared" si="299"/>
        <v>7</v>
      </c>
      <c r="Q994" s="81">
        <f t="shared" si="300"/>
        <v>17</v>
      </c>
      <c r="R994" s="81">
        <f t="shared" si="301"/>
        <v>27</v>
      </c>
      <c r="S994">
        <f t="shared" si="302"/>
        <v>0.5</v>
      </c>
      <c r="V994" s="54" t="s">
        <v>2138</v>
      </c>
      <c r="W994" s="55" t="s">
        <v>2139</v>
      </c>
      <c r="X994" s="56">
        <v>5</v>
      </c>
      <c r="Y994" s="57">
        <v>68</v>
      </c>
      <c r="Z994" s="57">
        <v>3</v>
      </c>
      <c r="AA994" s="57">
        <v>3</v>
      </c>
      <c r="AB994" s="57">
        <v>2.57</v>
      </c>
      <c r="AC994" s="57">
        <v>11</v>
      </c>
      <c r="AD994" s="57">
        <v>30</v>
      </c>
      <c r="AE994" s="57">
        <v>40.517000000000003</v>
      </c>
      <c r="AF994" s="57">
        <v>50.7</v>
      </c>
      <c r="AG994" s="58">
        <v>0</v>
      </c>
      <c r="AH994" s="58">
        <v>0.5</v>
      </c>
      <c r="AI994" s="58">
        <v>1.25</v>
      </c>
      <c r="AJ994" s="58">
        <v>3.25</v>
      </c>
    </row>
    <row r="995" spans="1:36">
      <c r="A995" s="68" t="str">
        <f t="shared" si="285"/>
        <v>6CEM2-58</v>
      </c>
      <c r="B995" s="12">
        <f t="shared" si="286"/>
        <v>3</v>
      </c>
      <c r="C995" s="12">
        <f t="shared" si="287"/>
        <v>3</v>
      </c>
      <c r="D995" s="12">
        <f t="shared" si="288"/>
        <v>3</v>
      </c>
      <c r="E995" s="12">
        <f t="shared" si="289"/>
        <v>2.9328903866890648</v>
      </c>
      <c r="F995" s="12">
        <f t="shared" si="290"/>
        <v>2.845621708781477</v>
      </c>
      <c r="G995" s="12">
        <f t="shared" si="291"/>
        <v>2.7583530308738893</v>
      </c>
      <c r="H995" s="12">
        <f t="shared" si="292"/>
        <v>14</v>
      </c>
      <c r="I995" s="12">
        <f t="shared" si="293"/>
        <v>32.31</v>
      </c>
      <c r="J995" s="12">
        <f t="shared" si="294"/>
        <v>3</v>
      </c>
      <c r="K995" s="12">
        <f t="shared" si="303"/>
        <v>3</v>
      </c>
      <c r="L995" s="12">
        <f t="shared" si="295"/>
        <v>18.310000000000002</v>
      </c>
      <c r="M995" s="81">
        <f t="shared" si="296"/>
        <v>0</v>
      </c>
      <c r="N995" s="81">
        <f t="shared" si="297"/>
        <v>6</v>
      </c>
      <c r="O995" s="81">
        <f t="shared" si="298"/>
        <v>16</v>
      </c>
      <c r="P995" s="81">
        <f t="shared" si="299"/>
        <v>7.6899999999999977</v>
      </c>
      <c r="Q995" s="81">
        <f t="shared" si="300"/>
        <v>17.689999999999998</v>
      </c>
      <c r="R995" s="81">
        <f t="shared" si="301"/>
        <v>27.689999999999998</v>
      </c>
      <c r="S995">
        <f t="shared" si="302"/>
        <v>0.5</v>
      </c>
      <c r="V995" s="54" t="s">
        <v>2140</v>
      </c>
      <c r="W995" s="55" t="s">
        <v>2141</v>
      </c>
      <c r="X995" s="56">
        <v>5</v>
      </c>
      <c r="Y995" s="57">
        <v>68</v>
      </c>
      <c r="Z995" s="57">
        <v>3</v>
      </c>
      <c r="AA995" s="57">
        <v>3</v>
      </c>
      <c r="AB995" s="57">
        <v>2.58</v>
      </c>
      <c r="AC995" s="57">
        <v>11</v>
      </c>
      <c r="AD995" s="57">
        <v>29.31</v>
      </c>
      <c r="AE995" s="57">
        <v>40.517000000000003</v>
      </c>
      <c r="AF995" s="57">
        <v>50.7</v>
      </c>
      <c r="AG995" s="58">
        <v>0</v>
      </c>
      <c r="AH995" s="58">
        <v>0.5</v>
      </c>
      <c r="AI995" s="58">
        <v>1.25</v>
      </c>
      <c r="AJ995" s="58">
        <v>3.25</v>
      </c>
    </row>
    <row r="996" spans="1:36">
      <c r="A996" s="68" t="str">
        <f t="shared" si="285"/>
        <v>6CEM2-59</v>
      </c>
      <c r="B996" s="12">
        <f t="shared" si="286"/>
        <v>3</v>
      </c>
      <c r="C996" s="12">
        <f t="shared" si="287"/>
        <v>3</v>
      </c>
      <c r="D996" s="12">
        <f t="shared" si="288"/>
        <v>3</v>
      </c>
      <c r="E996" s="12">
        <f t="shared" si="289"/>
        <v>2.9268950285168138</v>
      </c>
      <c r="F996" s="12">
        <f t="shared" si="290"/>
        <v>2.8396263506092256</v>
      </c>
      <c r="G996" s="12">
        <f t="shared" si="291"/>
        <v>2.7523576727016379</v>
      </c>
      <c r="H996" s="12">
        <f t="shared" si="292"/>
        <v>14</v>
      </c>
      <c r="I996" s="12">
        <f t="shared" si="293"/>
        <v>31.623000000000001</v>
      </c>
      <c r="J996" s="12">
        <f t="shared" si="294"/>
        <v>3</v>
      </c>
      <c r="K996" s="12">
        <f t="shared" si="303"/>
        <v>3</v>
      </c>
      <c r="L996" s="12">
        <f t="shared" si="295"/>
        <v>17.623000000000001</v>
      </c>
      <c r="M996" s="81">
        <f t="shared" si="296"/>
        <v>0</v>
      </c>
      <c r="N996" s="81">
        <f t="shared" si="297"/>
        <v>6</v>
      </c>
      <c r="O996" s="81">
        <f t="shared" si="298"/>
        <v>16</v>
      </c>
      <c r="P996" s="81">
        <f t="shared" si="299"/>
        <v>8.3769999999999989</v>
      </c>
      <c r="Q996" s="81">
        <f t="shared" si="300"/>
        <v>18.376999999999999</v>
      </c>
      <c r="R996" s="81">
        <f t="shared" si="301"/>
        <v>28.376999999999999</v>
      </c>
      <c r="S996">
        <f t="shared" si="302"/>
        <v>0.5</v>
      </c>
      <c r="V996" s="54" t="s">
        <v>2142</v>
      </c>
      <c r="W996" s="55" t="s">
        <v>2143</v>
      </c>
      <c r="X996" s="56">
        <v>5</v>
      </c>
      <c r="Y996" s="57">
        <v>68</v>
      </c>
      <c r="Z996" s="57">
        <v>3</v>
      </c>
      <c r="AA996" s="57">
        <v>3</v>
      </c>
      <c r="AB996" s="57">
        <v>2.59</v>
      </c>
      <c r="AC996" s="57">
        <v>11</v>
      </c>
      <c r="AD996" s="57">
        <v>28.623000000000001</v>
      </c>
      <c r="AE996" s="57">
        <v>40.517000000000003</v>
      </c>
      <c r="AF996" s="57">
        <v>50.7</v>
      </c>
      <c r="AG996" s="58">
        <v>0</v>
      </c>
      <c r="AH996" s="58">
        <v>0.5</v>
      </c>
      <c r="AI996" s="58">
        <v>1.25</v>
      </c>
      <c r="AJ996" s="58">
        <v>3.25</v>
      </c>
    </row>
    <row r="997" spans="1:36">
      <c r="A997" s="68" t="str">
        <f t="shared" si="285"/>
        <v>6CEM3-57</v>
      </c>
      <c r="B997" s="12">
        <f t="shared" si="286"/>
        <v>3</v>
      </c>
      <c r="C997" s="12">
        <f t="shared" si="287"/>
        <v>3</v>
      </c>
      <c r="D997" s="12">
        <f t="shared" si="288"/>
        <v>3</v>
      </c>
      <c r="E997" s="12">
        <f t="shared" si="289"/>
        <v>2.9389119254646885</v>
      </c>
      <c r="F997" s="12">
        <f t="shared" si="290"/>
        <v>2.8516432475571007</v>
      </c>
      <c r="G997" s="12">
        <f t="shared" si="291"/>
        <v>2.7643745696495126</v>
      </c>
      <c r="H997" s="12">
        <f t="shared" si="292"/>
        <v>14</v>
      </c>
      <c r="I997" s="12">
        <f t="shared" si="293"/>
        <v>33</v>
      </c>
      <c r="J997" s="12">
        <f t="shared" si="294"/>
        <v>3</v>
      </c>
      <c r="K997" s="12">
        <f t="shared" si="303"/>
        <v>3</v>
      </c>
      <c r="L997" s="12">
        <f t="shared" si="295"/>
        <v>19</v>
      </c>
      <c r="M997" s="81">
        <f t="shared" si="296"/>
        <v>0</v>
      </c>
      <c r="N997" s="81">
        <f t="shared" si="297"/>
        <v>6</v>
      </c>
      <c r="O997" s="81">
        <f t="shared" si="298"/>
        <v>16</v>
      </c>
      <c r="P997" s="81">
        <f t="shared" si="299"/>
        <v>7</v>
      </c>
      <c r="Q997" s="81">
        <f t="shared" si="300"/>
        <v>17</v>
      </c>
      <c r="R997" s="81">
        <f t="shared" si="301"/>
        <v>27</v>
      </c>
      <c r="S997">
        <f t="shared" si="302"/>
        <v>0.5</v>
      </c>
      <c r="V997" s="54" t="s">
        <v>2144</v>
      </c>
      <c r="W997" s="55" t="s">
        <v>2145</v>
      </c>
      <c r="X997" s="56">
        <v>5</v>
      </c>
      <c r="Y997" s="57">
        <v>68</v>
      </c>
      <c r="Z997" s="57">
        <v>3</v>
      </c>
      <c r="AA997" s="57">
        <v>3</v>
      </c>
      <c r="AB997" s="57">
        <v>2.57</v>
      </c>
      <c r="AC997" s="57">
        <v>11</v>
      </c>
      <c r="AD997" s="57">
        <v>30</v>
      </c>
      <c r="AE997" s="57">
        <v>40.517000000000003</v>
      </c>
      <c r="AF997" s="57">
        <v>50.7</v>
      </c>
      <c r="AG997" s="58">
        <v>0</v>
      </c>
      <c r="AH997" s="58">
        <v>0.5</v>
      </c>
      <c r="AI997" s="58">
        <v>1.25</v>
      </c>
      <c r="AJ997" s="58">
        <v>3.25</v>
      </c>
    </row>
    <row r="998" spans="1:36">
      <c r="A998" s="68" t="str">
        <f t="shared" si="285"/>
        <v>6CEM3-58</v>
      </c>
      <c r="B998" s="12">
        <f t="shared" si="286"/>
        <v>3</v>
      </c>
      <c r="C998" s="12">
        <f t="shared" si="287"/>
        <v>3</v>
      </c>
      <c r="D998" s="12">
        <f t="shared" si="288"/>
        <v>3</v>
      </c>
      <c r="E998" s="12">
        <f t="shared" si="289"/>
        <v>2.9328903866890648</v>
      </c>
      <c r="F998" s="12">
        <f t="shared" si="290"/>
        <v>2.845621708781477</v>
      </c>
      <c r="G998" s="12">
        <f t="shared" si="291"/>
        <v>2.7583530308738893</v>
      </c>
      <c r="H998" s="12">
        <f t="shared" si="292"/>
        <v>14</v>
      </c>
      <c r="I998" s="12">
        <f t="shared" si="293"/>
        <v>32.31</v>
      </c>
      <c r="J998" s="12">
        <f t="shared" si="294"/>
        <v>3</v>
      </c>
      <c r="K998" s="12">
        <f t="shared" si="303"/>
        <v>3</v>
      </c>
      <c r="L998" s="12">
        <f t="shared" si="295"/>
        <v>18.310000000000002</v>
      </c>
      <c r="M998" s="81">
        <f t="shared" si="296"/>
        <v>0</v>
      </c>
      <c r="N998" s="81">
        <f t="shared" si="297"/>
        <v>6</v>
      </c>
      <c r="O998" s="81">
        <f t="shared" si="298"/>
        <v>16</v>
      </c>
      <c r="P998" s="81">
        <f t="shared" si="299"/>
        <v>7.6899999999999977</v>
      </c>
      <c r="Q998" s="81">
        <f t="shared" si="300"/>
        <v>17.689999999999998</v>
      </c>
      <c r="R998" s="81">
        <f t="shared" si="301"/>
        <v>27.689999999999998</v>
      </c>
      <c r="S998">
        <f t="shared" si="302"/>
        <v>0.5</v>
      </c>
      <c r="V998" s="54" t="s">
        <v>2146</v>
      </c>
      <c r="W998" s="55" t="s">
        <v>2147</v>
      </c>
      <c r="X998" s="56">
        <v>5</v>
      </c>
      <c r="Y998" s="57">
        <v>68</v>
      </c>
      <c r="Z998" s="57">
        <v>3</v>
      </c>
      <c r="AA998" s="57">
        <v>3</v>
      </c>
      <c r="AB998" s="57">
        <v>2.58</v>
      </c>
      <c r="AC998" s="57">
        <v>11</v>
      </c>
      <c r="AD998" s="57">
        <v>29.31</v>
      </c>
      <c r="AE998" s="57">
        <v>40.517000000000003</v>
      </c>
      <c r="AF998" s="57">
        <v>50.7</v>
      </c>
      <c r="AG998" s="58">
        <v>0</v>
      </c>
      <c r="AH998" s="58">
        <v>0.5</v>
      </c>
      <c r="AI998" s="58">
        <v>1.25</v>
      </c>
      <c r="AJ998" s="58">
        <v>3.25</v>
      </c>
    </row>
    <row r="999" spans="1:36">
      <c r="A999" s="68" t="str">
        <f t="shared" si="285"/>
        <v>6CEM3-59</v>
      </c>
      <c r="B999" s="12">
        <f t="shared" si="286"/>
        <v>3</v>
      </c>
      <c r="C999" s="12">
        <f t="shared" si="287"/>
        <v>3</v>
      </c>
      <c r="D999" s="12">
        <f t="shared" si="288"/>
        <v>3</v>
      </c>
      <c r="E999" s="12">
        <f t="shared" si="289"/>
        <v>2.9268950285168138</v>
      </c>
      <c r="F999" s="12">
        <f t="shared" si="290"/>
        <v>2.8396263506092256</v>
      </c>
      <c r="G999" s="12">
        <f t="shared" si="291"/>
        <v>2.7523576727016379</v>
      </c>
      <c r="H999" s="12">
        <f t="shared" si="292"/>
        <v>14</v>
      </c>
      <c r="I999" s="12">
        <f t="shared" si="293"/>
        <v>31.623000000000001</v>
      </c>
      <c r="J999" s="12">
        <f t="shared" si="294"/>
        <v>3</v>
      </c>
      <c r="K999" s="12">
        <f t="shared" si="303"/>
        <v>3</v>
      </c>
      <c r="L999" s="12">
        <f t="shared" si="295"/>
        <v>17.623000000000001</v>
      </c>
      <c r="M999" s="81">
        <f t="shared" si="296"/>
        <v>0</v>
      </c>
      <c r="N999" s="81">
        <f t="shared" si="297"/>
        <v>6</v>
      </c>
      <c r="O999" s="81">
        <f t="shared" si="298"/>
        <v>16</v>
      </c>
      <c r="P999" s="81">
        <f t="shared" si="299"/>
        <v>8.3769999999999989</v>
      </c>
      <c r="Q999" s="81">
        <f t="shared" si="300"/>
        <v>18.376999999999999</v>
      </c>
      <c r="R999" s="81">
        <f t="shared" si="301"/>
        <v>28.376999999999999</v>
      </c>
      <c r="S999">
        <f t="shared" si="302"/>
        <v>0.5</v>
      </c>
      <c r="V999" s="54" t="s">
        <v>2148</v>
      </c>
      <c r="W999" s="55" t="s">
        <v>2149</v>
      </c>
      <c r="X999" s="56">
        <v>5</v>
      </c>
      <c r="Y999" s="57">
        <v>68</v>
      </c>
      <c r="Z999" s="57">
        <v>3</v>
      </c>
      <c r="AA999" s="57">
        <v>3</v>
      </c>
      <c r="AB999" s="57">
        <v>2.59</v>
      </c>
      <c r="AC999" s="57">
        <v>11</v>
      </c>
      <c r="AD999" s="57">
        <v>28.623000000000001</v>
      </c>
      <c r="AE999" s="57">
        <v>40.517000000000003</v>
      </c>
      <c r="AF999" s="57">
        <v>50.7</v>
      </c>
      <c r="AG999" s="58">
        <v>0</v>
      </c>
      <c r="AH999" s="58">
        <v>0.5</v>
      </c>
      <c r="AI999" s="58">
        <v>1.25</v>
      </c>
      <c r="AJ999" s="58">
        <v>3.25</v>
      </c>
    </row>
    <row r="1000" spans="1:36">
      <c r="A1000" s="68" t="str">
        <f t="shared" si="285"/>
        <v>6CEM4-57</v>
      </c>
      <c r="B1000" s="12">
        <f t="shared" si="286"/>
        <v>3</v>
      </c>
      <c r="C1000" s="12">
        <f t="shared" si="287"/>
        <v>3</v>
      </c>
      <c r="D1000" s="12">
        <f t="shared" si="288"/>
        <v>3</v>
      </c>
      <c r="E1000" s="12">
        <f t="shared" si="289"/>
        <v>2.9389119254646885</v>
      </c>
      <c r="F1000" s="12">
        <f t="shared" si="290"/>
        <v>2.8516432475571007</v>
      </c>
      <c r="G1000" s="12">
        <f t="shared" si="291"/>
        <v>2.7643745696495126</v>
      </c>
      <c r="H1000" s="12">
        <f t="shared" si="292"/>
        <v>14</v>
      </c>
      <c r="I1000" s="12">
        <f t="shared" si="293"/>
        <v>33</v>
      </c>
      <c r="J1000" s="12">
        <f t="shared" si="294"/>
        <v>3</v>
      </c>
      <c r="K1000" s="12">
        <f t="shared" si="303"/>
        <v>3</v>
      </c>
      <c r="L1000" s="12">
        <f t="shared" si="295"/>
        <v>19</v>
      </c>
      <c r="M1000" s="81">
        <f t="shared" si="296"/>
        <v>0</v>
      </c>
      <c r="N1000" s="81">
        <f t="shared" si="297"/>
        <v>6</v>
      </c>
      <c r="O1000" s="81">
        <f t="shared" si="298"/>
        <v>16</v>
      </c>
      <c r="P1000" s="81">
        <f t="shared" si="299"/>
        <v>7</v>
      </c>
      <c r="Q1000" s="81">
        <f t="shared" si="300"/>
        <v>17</v>
      </c>
      <c r="R1000" s="81">
        <f t="shared" si="301"/>
        <v>27</v>
      </c>
      <c r="S1000">
        <f t="shared" si="302"/>
        <v>0.5</v>
      </c>
      <c r="V1000" s="54" t="s">
        <v>2150</v>
      </c>
      <c r="W1000" s="55" t="s">
        <v>2151</v>
      </c>
      <c r="X1000" s="56">
        <v>5</v>
      </c>
      <c r="Y1000" s="57">
        <v>68</v>
      </c>
      <c r="Z1000" s="57">
        <v>3</v>
      </c>
      <c r="AA1000" s="57">
        <v>3</v>
      </c>
      <c r="AB1000" s="57">
        <v>2.57</v>
      </c>
      <c r="AC1000" s="57">
        <v>11</v>
      </c>
      <c r="AD1000" s="57">
        <v>30</v>
      </c>
      <c r="AE1000" s="57">
        <v>40.517000000000003</v>
      </c>
      <c r="AF1000" s="57">
        <v>50.7</v>
      </c>
      <c r="AG1000" s="58">
        <v>0</v>
      </c>
      <c r="AH1000" s="58">
        <v>0.5</v>
      </c>
      <c r="AI1000" s="58">
        <v>1.25</v>
      </c>
      <c r="AJ1000" s="58">
        <v>3.25</v>
      </c>
    </row>
    <row r="1001" spans="1:36">
      <c r="A1001" s="68" t="str">
        <f t="shared" si="285"/>
        <v>6CEM4-58</v>
      </c>
      <c r="B1001" s="12">
        <f t="shared" si="286"/>
        <v>3</v>
      </c>
      <c r="C1001" s="12">
        <f t="shared" si="287"/>
        <v>3</v>
      </c>
      <c r="D1001" s="12">
        <f t="shared" si="288"/>
        <v>3</v>
      </c>
      <c r="E1001" s="12">
        <f t="shared" si="289"/>
        <v>2.9328903866890648</v>
      </c>
      <c r="F1001" s="12">
        <f t="shared" si="290"/>
        <v>2.845621708781477</v>
      </c>
      <c r="G1001" s="12">
        <f t="shared" si="291"/>
        <v>2.7583530308738893</v>
      </c>
      <c r="H1001" s="12">
        <f t="shared" si="292"/>
        <v>14</v>
      </c>
      <c r="I1001" s="12">
        <f t="shared" si="293"/>
        <v>32.31</v>
      </c>
      <c r="J1001" s="12">
        <f t="shared" si="294"/>
        <v>3</v>
      </c>
      <c r="K1001" s="12">
        <f t="shared" si="303"/>
        <v>3</v>
      </c>
      <c r="L1001" s="12">
        <f t="shared" si="295"/>
        <v>18.310000000000002</v>
      </c>
      <c r="M1001" s="81">
        <f t="shared" si="296"/>
        <v>0</v>
      </c>
      <c r="N1001" s="81">
        <f t="shared" si="297"/>
        <v>6</v>
      </c>
      <c r="O1001" s="81">
        <f t="shared" si="298"/>
        <v>16</v>
      </c>
      <c r="P1001" s="81">
        <f t="shared" si="299"/>
        <v>7.6899999999999977</v>
      </c>
      <c r="Q1001" s="81">
        <f t="shared" si="300"/>
        <v>17.689999999999998</v>
      </c>
      <c r="R1001" s="81">
        <f t="shared" si="301"/>
        <v>27.689999999999998</v>
      </c>
      <c r="S1001">
        <f t="shared" si="302"/>
        <v>0.5</v>
      </c>
      <c r="V1001" s="54" t="s">
        <v>2152</v>
      </c>
      <c r="W1001" s="55" t="s">
        <v>2153</v>
      </c>
      <c r="X1001" s="56">
        <v>5</v>
      </c>
      <c r="Y1001" s="57">
        <v>68</v>
      </c>
      <c r="Z1001" s="57">
        <v>3</v>
      </c>
      <c r="AA1001" s="57">
        <v>3</v>
      </c>
      <c r="AB1001" s="57">
        <v>2.58</v>
      </c>
      <c r="AC1001" s="57">
        <v>11</v>
      </c>
      <c r="AD1001" s="57">
        <v>29.31</v>
      </c>
      <c r="AE1001" s="57">
        <v>40.517000000000003</v>
      </c>
      <c r="AF1001" s="57">
        <v>50.7</v>
      </c>
      <c r="AG1001" s="58">
        <v>0</v>
      </c>
      <c r="AH1001" s="58">
        <v>0.5</v>
      </c>
      <c r="AI1001" s="58">
        <v>1.25</v>
      </c>
      <c r="AJ1001" s="58">
        <v>3.25</v>
      </c>
    </row>
    <row r="1002" spans="1:36">
      <c r="A1002" s="68" t="str">
        <f t="shared" si="285"/>
        <v>6CEM4-59</v>
      </c>
      <c r="B1002" s="12">
        <f t="shared" si="286"/>
        <v>3</v>
      </c>
      <c r="C1002" s="12">
        <f t="shared" si="287"/>
        <v>3</v>
      </c>
      <c r="D1002" s="12">
        <f t="shared" si="288"/>
        <v>3</v>
      </c>
      <c r="E1002" s="12">
        <f t="shared" si="289"/>
        <v>2.9268950285168138</v>
      </c>
      <c r="F1002" s="12">
        <f t="shared" si="290"/>
        <v>2.8396263506092256</v>
      </c>
      <c r="G1002" s="12">
        <f t="shared" si="291"/>
        <v>2.7523576727016379</v>
      </c>
      <c r="H1002" s="12">
        <f t="shared" si="292"/>
        <v>14</v>
      </c>
      <c r="I1002" s="12">
        <f t="shared" si="293"/>
        <v>31.623000000000001</v>
      </c>
      <c r="J1002" s="12">
        <f t="shared" si="294"/>
        <v>3</v>
      </c>
      <c r="K1002" s="12">
        <f t="shared" si="303"/>
        <v>3</v>
      </c>
      <c r="L1002" s="12">
        <f t="shared" si="295"/>
        <v>17.623000000000001</v>
      </c>
      <c r="M1002" s="81">
        <f t="shared" si="296"/>
        <v>0</v>
      </c>
      <c r="N1002" s="81">
        <f t="shared" si="297"/>
        <v>6</v>
      </c>
      <c r="O1002" s="81">
        <f t="shared" si="298"/>
        <v>16</v>
      </c>
      <c r="P1002" s="81">
        <f t="shared" si="299"/>
        <v>8.3769999999999989</v>
      </c>
      <c r="Q1002" s="81">
        <f t="shared" si="300"/>
        <v>18.376999999999999</v>
      </c>
      <c r="R1002" s="81">
        <f t="shared" si="301"/>
        <v>28.376999999999999</v>
      </c>
      <c r="S1002">
        <f t="shared" si="302"/>
        <v>0.5</v>
      </c>
      <c r="V1002" s="54" t="s">
        <v>2154</v>
      </c>
      <c r="W1002" s="55" t="s">
        <v>2155</v>
      </c>
      <c r="X1002" s="56">
        <v>5</v>
      </c>
      <c r="Y1002" s="57">
        <v>68</v>
      </c>
      <c r="Z1002" s="57">
        <v>3</v>
      </c>
      <c r="AA1002" s="57">
        <v>3</v>
      </c>
      <c r="AB1002" s="57">
        <v>2.59</v>
      </c>
      <c r="AC1002" s="57">
        <v>11</v>
      </c>
      <c r="AD1002" s="57">
        <v>28.623000000000001</v>
      </c>
      <c r="AE1002" s="57">
        <v>40.517000000000003</v>
      </c>
      <c r="AF1002" s="57">
        <v>50.7</v>
      </c>
      <c r="AG1002" s="58">
        <v>0</v>
      </c>
      <c r="AH1002" s="58">
        <v>0.5</v>
      </c>
      <c r="AI1002" s="58">
        <v>1.25</v>
      </c>
      <c r="AJ1002" s="58">
        <v>3.25</v>
      </c>
    </row>
    <row r="1003" spans="1:36">
      <c r="A1003" s="68" t="str">
        <f t="shared" si="285"/>
        <v>6CEM5-57</v>
      </c>
      <c r="B1003" s="12">
        <f t="shared" si="286"/>
        <v>3</v>
      </c>
      <c r="C1003" s="12">
        <f t="shared" si="287"/>
        <v>3</v>
      </c>
      <c r="D1003" s="12">
        <f t="shared" si="288"/>
        <v>3</v>
      </c>
      <c r="E1003" s="12">
        <f t="shared" si="289"/>
        <v>2.9389119254646885</v>
      </c>
      <c r="F1003" s="12">
        <f t="shared" si="290"/>
        <v>2.8516432475571007</v>
      </c>
      <c r="G1003" s="12">
        <f t="shared" si="291"/>
        <v>2.7643745696495126</v>
      </c>
      <c r="H1003" s="12">
        <f t="shared" si="292"/>
        <v>14</v>
      </c>
      <c r="I1003" s="12">
        <f t="shared" si="293"/>
        <v>33</v>
      </c>
      <c r="J1003" s="12">
        <f t="shared" si="294"/>
        <v>3</v>
      </c>
      <c r="K1003" s="12">
        <f t="shared" si="303"/>
        <v>3</v>
      </c>
      <c r="L1003" s="12">
        <f t="shared" si="295"/>
        <v>19</v>
      </c>
      <c r="M1003" s="81">
        <f t="shared" si="296"/>
        <v>0</v>
      </c>
      <c r="N1003" s="81">
        <f t="shared" si="297"/>
        <v>6</v>
      </c>
      <c r="O1003" s="81">
        <f t="shared" si="298"/>
        <v>16</v>
      </c>
      <c r="P1003" s="81">
        <f t="shared" si="299"/>
        <v>7</v>
      </c>
      <c r="Q1003" s="81">
        <f t="shared" si="300"/>
        <v>17</v>
      </c>
      <c r="R1003" s="81">
        <f t="shared" si="301"/>
        <v>27</v>
      </c>
      <c r="S1003">
        <f t="shared" si="302"/>
        <v>0.5</v>
      </c>
      <c r="V1003" s="54" t="s">
        <v>2156</v>
      </c>
      <c r="W1003" s="55" t="s">
        <v>2157</v>
      </c>
      <c r="X1003" s="56">
        <v>5</v>
      </c>
      <c r="Y1003" s="57">
        <v>68</v>
      </c>
      <c r="Z1003" s="57">
        <v>3</v>
      </c>
      <c r="AA1003" s="57">
        <v>3</v>
      </c>
      <c r="AB1003" s="57">
        <v>2.57</v>
      </c>
      <c r="AC1003" s="57">
        <v>11</v>
      </c>
      <c r="AD1003" s="57">
        <v>30</v>
      </c>
      <c r="AE1003" s="57">
        <v>40.517000000000003</v>
      </c>
      <c r="AF1003" s="57">
        <v>50.7</v>
      </c>
      <c r="AG1003" s="58">
        <v>0</v>
      </c>
      <c r="AH1003" s="58">
        <v>0.5</v>
      </c>
      <c r="AI1003" s="58">
        <v>1.25</v>
      </c>
      <c r="AJ1003" s="58">
        <v>3.25</v>
      </c>
    </row>
    <row r="1004" spans="1:36">
      <c r="A1004" s="68" t="str">
        <f t="shared" si="285"/>
        <v>6CEM5-58</v>
      </c>
      <c r="B1004" s="12">
        <f t="shared" si="286"/>
        <v>3</v>
      </c>
      <c r="C1004" s="12">
        <f t="shared" si="287"/>
        <v>3</v>
      </c>
      <c r="D1004" s="12">
        <f t="shared" si="288"/>
        <v>3</v>
      </c>
      <c r="E1004" s="12">
        <f t="shared" si="289"/>
        <v>2.9328903866890648</v>
      </c>
      <c r="F1004" s="12">
        <f t="shared" si="290"/>
        <v>2.845621708781477</v>
      </c>
      <c r="G1004" s="12">
        <f t="shared" si="291"/>
        <v>2.7583530308738893</v>
      </c>
      <c r="H1004" s="12">
        <f t="shared" si="292"/>
        <v>14</v>
      </c>
      <c r="I1004" s="12">
        <f t="shared" si="293"/>
        <v>32.31</v>
      </c>
      <c r="J1004" s="12">
        <f t="shared" si="294"/>
        <v>3</v>
      </c>
      <c r="K1004" s="12">
        <f t="shared" si="303"/>
        <v>3</v>
      </c>
      <c r="L1004" s="12">
        <f t="shared" si="295"/>
        <v>18.310000000000002</v>
      </c>
      <c r="M1004" s="81">
        <f t="shared" si="296"/>
        <v>0</v>
      </c>
      <c r="N1004" s="81">
        <f t="shared" si="297"/>
        <v>6</v>
      </c>
      <c r="O1004" s="81">
        <f t="shared" si="298"/>
        <v>16</v>
      </c>
      <c r="P1004" s="81">
        <f t="shared" si="299"/>
        <v>7.6899999999999977</v>
      </c>
      <c r="Q1004" s="81">
        <f t="shared" si="300"/>
        <v>17.689999999999998</v>
      </c>
      <c r="R1004" s="81">
        <f t="shared" si="301"/>
        <v>27.689999999999998</v>
      </c>
      <c r="S1004">
        <f t="shared" si="302"/>
        <v>0.5</v>
      </c>
      <c r="V1004" s="54" t="s">
        <v>2158</v>
      </c>
      <c r="W1004" s="55" t="s">
        <v>2159</v>
      </c>
      <c r="X1004" s="56">
        <v>5</v>
      </c>
      <c r="Y1004" s="57">
        <v>68</v>
      </c>
      <c r="Z1004" s="57">
        <v>3</v>
      </c>
      <c r="AA1004" s="57">
        <v>3</v>
      </c>
      <c r="AB1004" s="57">
        <v>2.58</v>
      </c>
      <c r="AC1004" s="57">
        <v>11</v>
      </c>
      <c r="AD1004" s="57">
        <v>29.31</v>
      </c>
      <c r="AE1004" s="57">
        <v>40.517000000000003</v>
      </c>
      <c r="AF1004" s="57">
        <v>50.7</v>
      </c>
      <c r="AG1004" s="58">
        <v>0</v>
      </c>
      <c r="AH1004" s="58">
        <v>0.5</v>
      </c>
      <c r="AI1004" s="58">
        <v>1.25</v>
      </c>
      <c r="AJ1004" s="58">
        <v>3.25</v>
      </c>
    </row>
    <row r="1005" spans="1:36">
      <c r="A1005" s="68" t="str">
        <f t="shared" si="285"/>
        <v>6CEM5-59</v>
      </c>
      <c r="B1005" s="12">
        <f t="shared" si="286"/>
        <v>3</v>
      </c>
      <c r="C1005" s="12">
        <f t="shared" si="287"/>
        <v>3</v>
      </c>
      <c r="D1005" s="12">
        <f t="shared" si="288"/>
        <v>3</v>
      </c>
      <c r="E1005" s="12">
        <f t="shared" si="289"/>
        <v>2.9268950285168138</v>
      </c>
      <c r="F1005" s="12">
        <f t="shared" si="290"/>
        <v>2.8396263506092256</v>
      </c>
      <c r="G1005" s="12">
        <f t="shared" si="291"/>
        <v>2.7523576727016379</v>
      </c>
      <c r="H1005" s="12">
        <f t="shared" si="292"/>
        <v>14</v>
      </c>
      <c r="I1005" s="12">
        <f t="shared" si="293"/>
        <v>31.623000000000001</v>
      </c>
      <c r="J1005" s="12">
        <f t="shared" si="294"/>
        <v>3</v>
      </c>
      <c r="K1005" s="12">
        <f t="shared" si="303"/>
        <v>3</v>
      </c>
      <c r="L1005" s="12">
        <f t="shared" si="295"/>
        <v>17.623000000000001</v>
      </c>
      <c r="M1005" s="81">
        <f t="shared" si="296"/>
        <v>0</v>
      </c>
      <c r="N1005" s="81">
        <f t="shared" si="297"/>
        <v>6</v>
      </c>
      <c r="O1005" s="81">
        <f t="shared" si="298"/>
        <v>16</v>
      </c>
      <c r="P1005" s="81">
        <f t="shared" si="299"/>
        <v>8.3769999999999989</v>
      </c>
      <c r="Q1005" s="81">
        <f t="shared" si="300"/>
        <v>18.376999999999999</v>
      </c>
      <c r="R1005" s="81">
        <f t="shared" si="301"/>
        <v>28.376999999999999</v>
      </c>
      <c r="S1005">
        <f t="shared" si="302"/>
        <v>0.5</v>
      </c>
      <c r="V1005" s="54" t="s">
        <v>2160</v>
      </c>
      <c r="W1005" s="55" t="s">
        <v>2161</v>
      </c>
      <c r="X1005" s="56">
        <v>5</v>
      </c>
      <c r="Y1005" s="57">
        <v>68</v>
      </c>
      <c r="Z1005" s="57">
        <v>3</v>
      </c>
      <c r="AA1005" s="57">
        <v>3</v>
      </c>
      <c r="AB1005" s="57">
        <v>2.59</v>
      </c>
      <c r="AC1005" s="57">
        <v>11</v>
      </c>
      <c r="AD1005" s="57">
        <v>28.623000000000001</v>
      </c>
      <c r="AE1005" s="57">
        <v>40.517000000000003</v>
      </c>
      <c r="AF1005" s="57">
        <v>50.7</v>
      </c>
      <c r="AG1005" s="58">
        <v>0</v>
      </c>
      <c r="AH1005" s="58">
        <v>0.5</v>
      </c>
      <c r="AI1005" s="58">
        <v>1.25</v>
      </c>
      <c r="AJ1005" s="58">
        <v>3.25</v>
      </c>
    </row>
    <row r="1006" spans="1:36">
      <c r="A1006" s="68" t="str">
        <f t="shared" si="285"/>
        <v>6CEY6</v>
      </c>
      <c r="B1006" s="12">
        <f t="shared" si="286"/>
        <v>2.5219999999999998</v>
      </c>
      <c r="C1006" s="12">
        <f t="shared" si="287"/>
        <v>2.5219999999999998</v>
      </c>
      <c r="D1006" s="12">
        <f t="shared" si="288"/>
        <v>2.4644008448267254</v>
      </c>
      <c r="E1006" s="12">
        <f t="shared" si="289"/>
        <v>2.2514376849276192</v>
      </c>
      <c r="F1006" s="12">
        <f t="shared" si="290"/>
        <v>2.0332369087061246</v>
      </c>
      <c r="G1006" s="12">
        <f t="shared" si="291"/>
        <v>1.8150361324846296</v>
      </c>
      <c r="H1006" s="12">
        <f t="shared" si="292"/>
        <v>25.6</v>
      </c>
      <c r="I1006" s="12">
        <f t="shared" si="293"/>
        <v>30.6</v>
      </c>
      <c r="J1006" s="12">
        <f t="shared" si="294"/>
        <v>2.5219999999999998</v>
      </c>
      <c r="K1006" s="12">
        <f t="shared" si="303"/>
        <v>2.4565464145758242</v>
      </c>
      <c r="L1006" s="12">
        <f t="shared" si="295"/>
        <v>5</v>
      </c>
      <c r="M1006" s="81">
        <f t="shared" si="296"/>
        <v>0</v>
      </c>
      <c r="N1006" s="81">
        <f t="shared" si="297"/>
        <v>0</v>
      </c>
      <c r="O1006" s="81">
        <f t="shared" si="298"/>
        <v>4.3999999999999986</v>
      </c>
      <c r="P1006" s="81">
        <f t="shared" si="299"/>
        <v>9.3999999999999986</v>
      </c>
      <c r="Q1006" s="81">
        <f t="shared" si="300"/>
        <v>19.399999999999999</v>
      </c>
      <c r="R1006" s="81">
        <f t="shared" si="301"/>
        <v>29.4</v>
      </c>
      <c r="S1006">
        <f t="shared" si="302"/>
        <v>1.25</v>
      </c>
      <c r="V1006" s="54" t="s">
        <v>2162</v>
      </c>
      <c r="W1006" s="55" t="s">
        <v>2163</v>
      </c>
      <c r="X1006" s="56">
        <v>5</v>
      </c>
      <c r="Y1006" s="57">
        <v>60.4</v>
      </c>
      <c r="Z1006" s="57">
        <v>2.6</v>
      </c>
      <c r="AA1006" s="57">
        <v>2.5219999999999998</v>
      </c>
      <c r="AB1006" s="57">
        <v>0</v>
      </c>
      <c r="AC1006" s="57">
        <v>23</v>
      </c>
      <c r="AD1006" s="57">
        <v>28</v>
      </c>
      <c r="AE1006" s="57">
        <v>32</v>
      </c>
      <c r="AF1006" s="57">
        <v>42</v>
      </c>
      <c r="AG1006" s="58">
        <v>0.75</v>
      </c>
      <c r="AH1006" s="58">
        <v>1.25</v>
      </c>
      <c r="AI1006" s="58">
        <v>2</v>
      </c>
      <c r="AJ1006" s="58">
        <v>4.25</v>
      </c>
    </row>
    <row r="1007" spans="1:36">
      <c r="A1007" s="68" t="str">
        <f t="shared" si="285"/>
        <v>6CEZ11</v>
      </c>
      <c r="B1007" s="12">
        <f t="shared" si="286"/>
        <v>3</v>
      </c>
      <c r="C1007" s="12">
        <f t="shared" si="287"/>
        <v>3</v>
      </c>
      <c r="D1007" s="12">
        <f t="shared" si="288"/>
        <v>2.9149103389485718</v>
      </c>
      <c r="E1007" s="12">
        <f t="shared" si="289"/>
        <v>2.7447210456823066</v>
      </c>
      <c r="F1007" s="12">
        <f t="shared" si="290"/>
        <v>2.5265202694608115</v>
      </c>
      <c r="G1007" s="12">
        <f t="shared" si="291"/>
        <v>2.308319493239317</v>
      </c>
      <c r="H1007" s="12">
        <f t="shared" si="292"/>
        <v>23.5</v>
      </c>
      <c r="I1007" s="12">
        <f t="shared" si="293"/>
        <v>35.5</v>
      </c>
      <c r="J1007" s="12">
        <f t="shared" si="294"/>
        <v>3</v>
      </c>
      <c r="K1007" s="12">
        <f t="shared" si="303"/>
        <v>2.8429113949819791</v>
      </c>
      <c r="L1007" s="12">
        <f t="shared" si="295"/>
        <v>12</v>
      </c>
      <c r="M1007" s="81">
        <f t="shared" si="296"/>
        <v>0</v>
      </c>
      <c r="N1007" s="81">
        <f t="shared" si="297"/>
        <v>0</v>
      </c>
      <c r="O1007" s="81">
        <f t="shared" si="298"/>
        <v>6.5</v>
      </c>
      <c r="P1007" s="81">
        <f t="shared" si="299"/>
        <v>4.5</v>
      </c>
      <c r="Q1007" s="81">
        <f t="shared" si="300"/>
        <v>14.5</v>
      </c>
      <c r="R1007" s="81">
        <f t="shared" si="301"/>
        <v>24.5</v>
      </c>
      <c r="S1007">
        <f t="shared" si="302"/>
        <v>1.25</v>
      </c>
      <c r="V1007" s="54" t="s">
        <v>2164</v>
      </c>
      <c r="W1007" s="55" t="s">
        <v>2165</v>
      </c>
      <c r="X1007" s="56">
        <v>3</v>
      </c>
      <c r="Y1007" s="57">
        <v>60.7</v>
      </c>
      <c r="Z1007" s="57">
        <v>5</v>
      </c>
      <c r="AA1007" s="57">
        <v>3</v>
      </c>
      <c r="AB1007" s="57">
        <v>0</v>
      </c>
      <c r="AC1007" s="57">
        <v>18.5</v>
      </c>
      <c r="AD1007" s="57">
        <v>30.5</v>
      </c>
      <c r="AE1007" s="57">
        <v>35.200000000000003</v>
      </c>
      <c r="AF1007" s="57">
        <v>43.2</v>
      </c>
      <c r="AG1007" s="58">
        <v>0.75</v>
      </c>
      <c r="AH1007" s="58">
        <v>1.25</v>
      </c>
      <c r="AI1007" s="58">
        <v>6.75</v>
      </c>
      <c r="AJ1007" s="58">
        <v>0</v>
      </c>
    </row>
    <row r="1008" spans="1:36">
      <c r="A1008" s="68" t="str">
        <f t="shared" si="285"/>
        <v>6CF1</v>
      </c>
      <c r="B1008" s="12">
        <f t="shared" si="286"/>
        <v>2.5150000000000001</v>
      </c>
      <c r="C1008" s="12">
        <f t="shared" si="287"/>
        <v>2.5150000000000001</v>
      </c>
      <c r="D1008" s="12">
        <f t="shared" si="288"/>
        <v>2.4246740521146379</v>
      </c>
      <c r="E1008" s="12">
        <f t="shared" si="289"/>
        <v>2.2688859927460188</v>
      </c>
      <c r="F1008" s="12">
        <f t="shared" si="290"/>
        <v>2.0070267770541497</v>
      </c>
      <c r="G1008" s="12">
        <f t="shared" si="291"/>
        <v>1.7451675613622801</v>
      </c>
      <c r="H1008" s="12">
        <f t="shared" si="292"/>
        <v>23.1</v>
      </c>
      <c r="I1008" s="12">
        <f t="shared" si="293"/>
        <v>38.1</v>
      </c>
      <c r="J1008" s="12">
        <f t="shared" si="294"/>
        <v>2.5150000000000001</v>
      </c>
      <c r="K1008" s="12">
        <f t="shared" si="303"/>
        <v>2.3186392437274739</v>
      </c>
      <c r="L1008" s="12">
        <f t="shared" si="295"/>
        <v>15</v>
      </c>
      <c r="M1008" s="81">
        <f t="shared" si="296"/>
        <v>0</v>
      </c>
      <c r="N1008" s="81">
        <f t="shared" si="297"/>
        <v>0</v>
      </c>
      <c r="O1008" s="81">
        <f t="shared" si="298"/>
        <v>6.8999999999999986</v>
      </c>
      <c r="P1008" s="81">
        <f t="shared" si="299"/>
        <v>1.8999999999999986</v>
      </c>
      <c r="Q1008" s="81">
        <f t="shared" si="300"/>
        <v>11.899999999999999</v>
      </c>
      <c r="R1008" s="81">
        <f t="shared" si="301"/>
        <v>21.9</v>
      </c>
      <c r="S1008">
        <f t="shared" si="302"/>
        <v>1.5</v>
      </c>
      <c r="V1008" s="54" t="s">
        <v>2166</v>
      </c>
      <c r="W1008" s="55" t="s">
        <v>58</v>
      </c>
      <c r="X1008" s="56">
        <v>5</v>
      </c>
      <c r="Y1008" s="57">
        <v>61</v>
      </c>
      <c r="Z1008" s="57">
        <v>2.6</v>
      </c>
      <c r="AA1008" s="57">
        <v>2.5150000000000001</v>
      </c>
      <c r="AB1008" s="57">
        <v>0</v>
      </c>
      <c r="AC1008" s="57">
        <v>20.5</v>
      </c>
      <c r="AD1008" s="57">
        <v>35.5</v>
      </c>
      <c r="AE1008" s="57">
        <v>0</v>
      </c>
      <c r="AF1008" s="57">
        <v>0</v>
      </c>
      <c r="AG1008" s="58">
        <v>0.75</v>
      </c>
      <c r="AH1008" s="58">
        <v>1.5</v>
      </c>
      <c r="AI1008" s="58">
        <v>0</v>
      </c>
      <c r="AJ1008" s="58">
        <v>0</v>
      </c>
    </row>
    <row r="1009" spans="1:39">
      <c r="A1009" s="68" t="str">
        <f t="shared" si="285"/>
        <v>6CF4</v>
      </c>
      <c r="B1009" s="12">
        <f t="shared" si="286"/>
        <v>2.5150000000000001</v>
      </c>
      <c r="C1009" s="12">
        <f t="shared" si="287"/>
        <v>2.5150000000000001</v>
      </c>
      <c r="D1009" s="12">
        <f t="shared" si="288"/>
        <v>2.4246740521146379</v>
      </c>
      <c r="E1009" s="12">
        <f t="shared" si="289"/>
        <v>2.2688859927460188</v>
      </c>
      <c r="F1009" s="12">
        <f t="shared" si="290"/>
        <v>2.0070267770541497</v>
      </c>
      <c r="G1009" s="12">
        <f t="shared" si="291"/>
        <v>1.7451675613622801</v>
      </c>
      <c r="H1009" s="12">
        <f t="shared" si="292"/>
        <v>23.1</v>
      </c>
      <c r="I1009" s="12">
        <f t="shared" si="293"/>
        <v>38.1</v>
      </c>
      <c r="J1009" s="12">
        <f t="shared" si="294"/>
        <v>2.5150000000000001</v>
      </c>
      <c r="K1009" s="12">
        <f t="shared" si="303"/>
        <v>2.3186392437274739</v>
      </c>
      <c r="L1009" s="12">
        <f t="shared" si="295"/>
        <v>15</v>
      </c>
      <c r="M1009" s="81">
        <f t="shared" si="296"/>
        <v>0</v>
      </c>
      <c r="N1009" s="81">
        <f t="shared" si="297"/>
        <v>0</v>
      </c>
      <c r="O1009" s="81">
        <f t="shared" si="298"/>
        <v>6.8999999999999986</v>
      </c>
      <c r="P1009" s="81">
        <f t="shared" si="299"/>
        <v>1.8999999999999986</v>
      </c>
      <c r="Q1009" s="81">
        <f t="shared" si="300"/>
        <v>11.899999999999999</v>
      </c>
      <c r="R1009" s="81">
        <f t="shared" si="301"/>
        <v>21.9</v>
      </c>
      <c r="S1009">
        <f t="shared" si="302"/>
        <v>1.5</v>
      </c>
      <c r="V1009" s="54" t="s">
        <v>2167</v>
      </c>
      <c r="W1009" s="55" t="s">
        <v>2168</v>
      </c>
      <c r="X1009" s="56">
        <v>5</v>
      </c>
      <c r="Y1009" s="57">
        <v>61.7</v>
      </c>
      <c r="Z1009" s="57">
        <v>2.6</v>
      </c>
      <c r="AA1009" s="57">
        <v>2.5150000000000001</v>
      </c>
      <c r="AB1009" s="57">
        <v>0</v>
      </c>
      <c r="AC1009" s="57">
        <v>20.5</v>
      </c>
      <c r="AD1009" s="57">
        <v>35.5</v>
      </c>
      <c r="AE1009" s="57">
        <v>0</v>
      </c>
      <c r="AF1009" s="57">
        <v>0</v>
      </c>
      <c r="AG1009" s="58">
        <v>0.75</v>
      </c>
      <c r="AH1009" s="58">
        <v>1.5</v>
      </c>
      <c r="AI1009" s="58">
        <v>0</v>
      </c>
      <c r="AJ1009" s="58">
        <v>0</v>
      </c>
    </row>
    <row r="1010" spans="1:39">
      <c r="A1010" s="68" t="str">
        <f t="shared" si="285"/>
        <v>6CFP2</v>
      </c>
      <c r="B1010" s="12">
        <f t="shared" si="286"/>
        <v>2.653</v>
      </c>
      <c r="C1010" s="12">
        <f t="shared" si="287"/>
        <v>2.653</v>
      </c>
      <c r="D1010" s="12">
        <f t="shared" si="288"/>
        <v>2.6516909282915164</v>
      </c>
      <c r="E1010" s="12">
        <f t="shared" si="289"/>
        <v>2.5194742369947307</v>
      </c>
      <c r="F1010" s="12">
        <f t="shared" si="290"/>
        <v>2.2576150213028612</v>
      </c>
      <c r="G1010" s="12">
        <f t="shared" si="291"/>
        <v>1.9957558056109921</v>
      </c>
      <c r="H1010" s="12">
        <f t="shared" si="292"/>
        <v>29.900000000000002</v>
      </c>
      <c r="I1010" s="12">
        <f t="shared" si="293"/>
        <v>39.9</v>
      </c>
      <c r="J1010" s="12">
        <f t="shared" si="294"/>
        <v>2.653</v>
      </c>
      <c r="K1010" s="12">
        <f t="shared" si="303"/>
        <v>2.5220928291516493</v>
      </c>
      <c r="L1010" s="12">
        <f t="shared" si="295"/>
        <v>9.9999999999999964</v>
      </c>
      <c r="M1010" s="81">
        <f t="shared" si="296"/>
        <v>0</v>
      </c>
      <c r="N1010" s="81">
        <f t="shared" si="297"/>
        <v>0</v>
      </c>
      <c r="O1010" s="81">
        <f t="shared" si="298"/>
        <v>9.9999999999997868E-2</v>
      </c>
      <c r="P1010" s="81">
        <f t="shared" si="299"/>
        <v>0.10000000000000142</v>
      </c>
      <c r="Q1010" s="81">
        <f t="shared" si="300"/>
        <v>10.100000000000001</v>
      </c>
      <c r="R1010" s="81">
        <f t="shared" si="301"/>
        <v>20.100000000000001</v>
      </c>
      <c r="S1010">
        <f t="shared" si="302"/>
        <v>1.5</v>
      </c>
      <c r="V1010" s="54" t="s">
        <v>2169</v>
      </c>
      <c r="W1010" s="55" t="s">
        <v>2170</v>
      </c>
      <c r="X1010" s="56">
        <v>5</v>
      </c>
      <c r="Y1010" s="57">
        <v>69</v>
      </c>
      <c r="Z1010" s="57">
        <v>2.6</v>
      </c>
      <c r="AA1010" s="57">
        <v>2.653</v>
      </c>
      <c r="AB1010" s="57">
        <v>0</v>
      </c>
      <c r="AC1010" s="57">
        <v>27.3</v>
      </c>
      <c r="AD1010" s="57">
        <v>37.299999999999997</v>
      </c>
      <c r="AE1010" s="57">
        <v>50.2</v>
      </c>
      <c r="AF1010" s="57">
        <v>0</v>
      </c>
      <c r="AG1010" s="58">
        <v>0.75</v>
      </c>
      <c r="AH1010" s="58">
        <v>1.5</v>
      </c>
      <c r="AI1010" s="58">
        <v>4</v>
      </c>
      <c r="AJ1010" s="58">
        <v>0</v>
      </c>
    </row>
    <row r="1011" spans="1:39">
      <c r="A1011" s="68" t="str">
        <f t="shared" si="285"/>
        <v>6CG5</v>
      </c>
      <c r="B1011" s="12">
        <f t="shared" si="286"/>
        <v>2.5219999999999998</v>
      </c>
      <c r="C1011" s="12">
        <f t="shared" si="287"/>
        <v>2.5219999999999998</v>
      </c>
      <c r="D1011" s="12">
        <f t="shared" si="288"/>
        <v>2.4774915619115605</v>
      </c>
      <c r="E1011" s="12">
        <f t="shared" si="289"/>
        <v>2.222603862945558</v>
      </c>
      <c r="F1011" s="12">
        <f t="shared" si="290"/>
        <v>1.9170762299596693</v>
      </c>
      <c r="G1011" s="12">
        <f t="shared" si="291"/>
        <v>1.6115485969737806</v>
      </c>
      <c r="H1011" s="12">
        <f t="shared" si="292"/>
        <v>26.6</v>
      </c>
      <c r="I1011" s="12">
        <f t="shared" si="293"/>
        <v>32.9</v>
      </c>
      <c r="J1011" s="12">
        <f t="shared" si="294"/>
        <v>2.5219999999999998</v>
      </c>
      <c r="K1011" s="12">
        <f t="shared" si="303"/>
        <v>2.4395284823655388</v>
      </c>
      <c r="L1011" s="12">
        <f t="shared" si="295"/>
        <v>6.2999999999999972</v>
      </c>
      <c r="M1011" s="81">
        <f t="shared" si="296"/>
        <v>0</v>
      </c>
      <c r="N1011" s="81">
        <f t="shared" si="297"/>
        <v>0</v>
      </c>
      <c r="O1011" s="81">
        <f t="shared" si="298"/>
        <v>3.3999999999999986</v>
      </c>
      <c r="P1011" s="81">
        <f t="shared" si="299"/>
        <v>7.1000000000000014</v>
      </c>
      <c r="Q1011" s="81">
        <f t="shared" si="300"/>
        <v>17.100000000000001</v>
      </c>
      <c r="R1011" s="81">
        <f t="shared" si="301"/>
        <v>27.1</v>
      </c>
      <c r="S1011">
        <f t="shared" si="302"/>
        <v>1.75</v>
      </c>
      <c r="V1011" s="54" t="s">
        <v>2171</v>
      </c>
      <c r="W1011" s="55" t="s">
        <v>2172</v>
      </c>
      <c r="X1011" s="56">
        <v>5</v>
      </c>
      <c r="Y1011" s="57">
        <v>64</v>
      </c>
      <c r="Z1011" s="57">
        <v>2.6</v>
      </c>
      <c r="AA1011" s="57">
        <v>2.5219999999999998</v>
      </c>
      <c r="AB1011" s="57">
        <v>0</v>
      </c>
      <c r="AC1011" s="57">
        <v>24</v>
      </c>
      <c r="AD1011" s="57">
        <v>30.3</v>
      </c>
      <c r="AE1011" s="57">
        <v>0</v>
      </c>
      <c r="AF1011" s="57">
        <v>0</v>
      </c>
      <c r="AG1011" s="58">
        <v>0.75</v>
      </c>
      <c r="AH1011" s="58">
        <v>1.75</v>
      </c>
      <c r="AI1011" s="58">
        <v>0</v>
      </c>
      <c r="AJ1011" s="58">
        <v>0</v>
      </c>
    </row>
    <row r="1012" spans="1:39">
      <c r="A1012" s="68" t="str">
        <f t="shared" si="285"/>
        <v>6CGO1</v>
      </c>
      <c r="B1012" s="12">
        <f t="shared" si="286"/>
        <v>2.649</v>
      </c>
      <c r="C1012" s="12">
        <f t="shared" si="287"/>
        <v>2.649</v>
      </c>
      <c r="D1012" s="12">
        <f t="shared" si="288"/>
        <v>2.6385274263321321</v>
      </c>
      <c r="E1012" s="12">
        <f t="shared" si="289"/>
        <v>2.488412004648652</v>
      </c>
      <c r="F1012" s="12">
        <f t="shared" si="290"/>
        <v>2.1828843716627633</v>
      </c>
      <c r="G1012" s="12">
        <f t="shared" si="291"/>
        <v>1.8773567386768746</v>
      </c>
      <c r="H1012" s="12">
        <f t="shared" si="292"/>
        <v>29.200000000000003</v>
      </c>
      <c r="I1012" s="12">
        <f t="shared" si="293"/>
        <v>38.9</v>
      </c>
      <c r="J1012" s="12">
        <f t="shared" si="294"/>
        <v>2.649</v>
      </c>
      <c r="K1012" s="12">
        <f t="shared" si="303"/>
        <v>2.5220200442770997</v>
      </c>
      <c r="L1012" s="12">
        <f t="shared" si="295"/>
        <v>9.6999999999999957</v>
      </c>
      <c r="M1012" s="81">
        <f t="shared" si="296"/>
        <v>0</v>
      </c>
      <c r="N1012" s="81">
        <f t="shared" si="297"/>
        <v>0</v>
      </c>
      <c r="O1012" s="81">
        <f t="shared" si="298"/>
        <v>0.79999999999999716</v>
      </c>
      <c r="P1012" s="81">
        <f t="shared" si="299"/>
        <v>1.1000000000000014</v>
      </c>
      <c r="Q1012" s="81">
        <f t="shared" si="300"/>
        <v>11.100000000000001</v>
      </c>
      <c r="R1012" s="81">
        <f t="shared" si="301"/>
        <v>21.1</v>
      </c>
      <c r="S1012">
        <f t="shared" si="302"/>
        <v>1.75</v>
      </c>
      <c r="V1012" s="54" t="s">
        <v>2173</v>
      </c>
      <c r="W1012" s="55" t="s">
        <v>2174</v>
      </c>
      <c r="X1012" s="56">
        <v>5</v>
      </c>
      <c r="Y1012" s="57">
        <v>68</v>
      </c>
      <c r="Z1012" s="57">
        <v>2.6</v>
      </c>
      <c r="AA1012" s="57">
        <v>2.649</v>
      </c>
      <c r="AB1012" s="57">
        <v>0</v>
      </c>
      <c r="AC1012" s="57">
        <v>26.6</v>
      </c>
      <c r="AD1012" s="57">
        <v>36.299999999999997</v>
      </c>
      <c r="AE1012" s="57">
        <v>49.2</v>
      </c>
      <c r="AF1012" s="57">
        <v>0</v>
      </c>
      <c r="AG1012" s="58">
        <v>0.75</v>
      </c>
      <c r="AH1012" s="58">
        <v>1.75</v>
      </c>
      <c r="AI1012" s="58">
        <v>3.75</v>
      </c>
      <c r="AJ1012" s="58">
        <v>0</v>
      </c>
    </row>
    <row r="1013" spans="1:39">
      <c r="A1013" s="68" t="str">
        <f t="shared" si="285"/>
        <v>6CGY2</v>
      </c>
      <c r="B1013" s="12">
        <f t="shared" si="286"/>
        <v>2.5219999999999998</v>
      </c>
      <c r="C1013" s="12">
        <f t="shared" si="287"/>
        <v>2.5219999999999998</v>
      </c>
      <c r="D1013" s="12">
        <f t="shared" si="288"/>
        <v>2.4137725459577997</v>
      </c>
      <c r="E1013" s="12">
        <f t="shared" si="289"/>
        <v>2.1082449129719114</v>
      </c>
      <c r="F1013" s="12">
        <f t="shared" si="290"/>
        <v>1.8027172799860227</v>
      </c>
      <c r="G1013" s="12">
        <f t="shared" si="291"/>
        <v>1.497189647000134</v>
      </c>
      <c r="H1013" s="12">
        <f t="shared" si="292"/>
        <v>23.6</v>
      </c>
      <c r="I1013" s="12">
        <f t="shared" si="293"/>
        <v>28.6</v>
      </c>
      <c r="J1013" s="12">
        <f t="shared" si="294"/>
        <v>2.5219999999999998</v>
      </c>
      <c r="K1013" s="12">
        <f t="shared" si="303"/>
        <v>2.4565464145758242</v>
      </c>
      <c r="L1013" s="12">
        <f t="shared" si="295"/>
        <v>5</v>
      </c>
      <c r="M1013" s="81">
        <f t="shared" si="296"/>
        <v>0</v>
      </c>
      <c r="N1013" s="81">
        <f t="shared" si="297"/>
        <v>0</v>
      </c>
      <c r="O1013" s="81">
        <f t="shared" si="298"/>
        <v>1.3999999999999986</v>
      </c>
      <c r="P1013" s="81">
        <f t="shared" si="299"/>
        <v>11.399999999999999</v>
      </c>
      <c r="Q1013" s="81">
        <f t="shared" si="300"/>
        <v>21.4</v>
      </c>
      <c r="R1013" s="81">
        <f t="shared" si="301"/>
        <v>31.4</v>
      </c>
      <c r="S1013">
        <f t="shared" si="302"/>
        <v>1.75</v>
      </c>
      <c r="V1013" s="54" t="s">
        <v>2175</v>
      </c>
      <c r="W1013" s="55" t="s">
        <v>2176</v>
      </c>
      <c r="X1013" s="56">
        <v>5</v>
      </c>
      <c r="Y1013" s="57">
        <v>61</v>
      </c>
      <c r="Z1013" s="57">
        <v>2.6</v>
      </c>
      <c r="AA1013" s="57">
        <v>2.5219999999999998</v>
      </c>
      <c r="AB1013" s="57">
        <v>0</v>
      </c>
      <c r="AC1013" s="57">
        <v>21</v>
      </c>
      <c r="AD1013" s="57">
        <v>26</v>
      </c>
      <c r="AE1013" s="57">
        <v>32</v>
      </c>
      <c r="AF1013" s="57">
        <v>40</v>
      </c>
      <c r="AG1013" s="58">
        <v>0.75</v>
      </c>
      <c r="AH1013" s="58">
        <v>1.75</v>
      </c>
      <c r="AI1013" s="58">
        <v>2</v>
      </c>
      <c r="AJ1013" s="58">
        <v>4.25</v>
      </c>
    </row>
    <row r="1014" spans="1:39">
      <c r="A1014" s="68" t="str">
        <f t="shared" si="285"/>
        <v>6CGY3</v>
      </c>
      <c r="B1014" s="12">
        <f t="shared" si="286"/>
        <v>2.5219999999999998</v>
      </c>
      <c r="C1014" s="12">
        <f t="shared" si="287"/>
        <v>2.5219999999999998</v>
      </c>
      <c r="D1014" s="12">
        <f t="shared" si="288"/>
        <v>2.4137725459577997</v>
      </c>
      <c r="E1014" s="12">
        <f t="shared" si="289"/>
        <v>2.1082449129719114</v>
      </c>
      <c r="F1014" s="12">
        <f t="shared" si="290"/>
        <v>1.8027172799860227</v>
      </c>
      <c r="G1014" s="12">
        <f t="shared" si="291"/>
        <v>1.497189647000134</v>
      </c>
      <c r="H1014" s="12">
        <f t="shared" si="292"/>
        <v>23.6</v>
      </c>
      <c r="I1014" s="12">
        <f t="shared" si="293"/>
        <v>28.6</v>
      </c>
      <c r="J1014" s="12">
        <f t="shared" si="294"/>
        <v>2.5219999999999998</v>
      </c>
      <c r="K1014" s="12">
        <f t="shared" si="303"/>
        <v>2.4565464145758242</v>
      </c>
      <c r="L1014" s="12">
        <f t="shared" si="295"/>
        <v>5</v>
      </c>
      <c r="M1014" s="81">
        <f t="shared" si="296"/>
        <v>0</v>
      </c>
      <c r="N1014" s="81">
        <f t="shared" si="297"/>
        <v>0</v>
      </c>
      <c r="O1014" s="81">
        <f t="shared" si="298"/>
        <v>1.3999999999999986</v>
      </c>
      <c r="P1014" s="81">
        <f t="shared" si="299"/>
        <v>11.399999999999999</v>
      </c>
      <c r="Q1014" s="81">
        <f t="shared" si="300"/>
        <v>21.4</v>
      </c>
      <c r="R1014" s="81">
        <f t="shared" si="301"/>
        <v>31.4</v>
      </c>
      <c r="S1014">
        <f t="shared" si="302"/>
        <v>1.75</v>
      </c>
      <c r="V1014" s="54" t="s">
        <v>2177</v>
      </c>
      <c r="W1014" s="55" t="s">
        <v>2178</v>
      </c>
      <c r="X1014" s="56">
        <v>5</v>
      </c>
      <c r="Y1014" s="57">
        <v>61</v>
      </c>
      <c r="Z1014" s="57">
        <v>2.6</v>
      </c>
      <c r="AA1014" s="57">
        <v>2.5219999999999998</v>
      </c>
      <c r="AB1014" s="57">
        <v>0</v>
      </c>
      <c r="AC1014" s="57">
        <v>21</v>
      </c>
      <c r="AD1014" s="57">
        <v>26</v>
      </c>
      <c r="AE1014" s="57">
        <v>32</v>
      </c>
      <c r="AF1014" s="57">
        <v>40</v>
      </c>
      <c r="AG1014" s="58">
        <v>0.75</v>
      </c>
      <c r="AH1014" s="58">
        <v>1.75</v>
      </c>
      <c r="AI1014" s="58">
        <v>2</v>
      </c>
      <c r="AJ1014" s="58">
        <v>4.25</v>
      </c>
    </row>
    <row r="1015" spans="1:39">
      <c r="A1015" s="68" t="str">
        <f t="shared" si="285"/>
        <v>6CH2</v>
      </c>
      <c r="B1015" s="12">
        <f t="shared" si="286"/>
        <v>2.5219999999999998</v>
      </c>
      <c r="C1015" s="12">
        <f t="shared" si="287"/>
        <v>2.5219999999999998</v>
      </c>
      <c r="D1015" s="12">
        <f t="shared" si="288"/>
        <v>2.4280378290042588</v>
      </c>
      <c r="E1015" s="12">
        <f t="shared" si="289"/>
        <v>2.0788301340867816</v>
      </c>
      <c r="F1015" s="12">
        <f t="shared" si="290"/>
        <v>1.7296224391693042</v>
      </c>
      <c r="G1015" s="12">
        <f t="shared" si="291"/>
        <v>1.3804147442518269</v>
      </c>
      <c r="H1015" s="12">
        <f t="shared" si="292"/>
        <v>24.8</v>
      </c>
      <c r="I1015" s="12">
        <f t="shared" si="293"/>
        <v>28.814</v>
      </c>
      <c r="J1015" s="12">
        <f t="shared" si="294"/>
        <v>2.5219999999999998</v>
      </c>
      <c r="K1015" s="12">
        <f t="shared" si="303"/>
        <v>2.4694538616214716</v>
      </c>
      <c r="L1015" s="12">
        <f t="shared" si="295"/>
        <v>4.0139999999999993</v>
      </c>
      <c r="M1015" s="81">
        <f t="shared" si="296"/>
        <v>0</v>
      </c>
      <c r="N1015" s="81">
        <f t="shared" si="297"/>
        <v>0</v>
      </c>
      <c r="O1015" s="81">
        <f t="shared" si="298"/>
        <v>1.1859999999999999</v>
      </c>
      <c r="P1015" s="81">
        <f t="shared" si="299"/>
        <v>11.186</v>
      </c>
      <c r="Q1015" s="81">
        <f t="shared" si="300"/>
        <v>21.186</v>
      </c>
      <c r="R1015" s="81">
        <f t="shared" si="301"/>
        <v>31.186</v>
      </c>
      <c r="S1015">
        <f t="shared" si="302"/>
        <v>2</v>
      </c>
      <c r="V1015" s="54" t="s">
        <v>2179</v>
      </c>
      <c r="W1015" s="55" t="s">
        <v>2180</v>
      </c>
      <c r="X1015" s="56">
        <v>5</v>
      </c>
      <c r="Y1015" s="57">
        <v>64.400000000000006</v>
      </c>
      <c r="Z1015" s="57">
        <v>2.6</v>
      </c>
      <c r="AA1015" s="57">
        <v>2.5219999999999998</v>
      </c>
      <c r="AB1015" s="57">
        <v>0</v>
      </c>
      <c r="AC1015" s="57">
        <v>22.2</v>
      </c>
      <c r="AD1015" s="57">
        <v>26.213999999999999</v>
      </c>
      <c r="AE1015" s="57">
        <v>0</v>
      </c>
      <c r="AF1015" s="57">
        <v>0</v>
      </c>
      <c r="AG1015" s="58">
        <v>0.75</v>
      </c>
      <c r="AH1015" s="58">
        <v>2</v>
      </c>
      <c r="AI1015" s="58">
        <v>0</v>
      </c>
      <c r="AJ1015" s="58">
        <v>0</v>
      </c>
    </row>
    <row r="1016" spans="1:39">
      <c r="A1016" s="68" t="str">
        <f t="shared" si="285"/>
        <v>6CIF1-56</v>
      </c>
      <c r="B1016" s="12">
        <f t="shared" si="286"/>
        <v>3.0070000000000001</v>
      </c>
      <c r="C1016" s="12">
        <f t="shared" si="287"/>
        <v>3.0070000000000001</v>
      </c>
      <c r="D1016" s="12">
        <f t="shared" si="288"/>
        <v>3.0030729284355084</v>
      </c>
      <c r="E1016" s="12">
        <f t="shared" si="289"/>
        <v>2.9245314971456726</v>
      </c>
      <c r="F1016" s="12">
        <f t="shared" si="290"/>
        <v>2.8459900658558364</v>
      </c>
      <c r="G1016" s="12">
        <f t="shared" si="291"/>
        <v>2.7674486345660005</v>
      </c>
      <c r="H1016" s="12">
        <f t="shared" si="292"/>
        <v>14</v>
      </c>
      <c r="I1016" s="12">
        <f t="shared" si="293"/>
        <v>29.5</v>
      </c>
      <c r="J1016" s="12">
        <f t="shared" si="294"/>
        <v>3.0070000000000001</v>
      </c>
      <c r="K1016" s="12">
        <f t="shared" si="303"/>
        <v>3.0070000000000001</v>
      </c>
      <c r="L1016" s="12">
        <f t="shared" si="295"/>
        <v>15.5</v>
      </c>
      <c r="M1016" s="81">
        <f t="shared" si="296"/>
        <v>0</v>
      </c>
      <c r="N1016" s="81">
        <f t="shared" si="297"/>
        <v>6</v>
      </c>
      <c r="O1016" s="81">
        <f t="shared" si="298"/>
        <v>0.5</v>
      </c>
      <c r="P1016" s="81">
        <f t="shared" si="299"/>
        <v>10.5</v>
      </c>
      <c r="Q1016" s="81">
        <f t="shared" si="300"/>
        <v>20.5</v>
      </c>
      <c r="R1016" s="81">
        <f t="shared" si="301"/>
        <v>30.5</v>
      </c>
      <c r="S1016">
        <f t="shared" si="302"/>
        <v>0.45</v>
      </c>
      <c r="V1016" s="54" t="s">
        <v>2181</v>
      </c>
      <c r="W1016" s="55" t="s">
        <v>2182</v>
      </c>
      <c r="X1016" s="56">
        <v>5</v>
      </c>
      <c r="Y1016" s="57">
        <v>67</v>
      </c>
      <c r="Z1016" s="57">
        <v>3</v>
      </c>
      <c r="AA1016" s="57">
        <v>3.0070000000000001</v>
      </c>
      <c r="AB1016" s="57">
        <v>2.56</v>
      </c>
      <c r="AC1016" s="57">
        <v>11</v>
      </c>
      <c r="AD1016" s="57">
        <v>26.5</v>
      </c>
      <c r="AE1016" s="57">
        <v>28.5</v>
      </c>
      <c r="AF1016" s="57">
        <v>33.5</v>
      </c>
      <c r="AG1016" s="58">
        <v>0</v>
      </c>
      <c r="AH1016" s="58">
        <v>0.45</v>
      </c>
      <c r="AI1016" s="58">
        <v>2.25</v>
      </c>
      <c r="AJ1016" s="58">
        <v>1.5</v>
      </c>
    </row>
    <row r="1017" spans="1:39">
      <c r="A1017" s="68" t="str">
        <f t="shared" si="285"/>
        <v>6CIF2-56</v>
      </c>
      <c r="B1017" s="12">
        <f t="shared" si="286"/>
        <v>3.0070000000000001</v>
      </c>
      <c r="C1017" s="12">
        <f t="shared" si="287"/>
        <v>3.0070000000000001</v>
      </c>
      <c r="D1017" s="12">
        <f t="shared" si="288"/>
        <v>3.0070000000000001</v>
      </c>
      <c r="E1017" s="12">
        <f t="shared" si="289"/>
        <v>2.9284585687101643</v>
      </c>
      <c r="F1017" s="12">
        <f t="shared" si="290"/>
        <v>2.8499171374203285</v>
      </c>
      <c r="G1017" s="12">
        <f t="shared" si="291"/>
        <v>2.7713757061304922</v>
      </c>
      <c r="H1017" s="12">
        <f t="shared" si="292"/>
        <v>14</v>
      </c>
      <c r="I1017" s="12">
        <f t="shared" si="293"/>
        <v>30</v>
      </c>
      <c r="J1017" s="12">
        <f t="shared" si="294"/>
        <v>3.0070000000000001</v>
      </c>
      <c r="K1017" s="12">
        <f t="shared" si="303"/>
        <v>3.0070000000000001</v>
      </c>
      <c r="L1017" s="12">
        <f t="shared" si="295"/>
        <v>16</v>
      </c>
      <c r="M1017" s="81">
        <f t="shared" si="296"/>
        <v>0</v>
      </c>
      <c r="N1017" s="81">
        <f t="shared" si="297"/>
        <v>6</v>
      </c>
      <c r="O1017" s="81">
        <f t="shared" si="298"/>
        <v>16</v>
      </c>
      <c r="P1017" s="81">
        <f t="shared" si="299"/>
        <v>10</v>
      </c>
      <c r="Q1017" s="81">
        <f t="shared" si="300"/>
        <v>20</v>
      </c>
      <c r="R1017" s="81">
        <f t="shared" si="301"/>
        <v>30</v>
      </c>
      <c r="S1017">
        <f t="shared" si="302"/>
        <v>0.45</v>
      </c>
      <c r="V1017" s="59" t="s">
        <v>2183</v>
      </c>
      <c r="W1017" s="60" t="s">
        <v>2184</v>
      </c>
      <c r="X1017" s="61">
        <v>5</v>
      </c>
      <c r="Y1017" s="62">
        <v>67.5</v>
      </c>
      <c r="Z1017" s="62">
        <v>3</v>
      </c>
      <c r="AA1017" s="62">
        <v>3.0070000000000001</v>
      </c>
      <c r="AB1017" s="62">
        <v>2.56</v>
      </c>
      <c r="AC1017" s="62">
        <v>11</v>
      </c>
      <c r="AD1017" s="62">
        <v>27</v>
      </c>
      <c r="AE1017" s="62">
        <v>29</v>
      </c>
      <c r="AF1017" s="62">
        <v>34</v>
      </c>
      <c r="AG1017" s="63">
        <v>0</v>
      </c>
      <c r="AH1017" s="63">
        <v>0.45</v>
      </c>
      <c r="AI1017" s="58">
        <v>2.25</v>
      </c>
      <c r="AJ1017" s="58">
        <v>1.5</v>
      </c>
      <c r="AK1017" s="48"/>
    </row>
    <row r="1018" spans="1:39">
      <c r="A1018" s="68" t="str">
        <f t="shared" si="285"/>
        <v>6CJ1-65</v>
      </c>
      <c r="B1018" s="12">
        <f t="shared" si="286"/>
        <v>3.0070000000000001</v>
      </c>
      <c r="C1018" s="12">
        <f t="shared" si="287"/>
        <v>3.0070000000000001</v>
      </c>
      <c r="D1018" s="12">
        <f t="shared" si="288"/>
        <v>3.0070000000000001</v>
      </c>
      <c r="E1018" s="12">
        <f t="shared" si="289"/>
        <v>2.932385640274656</v>
      </c>
      <c r="F1018" s="12">
        <f t="shared" si="290"/>
        <v>2.8538442089848202</v>
      </c>
      <c r="G1018" s="12">
        <f t="shared" si="291"/>
        <v>2.7753027776949843</v>
      </c>
      <c r="H1018" s="12">
        <f t="shared" si="292"/>
        <v>14</v>
      </c>
      <c r="I1018" s="12">
        <f t="shared" si="293"/>
        <v>30.5</v>
      </c>
      <c r="J1018" s="12">
        <f t="shared" si="294"/>
        <v>3.0070000000000001</v>
      </c>
      <c r="K1018" s="12">
        <f t="shared" si="303"/>
        <v>3.0070000000000001</v>
      </c>
      <c r="L1018" s="12">
        <f t="shared" si="295"/>
        <v>16.5</v>
      </c>
      <c r="M1018" s="81">
        <f t="shared" si="296"/>
        <v>0</v>
      </c>
      <c r="N1018" s="81">
        <f t="shared" si="297"/>
        <v>6</v>
      </c>
      <c r="O1018" s="81">
        <f t="shared" si="298"/>
        <v>16</v>
      </c>
      <c r="P1018" s="81">
        <f t="shared" si="299"/>
        <v>9.5</v>
      </c>
      <c r="Q1018" s="81">
        <f t="shared" si="300"/>
        <v>19.5</v>
      </c>
      <c r="R1018" s="81">
        <f t="shared" si="301"/>
        <v>29.5</v>
      </c>
      <c r="S1018">
        <f t="shared" si="302"/>
        <v>0.45</v>
      </c>
      <c r="V1018" s="54" t="s">
        <v>2185</v>
      </c>
      <c r="W1018" s="55" t="s">
        <v>2186</v>
      </c>
      <c r="X1018" s="56">
        <v>5</v>
      </c>
      <c r="Y1018" s="57">
        <v>67.8</v>
      </c>
      <c r="Z1018" s="57">
        <v>3</v>
      </c>
      <c r="AA1018" s="57">
        <v>3.0070000000000001</v>
      </c>
      <c r="AB1018" s="57">
        <v>2.65</v>
      </c>
      <c r="AC1018" s="57">
        <v>11</v>
      </c>
      <c r="AD1018" s="57">
        <v>27.5</v>
      </c>
      <c r="AE1018" s="57">
        <v>39</v>
      </c>
      <c r="AF1018" s="57">
        <v>0</v>
      </c>
      <c r="AG1018" s="58">
        <v>0</v>
      </c>
      <c r="AH1018" s="58">
        <v>0.45</v>
      </c>
      <c r="AI1018" s="58">
        <v>2.5</v>
      </c>
      <c r="AJ1018" s="58">
        <v>0</v>
      </c>
    </row>
    <row r="1019" spans="1:39">
      <c r="A1019" s="68" t="str">
        <f t="shared" si="285"/>
        <v>6CJ2-67</v>
      </c>
      <c r="B1019" s="12">
        <f t="shared" si="286"/>
        <v>3.0070000000000001</v>
      </c>
      <c r="C1019" s="12">
        <f t="shared" si="287"/>
        <v>3.0070000000000001</v>
      </c>
      <c r="D1019" s="12">
        <f t="shared" si="288"/>
        <v>2.9991458568710163</v>
      </c>
      <c r="E1019" s="12">
        <f t="shared" si="289"/>
        <v>2.9206044255811805</v>
      </c>
      <c r="F1019" s="12">
        <f t="shared" si="290"/>
        <v>2.8420629942913447</v>
      </c>
      <c r="G1019" s="12">
        <f t="shared" si="291"/>
        <v>2.7635215630015089</v>
      </c>
      <c r="H1019" s="12">
        <f t="shared" si="292"/>
        <v>14</v>
      </c>
      <c r="I1019" s="12">
        <f t="shared" si="293"/>
        <v>29</v>
      </c>
      <c r="J1019" s="12">
        <f t="shared" si="294"/>
        <v>3.0070000000000001</v>
      </c>
      <c r="K1019" s="12">
        <f t="shared" si="303"/>
        <v>3.0070000000000001</v>
      </c>
      <c r="L1019" s="12">
        <f t="shared" si="295"/>
        <v>15</v>
      </c>
      <c r="M1019" s="81">
        <f t="shared" si="296"/>
        <v>0</v>
      </c>
      <c r="N1019" s="81">
        <f t="shared" si="297"/>
        <v>6</v>
      </c>
      <c r="O1019" s="81">
        <f t="shared" si="298"/>
        <v>1</v>
      </c>
      <c r="P1019" s="81">
        <f t="shared" si="299"/>
        <v>11</v>
      </c>
      <c r="Q1019" s="81">
        <f t="shared" si="300"/>
        <v>21</v>
      </c>
      <c r="R1019" s="81">
        <f t="shared" si="301"/>
        <v>31</v>
      </c>
      <c r="S1019">
        <f t="shared" si="302"/>
        <v>0.45</v>
      </c>
      <c r="V1019" s="54" t="s">
        <v>2187</v>
      </c>
      <c r="W1019" s="55" t="s">
        <v>2188</v>
      </c>
      <c r="X1019" s="56">
        <v>5</v>
      </c>
      <c r="Y1019" s="57">
        <v>67.8</v>
      </c>
      <c r="Z1019" s="57">
        <v>3</v>
      </c>
      <c r="AA1019" s="57">
        <v>3.0070000000000001</v>
      </c>
      <c r="AB1019" s="57">
        <v>2.67</v>
      </c>
      <c r="AC1019" s="57">
        <v>11</v>
      </c>
      <c r="AD1019" s="57">
        <v>26</v>
      </c>
      <c r="AE1019" s="57">
        <v>38</v>
      </c>
      <c r="AF1019" s="57">
        <v>0</v>
      </c>
      <c r="AG1019" s="58">
        <v>0</v>
      </c>
      <c r="AH1019" s="58">
        <v>0.45</v>
      </c>
      <c r="AI1019" s="58">
        <v>2.5</v>
      </c>
      <c r="AJ1019" s="58">
        <v>0</v>
      </c>
    </row>
    <row r="1020" spans="1:39">
      <c r="A1020" s="68" t="str">
        <f t="shared" si="285"/>
        <v>6CJ3</v>
      </c>
      <c r="B1020" s="12">
        <f t="shared" si="286"/>
        <v>2.5219999999999998</v>
      </c>
      <c r="C1020" s="12">
        <f t="shared" si="287"/>
        <v>2.5219999999999998</v>
      </c>
      <c r="D1020" s="12">
        <f t="shared" si="288"/>
        <v>2.4054926179449674</v>
      </c>
      <c r="E1020" s="12">
        <f t="shared" si="289"/>
        <v>2.2195590406139982</v>
      </c>
      <c r="F1020" s="12">
        <f t="shared" si="290"/>
        <v>1.7829496115288777</v>
      </c>
      <c r="G1020" s="12">
        <f t="shared" si="291"/>
        <v>1.3463401824437571</v>
      </c>
      <c r="H1020" s="12">
        <f t="shared" si="292"/>
        <v>21.1</v>
      </c>
      <c r="I1020" s="12">
        <f t="shared" si="293"/>
        <v>38.200000000000003</v>
      </c>
      <c r="J1020" s="12">
        <f t="shared" si="294"/>
        <v>2.5219999999999998</v>
      </c>
      <c r="K1020" s="12">
        <f t="shared" si="303"/>
        <v>2.2981487378493197</v>
      </c>
      <c r="L1020" s="12">
        <f t="shared" si="295"/>
        <v>17.100000000000001</v>
      </c>
      <c r="M1020" s="81">
        <f t="shared" si="296"/>
        <v>0</v>
      </c>
      <c r="N1020" s="81">
        <f t="shared" si="297"/>
        <v>0</v>
      </c>
      <c r="O1020" s="81">
        <f t="shared" si="298"/>
        <v>8.8999999999999986</v>
      </c>
      <c r="P1020" s="81">
        <f t="shared" si="299"/>
        <v>1.7999999999999972</v>
      </c>
      <c r="Q1020" s="81">
        <f t="shared" si="300"/>
        <v>11.799999999999997</v>
      </c>
      <c r="R1020" s="81">
        <f t="shared" si="301"/>
        <v>21.799999999999997</v>
      </c>
      <c r="S1020">
        <f t="shared" si="302"/>
        <v>2.5</v>
      </c>
      <c r="V1020" s="54" t="s">
        <v>2189</v>
      </c>
      <c r="W1020" s="55" t="s">
        <v>2190</v>
      </c>
      <c r="X1020" s="56">
        <v>5</v>
      </c>
      <c r="Y1020" s="57">
        <v>60.7</v>
      </c>
      <c r="Z1020" s="57">
        <v>2.6</v>
      </c>
      <c r="AA1020" s="57">
        <v>2.5219999999999998</v>
      </c>
      <c r="AB1020" s="57">
        <v>0</v>
      </c>
      <c r="AC1020" s="57">
        <v>18.5</v>
      </c>
      <c r="AD1020" s="57">
        <v>35.6</v>
      </c>
      <c r="AE1020" s="57">
        <v>0</v>
      </c>
      <c r="AF1020" s="57">
        <v>0</v>
      </c>
      <c r="AG1020" s="58">
        <v>0.75</v>
      </c>
      <c r="AH1020" s="58">
        <v>2.5</v>
      </c>
      <c r="AI1020" s="58">
        <v>0</v>
      </c>
      <c r="AJ1020" s="58">
        <v>0</v>
      </c>
    </row>
    <row r="1021" spans="1:39">
      <c r="A1021" s="68" t="str">
        <f t="shared" si="285"/>
        <v>6CKF1-56</v>
      </c>
      <c r="B1021" s="12">
        <f t="shared" si="286"/>
        <v>3</v>
      </c>
      <c r="C1021" s="12">
        <f t="shared" si="287"/>
        <v>3</v>
      </c>
      <c r="D1021" s="12">
        <f t="shared" si="288"/>
        <v>2.9960729284355083</v>
      </c>
      <c r="E1021" s="12">
        <f t="shared" si="289"/>
        <v>2.9175314971456725</v>
      </c>
      <c r="F1021" s="12">
        <f t="shared" si="290"/>
        <v>2.8389900658558362</v>
      </c>
      <c r="G1021" s="12">
        <f t="shared" si="291"/>
        <v>2.7604486345660004</v>
      </c>
      <c r="H1021" s="12">
        <f t="shared" si="292"/>
        <v>14</v>
      </c>
      <c r="I1021" s="12">
        <f t="shared" si="293"/>
        <v>29.5</v>
      </c>
      <c r="J1021" s="12">
        <f t="shared" si="294"/>
        <v>3</v>
      </c>
      <c r="K1021" s="12">
        <f t="shared" si="303"/>
        <v>3</v>
      </c>
      <c r="L1021" s="12">
        <f t="shared" si="295"/>
        <v>15.5</v>
      </c>
      <c r="M1021" s="81">
        <f t="shared" si="296"/>
        <v>0</v>
      </c>
      <c r="N1021" s="81">
        <f t="shared" si="297"/>
        <v>6</v>
      </c>
      <c r="O1021" s="81">
        <f t="shared" si="298"/>
        <v>0.5</v>
      </c>
      <c r="P1021" s="81">
        <f t="shared" si="299"/>
        <v>10.5</v>
      </c>
      <c r="Q1021" s="81">
        <f t="shared" si="300"/>
        <v>20.5</v>
      </c>
      <c r="R1021" s="81">
        <f t="shared" si="301"/>
        <v>30.5</v>
      </c>
      <c r="S1021">
        <f t="shared" si="302"/>
        <v>0.45</v>
      </c>
      <c r="V1021" s="54" t="s">
        <v>2191</v>
      </c>
      <c r="W1021" s="55" t="s">
        <v>2192</v>
      </c>
      <c r="X1021" s="56">
        <v>5</v>
      </c>
      <c r="Y1021" s="57">
        <v>67</v>
      </c>
      <c r="Z1021" s="57">
        <v>3</v>
      </c>
      <c r="AA1021" s="57">
        <v>3</v>
      </c>
      <c r="AB1021" s="57">
        <v>2.56</v>
      </c>
      <c r="AC1021" s="57">
        <v>11</v>
      </c>
      <c r="AD1021" s="57">
        <v>26.5</v>
      </c>
      <c r="AE1021" s="57">
        <v>28.5</v>
      </c>
      <c r="AF1021" s="57">
        <v>33.5</v>
      </c>
      <c r="AG1021" s="58">
        <v>0</v>
      </c>
      <c r="AH1021" s="58">
        <v>0.45</v>
      </c>
      <c r="AI1021" s="58">
        <v>2.75</v>
      </c>
      <c r="AJ1021" s="58">
        <v>1.5</v>
      </c>
    </row>
    <row r="1022" spans="1:39">
      <c r="A1022" s="68" t="str">
        <f t="shared" si="285"/>
        <v>6CKF2-56</v>
      </c>
      <c r="B1022" s="12">
        <f t="shared" si="286"/>
        <v>3.0070000000000001</v>
      </c>
      <c r="C1022" s="12">
        <f t="shared" si="287"/>
        <v>3.0070000000000001</v>
      </c>
      <c r="D1022" s="12">
        <f t="shared" si="288"/>
        <v>3.0070000000000001</v>
      </c>
      <c r="E1022" s="12">
        <f t="shared" si="289"/>
        <v>2.9284585687101643</v>
      </c>
      <c r="F1022" s="12">
        <f t="shared" si="290"/>
        <v>2.8499171374203285</v>
      </c>
      <c r="G1022" s="12">
        <f t="shared" si="291"/>
        <v>2.7713757061304922</v>
      </c>
      <c r="H1022" s="12">
        <f t="shared" si="292"/>
        <v>14</v>
      </c>
      <c r="I1022" s="12">
        <f t="shared" si="293"/>
        <v>30</v>
      </c>
      <c r="J1022" s="12">
        <f t="shared" si="294"/>
        <v>3.0070000000000001</v>
      </c>
      <c r="K1022" s="12">
        <f t="shared" si="303"/>
        <v>3.0070000000000001</v>
      </c>
      <c r="L1022" s="12">
        <f t="shared" si="295"/>
        <v>16</v>
      </c>
      <c r="M1022" s="81">
        <f t="shared" si="296"/>
        <v>0</v>
      </c>
      <c r="N1022" s="81">
        <f t="shared" si="297"/>
        <v>6</v>
      </c>
      <c r="O1022" s="81">
        <f t="shared" si="298"/>
        <v>16</v>
      </c>
      <c r="P1022" s="81">
        <f t="shared" si="299"/>
        <v>10</v>
      </c>
      <c r="Q1022" s="81">
        <f t="shared" si="300"/>
        <v>20</v>
      </c>
      <c r="R1022" s="81">
        <f t="shared" si="301"/>
        <v>30</v>
      </c>
      <c r="S1022">
        <f t="shared" si="302"/>
        <v>0.45</v>
      </c>
      <c r="V1022" s="59" t="s">
        <v>2193</v>
      </c>
      <c r="W1022" s="60" t="s">
        <v>2194</v>
      </c>
      <c r="X1022" s="61">
        <v>5</v>
      </c>
      <c r="Y1022" s="62">
        <v>67.5</v>
      </c>
      <c r="Z1022" s="62">
        <v>3</v>
      </c>
      <c r="AA1022" s="62">
        <v>3.0070000000000001</v>
      </c>
      <c r="AB1022" s="62">
        <v>2.56</v>
      </c>
      <c r="AC1022" s="62">
        <v>11</v>
      </c>
      <c r="AD1022" s="62">
        <v>27</v>
      </c>
      <c r="AE1022" s="62">
        <v>29</v>
      </c>
      <c r="AF1022" s="62">
        <v>34</v>
      </c>
      <c r="AG1022" s="63">
        <v>0</v>
      </c>
      <c r="AH1022" s="63">
        <v>0.45</v>
      </c>
      <c r="AI1022" s="58">
        <v>2.75</v>
      </c>
      <c r="AJ1022" s="58">
        <v>1.5</v>
      </c>
      <c r="AK1022" s="48"/>
      <c r="AL1022" s="48"/>
      <c r="AM1022" s="48"/>
    </row>
    <row r="1023" spans="1:39">
      <c r="A1023" s="68" t="str">
        <f t="shared" si="285"/>
        <v>6CM1</v>
      </c>
      <c r="B1023" s="12">
        <f t="shared" si="286"/>
        <v>2.5219999999999998</v>
      </c>
      <c r="C1023" s="12">
        <f t="shared" si="287"/>
        <v>2.4853459921624617</v>
      </c>
      <c r="D1023" s="12">
        <f t="shared" si="288"/>
        <v>2.3544388213141105</v>
      </c>
      <c r="E1023" s="12">
        <f t="shared" si="289"/>
        <v>2.1448835339887613</v>
      </c>
      <c r="F1023" s="12">
        <f t="shared" si="290"/>
        <v>1.5770423827126399</v>
      </c>
      <c r="G1023" s="12">
        <f t="shared" si="291"/>
        <v>1.0092012314365182</v>
      </c>
      <c r="H1023" s="12">
        <f t="shared" si="292"/>
        <v>17.2</v>
      </c>
      <c r="I1023" s="12">
        <f t="shared" si="293"/>
        <v>38.200000000000003</v>
      </c>
      <c r="J1023" s="12">
        <f t="shared" si="294"/>
        <v>2.5219999999999998</v>
      </c>
      <c r="K1023" s="12">
        <f t="shared" si="303"/>
        <v>2.2470949412184629</v>
      </c>
      <c r="L1023" s="12">
        <f t="shared" si="295"/>
        <v>21.000000000000004</v>
      </c>
      <c r="M1023" s="81">
        <f t="shared" si="296"/>
        <v>0</v>
      </c>
      <c r="N1023" s="81">
        <f t="shared" si="297"/>
        <v>2.8000000000000007</v>
      </c>
      <c r="O1023" s="81">
        <f t="shared" si="298"/>
        <v>12.8</v>
      </c>
      <c r="P1023" s="81">
        <f t="shared" si="299"/>
        <v>1.7999999999999972</v>
      </c>
      <c r="Q1023" s="81">
        <f t="shared" si="300"/>
        <v>11.799999999999997</v>
      </c>
      <c r="R1023" s="81">
        <f t="shared" si="301"/>
        <v>21.799999999999997</v>
      </c>
      <c r="S1023">
        <f t="shared" si="302"/>
        <v>3.25</v>
      </c>
      <c r="V1023" s="54" t="s">
        <v>2195</v>
      </c>
      <c r="W1023" s="55" t="s">
        <v>2196</v>
      </c>
      <c r="X1023" s="56">
        <v>5</v>
      </c>
      <c r="Y1023" s="57">
        <v>60</v>
      </c>
      <c r="Z1023" s="57">
        <v>2.6</v>
      </c>
      <c r="AA1023" s="57">
        <v>2.5219999999999998</v>
      </c>
      <c r="AB1023" s="57">
        <v>0</v>
      </c>
      <c r="AC1023" s="57">
        <v>14.6</v>
      </c>
      <c r="AD1023" s="57">
        <v>35.6</v>
      </c>
      <c r="AE1023" s="57">
        <v>0</v>
      </c>
      <c r="AF1023" s="57">
        <v>0</v>
      </c>
      <c r="AG1023" s="58">
        <v>0.75</v>
      </c>
      <c r="AH1023" s="58">
        <v>3.25</v>
      </c>
      <c r="AI1023" s="58">
        <v>0</v>
      </c>
      <c r="AJ1023" s="58">
        <v>0</v>
      </c>
    </row>
    <row r="1024" spans="1:39">
      <c r="A1024" s="68" t="str">
        <f t="shared" si="285"/>
        <v>6CM3</v>
      </c>
      <c r="B1024" s="12">
        <f t="shared" si="286"/>
        <v>2.5219999999999998</v>
      </c>
      <c r="C1024" s="12">
        <f t="shared" si="287"/>
        <v>2.4853459921624617</v>
      </c>
      <c r="D1024" s="12">
        <f t="shared" si="288"/>
        <v>2.3544388213141105</v>
      </c>
      <c r="E1024" s="12">
        <f t="shared" si="289"/>
        <v>2.1448835339887613</v>
      </c>
      <c r="F1024" s="12">
        <f t="shared" si="290"/>
        <v>1.5770423827126399</v>
      </c>
      <c r="G1024" s="12">
        <f t="shared" si="291"/>
        <v>1.0092012314365182</v>
      </c>
      <c r="H1024" s="12">
        <f t="shared" si="292"/>
        <v>17.2</v>
      </c>
      <c r="I1024" s="12">
        <f t="shared" si="293"/>
        <v>38.200000000000003</v>
      </c>
      <c r="J1024" s="12">
        <f t="shared" si="294"/>
        <v>2.5219999999999998</v>
      </c>
      <c r="K1024" s="12">
        <f t="shared" si="303"/>
        <v>2.2470949412184629</v>
      </c>
      <c r="L1024" s="12">
        <f t="shared" si="295"/>
        <v>21.000000000000004</v>
      </c>
      <c r="M1024" s="81">
        <f t="shared" si="296"/>
        <v>0</v>
      </c>
      <c r="N1024" s="81">
        <f t="shared" si="297"/>
        <v>2.8000000000000007</v>
      </c>
      <c r="O1024" s="81">
        <f t="shared" si="298"/>
        <v>12.8</v>
      </c>
      <c r="P1024" s="81">
        <f t="shared" si="299"/>
        <v>1.7999999999999972</v>
      </c>
      <c r="Q1024" s="81">
        <f t="shared" si="300"/>
        <v>11.799999999999997</v>
      </c>
      <c r="R1024" s="81">
        <f t="shared" si="301"/>
        <v>21.799999999999997</v>
      </c>
      <c r="S1024">
        <f t="shared" si="302"/>
        <v>3.25</v>
      </c>
      <c r="V1024" s="54" t="s">
        <v>2197</v>
      </c>
      <c r="W1024" s="55" t="s">
        <v>2198</v>
      </c>
      <c r="X1024" s="56">
        <v>5</v>
      </c>
      <c r="Y1024" s="57">
        <v>63</v>
      </c>
      <c r="Z1024" s="57">
        <v>2.6</v>
      </c>
      <c r="AA1024" s="57">
        <v>2.5219999999999998</v>
      </c>
      <c r="AB1024" s="57">
        <v>0</v>
      </c>
      <c r="AC1024" s="57">
        <v>14.6</v>
      </c>
      <c r="AD1024" s="57">
        <v>35.6</v>
      </c>
      <c r="AE1024" s="57">
        <v>0</v>
      </c>
      <c r="AF1024" s="57">
        <v>0</v>
      </c>
      <c r="AG1024" s="58">
        <v>0.75</v>
      </c>
      <c r="AH1024" s="58">
        <v>3.25</v>
      </c>
      <c r="AI1024" s="58">
        <v>0</v>
      </c>
      <c r="AJ1024" s="58">
        <v>0</v>
      </c>
    </row>
    <row r="1025" spans="1:39">
      <c r="A1025" s="68" t="str">
        <f t="shared" si="285"/>
        <v>6D25</v>
      </c>
      <c r="B1025" s="12">
        <f t="shared" si="286"/>
        <v>2.5219999999999998</v>
      </c>
      <c r="C1025" s="12">
        <f t="shared" si="287"/>
        <v>2.5219999999999998</v>
      </c>
      <c r="D1025" s="12">
        <f t="shared" si="288"/>
        <v>2.4574162597655946</v>
      </c>
      <c r="E1025" s="12">
        <f t="shared" si="289"/>
        <v>2.2828656104834191</v>
      </c>
      <c r="F1025" s="12">
        <f t="shared" si="290"/>
        <v>2.1083149612012431</v>
      </c>
      <c r="G1025" s="12">
        <f t="shared" si="291"/>
        <v>1.9337643119190671</v>
      </c>
      <c r="H1025" s="12">
        <f t="shared" si="292"/>
        <v>26.3</v>
      </c>
      <c r="I1025" s="12">
        <f t="shared" si="293"/>
        <v>26.3</v>
      </c>
      <c r="J1025" s="12">
        <f t="shared" si="294"/>
        <v>2.5219999999999998</v>
      </c>
      <c r="K1025" s="12">
        <f t="shared" si="303"/>
        <v>2.5219999999999998</v>
      </c>
      <c r="L1025" s="12">
        <f t="shared" si="295"/>
        <v>0</v>
      </c>
      <c r="M1025" s="81">
        <f t="shared" si="296"/>
        <v>0</v>
      </c>
      <c r="N1025" s="81">
        <f t="shared" si="297"/>
        <v>0</v>
      </c>
      <c r="O1025" s="81">
        <f t="shared" si="298"/>
        <v>3.6999999999999993</v>
      </c>
      <c r="P1025" s="81">
        <f t="shared" si="299"/>
        <v>13.7</v>
      </c>
      <c r="Q1025" s="81">
        <f t="shared" si="300"/>
        <v>23.7</v>
      </c>
      <c r="R1025" s="81">
        <f t="shared" si="301"/>
        <v>33.700000000000003</v>
      </c>
      <c r="S1025">
        <f t="shared" si="302"/>
        <v>1</v>
      </c>
      <c r="V1025" s="54" t="s">
        <v>2199</v>
      </c>
      <c r="W1025" s="55" t="s">
        <v>2200</v>
      </c>
      <c r="X1025" s="56">
        <v>5</v>
      </c>
      <c r="Y1025" s="57">
        <v>62.6</v>
      </c>
      <c r="Z1025" s="57">
        <v>2.6</v>
      </c>
      <c r="AA1025" s="57">
        <v>2.5219999999999998</v>
      </c>
      <c r="AB1025" s="57">
        <v>0</v>
      </c>
      <c r="AC1025" s="57">
        <v>23.7</v>
      </c>
      <c r="AD1025" s="57">
        <v>0</v>
      </c>
      <c r="AE1025" s="57">
        <v>0</v>
      </c>
      <c r="AF1025" s="57">
        <v>0</v>
      </c>
      <c r="AG1025" s="58">
        <v>1</v>
      </c>
      <c r="AH1025" s="58">
        <v>0</v>
      </c>
      <c r="AI1025" s="58">
        <v>0</v>
      </c>
      <c r="AJ1025" s="58">
        <v>0</v>
      </c>
    </row>
    <row r="1026" spans="1:39">
      <c r="A1026" s="68" t="str">
        <f t="shared" si="285"/>
        <v>6DFI1-61</v>
      </c>
      <c r="B1026" s="12">
        <f t="shared" si="286"/>
        <v>3</v>
      </c>
      <c r="C1026" s="12">
        <f t="shared" si="287"/>
        <v>3</v>
      </c>
      <c r="D1026" s="12">
        <f t="shared" si="288"/>
        <v>2.9825449350717825</v>
      </c>
      <c r="E1026" s="12">
        <f t="shared" si="289"/>
        <v>2.8079942857896065</v>
      </c>
      <c r="F1026" s="12">
        <f t="shared" si="290"/>
        <v>2.6334436365074305</v>
      </c>
      <c r="G1026" s="12">
        <f t="shared" si="291"/>
        <v>2.458892987225255</v>
      </c>
      <c r="H1026" s="12">
        <f t="shared" si="292"/>
        <v>14</v>
      </c>
      <c r="I1026" s="12">
        <f t="shared" si="293"/>
        <v>29</v>
      </c>
      <c r="J1026" s="12">
        <f t="shared" si="294"/>
        <v>3</v>
      </c>
      <c r="K1026" s="12">
        <f t="shared" si="303"/>
        <v>3</v>
      </c>
      <c r="L1026" s="12">
        <f t="shared" si="295"/>
        <v>15</v>
      </c>
      <c r="M1026" s="81">
        <f t="shared" si="296"/>
        <v>0</v>
      </c>
      <c r="N1026" s="81">
        <f t="shared" si="297"/>
        <v>6</v>
      </c>
      <c r="O1026" s="81">
        <f t="shared" si="298"/>
        <v>1</v>
      </c>
      <c r="P1026" s="81">
        <f t="shared" si="299"/>
        <v>11</v>
      </c>
      <c r="Q1026" s="81">
        <f t="shared" si="300"/>
        <v>21</v>
      </c>
      <c r="R1026" s="81">
        <f t="shared" si="301"/>
        <v>31</v>
      </c>
      <c r="S1026">
        <f t="shared" si="302"/>
        <v>1</v>
      </c>
      <c r="V1026" s="54" t="s">
        <v>2201</v>
      </c>
      <c r="W1026" s="55" t="s">
        <v>2202</v>
      </c>
      <c r="X1026" s="56">
        <v>5</v>
      </c>
      <c r="Y1026" s="57">
        <v>67.5</v>
      </c>
      <c r="Z1026" s="57">
        <v>3</v>
      </c>
      <c r="AA1026" s="57">
        <v>3</v>
      </c>
      <c r="AB1026" s="57">
        <v>2.61</v>
      </c>
      <c r="AC1026" s="57">
        <v>11</v>
      </c>
      <c r="AD1026" s="57">
        <v>26</v>
      </c>
      <c r="AE1026" s="57">
        <v>31.45</v>
      </c>
      <c r="AF1026" s="57">
        <v>43.82</v>
      </c>
      <c r="AG1026" s="58">
        <v>0</v>
      </c>
      <c r="AH1026" s="58">
        <v>1</v>
      </c>
      <c r="AI1026" s="58">
        <v>1.4166000000000001</v>
      </c>
      <c r="AJ1026" s="58">
        <v>2.25</v>
      </c>
    </row>
    <row r="1027" spans="1:39">
      <c r="A1027" s="68" t="str">
        <f t="shared" si="285"/>
        <v>6DFI2-61</v>
      </c>
      <c r="B1027" s="12">
        <f t="shared" si="286"/>
        <v>3</v>
      </c>
      <c r="C1027" s="12">
        <f t="shared" si="287"/>
        <v>3</v>
      </c>
      <c r="D1027" s="12">
        <f t="shared" si="288"/>
        <v>2.9738174026076738</v>
      </c>
      <c r="E1027" s="12">
        <f t="shared" si="289"/>
        <v>2.7992667533254978</v>
      </c>
      <c r="F1027" s="12">
        <f t="shared" si="290"/>
        <v>2.6247161040433218</v>
      </c>
      <c r="G1027" s="12">
        <f t="shared" si="291"/>
        <v>2.4501654547611462</v>
      </c>
      <c r="H1027" s="12">
        <f t="shared" si="292"/>
        <v>14</v>
      </c>
      <c r="I1027" s="12">
        <f t="shared" si="293"/>
        <v>28.5</v>
      </c>
      <c r="J1027" s="12">
        <f t="shared" si="294"/>
        <v>3</v>
      </c>
      <c r="K1027" s="12">
        <f t="shared" si="303"/>
        <v>3</v>
      </c>
      <c r="L1027" s="12">
        <f t="shared" si="295"/>
        <v>14.5</v>
      </c>
      <c r="M1027" s="81">
        <f t="shared" si="296"/>
        <v>0</v>
      </c>
      <c r="N1027" s="81">
        <f t="shared" si="297"/>
        <v>6</v>
      </c>
      <c r="O1027" s="81">
        <f t="shared" si="298"/>
        <v>1.5</v>
      </c>
      <c r="P1027" s="81">
        <f t="shared" si="299"/>
        <v>11.5</v>
      </c>
      <c r="Q1027" s="81">
        <f t="shared" si="300"/>
        <v>21.5</v>
      </c>
      <c r="R1027" s="81">
        <f t="shared" si="301"/>
        <v>31.5</v>
      </c>
      <c r="S1027">
        <f t="shared" si="302"/>
        <v>1</v>
      </c>
      <c r="V1027" s="54" t="s">
        <v>2203</v>
      </c>
      <c r="W1027" s="55" t="s">
        <v>2204</v>
      </c>
      <c r="X1027" s="56">
        <v>5</v>
      </c>
      <c r="Y1027" s="57">
        <v>67.5</v>
      </c>
      <c r="Z1027" s="57">
        <v>3</v>
      </c>
      <c r="AA1027" s="57">
        <v>3</v>
      </c>
      <c r="AB1027" s="57">
        <v>2.61</v>
      </c>
      <c r="AC1027" s="57">
        <v>11</v>
      </c>
      <c r="AD1027" s="57">
        <v>25.5</v>
      </c>
      <c r="AE1027" s="57">
        <v>34.299999999999997</v>
      </c>
      <c r="AF1027" s="57">
        <v>42.99</v>
      </c>
      <c r="AG1027" s="58">
        <v>0</v>
      </c>
      <c r="AH1027" s="58">
        <v>1</v>
      </c>
      <c r="AI1027" s="58">
        <v>1.4166000000000001</v>
      </c>
      <c r="AJ1027" s="58">
        <v>2.25</v>
      </c>
      <c r="AL1027" s="48"/>
      <c r="AM1027" s="48"/>
    </row>
    <row r="1028" spans="1:39">
      <c r="A1028" s="68" t="str">
        <f t="shared" si="285"/>
        <v>6DH1</v>
      </c>
      <c r="B1028" s="12">
        <f t="shared" si="286"/>
        <v>2.5219999999999998</v>
      </c>
      <c r="C1028" s="12">
        <f t="shared" si="287"/>
        <v>2.5219999999999998</v>
      </c>
      <c r="D1028" s="12">
        <f t="shared" si="288"/>
        <v>2.4643982857368818</v>
      </c>
      <c r="E1028" s="12">
        <f t="shared" si="289"/>
        <v>2.2164916772878795</v>
      </c>
      <c r="F1028" s="12">
        <f t="shared" si="290"/>
        <v>1.8672839823704019</v>
      </c>
      <c r="G1028" s="12">
        <f t="shared" si="291"/>
        <v>1.5180762874529248</v>
      </c>
      <c r="H1028" s="12">
        <f t="shared" si="292"/>
        <v>26.700000000000003</v>
      </c>
      <c r="I1028" s="12">
        <f t="shared" si="293"/>
        <v>35.800000000000004</v>
      </c>
      <c r="J1028" s="12">
        <f t="shared" si="294"/>
        <v>2.5219999999999998</v>
      </c>
      <c r="K1028" s="12">
        <f t="shared" si="303"/>
        <v>2.3631589091532197</v>
      </c>
      <c r="L1028" s="12">
        <f t="shared" si="295"/>
        <v>9.1000000000000014</v>
      </c>
      <c r="M1028" s="81">
        <f t="shared" si="296"/>
        <v>0</v>
      </c>
      <c r="N1028" s="81">
        <f t="shared" si="297"/>
        <v>0</v>
      </c>
      <c r="O1028" s="81">
        <f t="shared" si="298"/>
        <v>3.2999999999999972</v>
      </c>
      <c r="P1028" s="81">
        <f t="shared" si="299"/>
        <v>4.1999999999999957</v>
      </c>
      <c r="Q1028" s="81">
        <f t="shared" si="300"/>
        <v>14.199999999999996</v>
      </c>
      <c r="R1028" s="81">
        <f t="shared" si="301"/>
        <v>24.199999999999996</v>
      </c>
      <c r="S1028">
        <f t="shared" si="302"/>
        <v>2</v>
      </c>
      <c r="V1028" s="54" t="s">
        <v>2205</v>
      </c>
      <c r="W1028" s="55" t="s">
        <v>2206</v>
      </c>
      <c r="X1028" s="56">
        <v>5</v>
      </c>
      <c r="Y1028" s="57">
        <v>61.7</v>
      </c>
      <c r="Z1028" s="57">
        <v>2.6</v>
      </c>
      <c r="AA1028" s="57">
        <v>2.5219999999999998</v>
      </c>
      <c r="AB1028" s="57">
        <v>0</v>
      </c>
      <c r="AC1028" s="57">
        <v>24.1</v>
      </c>
      <c r="AD1028" s="57">
        <v>33.200000000000003</v>
      </c>
      <c r="AE1028" s="57">
        <v>0</v>
      </c>
      <c r="AF1028" s="57">
        <v>0</v>
      </c>
      <c r="AG1028" s="58">
        <v>1</v>
      </c>
      <c r="AH1028" s="58">
        <v>2</v>
      </c>
      <c r="AI1028" s="58">
        <v>0</v>
      </c>
      <c r="AJ1028" s="58">
        <v>0</v>
      </c>
    </row>
    <row r="1029" spans="1:39">
      <c r="A1029" s="68" t="str">
        <f t="shared" si="285"/>
        <v>6DH2</v>
      </c>
      <c r="B1029" s="12">
        <f t="shared" si="286"/>
        <v>2.5150000000000001</v>
      </c>
      <c r="C1029" s="12">
        <f t="shared" si="287"/>
        <v>2.5150000000000001</v>
      </c>
      <c r="D1029" s="12">
        <f t="shared" si="288"/>
        <v>2.4748533506650996</v>
      </c>
      <c r="E1029" s="12">
        <f t="shared" si="289"/>
        <v>2.300302701382924</v>
      </c>
      <c r="F1029" s="12">
        <f t="shared" si="290"/>
        <v>1.9807867042234477</v>
      </c>
      <c r="G1029" s="12">
        <f t="shared" si="291"/>
        <v>1.6315790093059706</v>
      </c>
      <c r="H1029" s="12">
        <f t="shared" si="292"/>
        <v>27.700000000000003</v>
      </c>
      <c r="I1029" s="12">
        <f t="shared" si="293"/>
        <v>41.7</v>
      </c>
      <c r="J1029" s="12">
        <f t="shared" si="294"/>
        <v>2.5150000000000001</v>
      </c>
      <c r="K1029" s="12">
        <f t="shared" si="303"/>
        <v>2.2706290910049538</v>
      </c>
      <c r="L1029" s="12">
        <f t="shared" si="295"/>
        <v>14</v>
      </c>
      <c r="M1029" s="81">
        <f t="shared" si="296"/>
        <v>0</v>
      </c>
      <c r="N1029" s="81">
        <f t="shared" si="297"/>
        <v>0</v>
      </c>
      <c r="O1029" s="81">
        <f t="shared" si="298"/>
        <v>2.2999999999999972</v>
      </c>
      <c r="P1029" s="81">
        <f t="shared" si="299"/>
        <v>12.299999999999997</v>
      </c>
      <c r="Q1029" s="81">
        <f t="shared" si="300"/>
        <v>8.2999999999999972</v>
      </c>
      <c r="R1029" s="81">
        <f t="shared" si="301"/>
        <v>18.299999999999997</v>
      </c>
      <c r="S1029">
        <f t="shared" si="302"/>
        <v>2</v>
      </c>
      <c r="V1029" s="59" t="s">
        <v>2207</v>
      </c>
      <c r="W1029" s="60" t="s">
        <v>59</v>
      </c>
      <c r="X1029" s="61">
        <v>5</v>
      </c>
      <c r="Y1029" s="62">
        <v>61.7</v>
      </c>
      <c r="Z1029" s="62">
        <v>2.6</v>
      </c>
      <c r="AA1029" s="62">
        <v>2.5150000000000001</v>
      </c>
      <c r="AB1029" s="62">
        <v>0</v>
      </c>
      <c r="AC1029" s="62">
        <v>25.1</v>
      </c>
      <c r="AD1029" s="62">
        <v>39.1</v>
      </c>
      <c r="AE1029" s="62">
        <v>0</v>
      </c>
      <c r="AF1029" s="62">
        <v>0</v>
      </c>
      <c r="AG1029" s="63">
        <v>1</v>
      </c>
      <c r="AH1029" s="63">
        <v>2</v>
      </c>
      <c r="AI1029" s="63">
        <v>0</v>
      </c>
      <c r="AJ1029" s="63">
        <v>0</v>
      </c>
      <c r="AK1029" s="48"/>
    </row>
    <row r="1030" spans="1:39">
      <c r="A1030" s="68" t="str">
        <f t="shared" si="285"/>
        <v>6DH3</v>
      </c>
      <c r="B1030" s="12">
        <f t="shared" si="286"/>
        <v>2.5150000000000001</v>
      </c>
      <c r="C1030" s="12">
        <f t="shared" si="287"/>
        <v>2.5150000000000001</v>
      </c>
      <c r="D1030" s="12">
        <f t="shared" si="288"/>
        <v>2.4410720598283246</v>
      </c>
      <c r="E1030" s="12">
        <f t="shared" si="289"/>
        <v>2.2561303332378935</v>
      </c>
      <c r="F1030" s="12">
        <f t="shared" si="290"/>
        <v>1.9214957043312424</v>
      </c>
      <c r="G1030" s="12">
        <f t="shared" si="291"/>
        <v>1.5868610754245913</v>
      </c>
      <c r="H1030" s="12">
        <f t="shared" si="292"/>
        <v>25.900000000000002</v>
      </c>
      <c r="I1030" s="12">
        <f t="shared" si="293"/>
        <v>39.700000000000003</v>
      </c>
      <c r="J1030" s="12">
        <f t="shared" si="294"/>
        <v>2.5150000000000001</v>
      </c>
      <c r="K1030" s="12">
        <f>J1030-2*(L1030*TAN(RADIANS(AG1030))/2)</f>
        <v>2.2661693721050931</v>
      </c>
      <c r="L1030" s="12">
        <f t="shared" si="295"/>
        <v>13.8</v>
      </c>
      <c r="M1030" s="81">
        <f t="shared" si="296"/>
        <v>0</v>
      </c>
      <c r="N1030" s="81">
        <f t="shared" si="297"/>
        <v>0</v>
      </c>
      <c r="O1030" s="81">
        <f t="shared" si="298"/>
        <v>4.0999999999999979</v>
      </c>
      <c r="P1030" s="81">
        <f t="shared" si="299"/>
        <v>0.29999999999999716</v>
      </c>
      <c r="Q1030" s="81">
        <f t="shared" si="300"/>
        <v>10.299999999999997</v>
      </c>
      <c r="R1030" s="81">
        <f t="shared" si="301"/>
        <v>20.299999999999997</v>
      </c>
      <c r="S1030">
        <f t="shared" si="302"/>
        <v>1.9166000000000001</v>
      </c>
      <c r="V1030" s="54" t="s">
        <v>2208</v>
      </c>
      <c r="W1030" s="55" t="s">
        <v>60</v>
      </c>
      <c r="X1030" s="56">
        <v>5</v>
      </c>
      <c r="Y1030" s="57">
        <v>61.7</v>
      </c>
      <c r="Z1030" s="57">
        <v>2.6</v>
      </c>
      <c r="AA1030" s="57">
        <v>2.5150000000000001</v>
      </c>
      <c r="AB1030" s="57">
        <v>0</v>
      </c>
      <c r="AC1030" s="57">
        <v>23.3</v>
      </c>
      <c r="AD1030" s="57">
        <v>37.1</v>
      </c>
      <c r="AE1030" s="57">
        <v>0</v>
      </c>
      <c r="AF1030" s="57">
        <v>0</v>
      </c>
      <c r="AG1030" s="58">
        <v>1.0329999999999999</v>
      </c>
      <c r="AH1030" s="58">
        <v>1.9166000000000001</v>
      </c>
      <c r="AI1030" s="58">
        <v>0</v>
      </c>
      <c r="AJ1030" s="58">
        <v>0</v>
      </c>
    </row>
    <row r="1031" spans="1:39">
      <c r="A1031" s="68" t="str">
        <f t="shared" si="285"/>
        <v>6DH4</v>
      </c>
      <c r="B1031" s="12">
        <f t="shared" si="286"/>
        <v>2.5219999999999998</v>
      </c>
      <c r="C1031" s="12">
        <f t="shared" si="287"/>
        <v>2.5219999999999998</v>
      </c>
      <c r="D1031" s="12">
        <f t="shared" si="288"/>
        <v>2.4364701818517336</v>
      </c>
      <c r="E1031" s="12">
        <f t="shared" si="289"/>
        <v>2.2514401098314396</v>
      </c>
      <c r="F1031" s="12">
        <f t="shared" si="290"/>
        <v>1.9022324149139624</v>
      </c>
      <c r="G1031" s="12">
        <f t="shared" si="291"/>
        <v>1.5530247199964851</v>
      </c>
      <c r="H1031" s="12">
        <f t="shared" si="292"/>
        <v>25.1</v>
      </c>
      <c r="I1031" s="12">
        <f t="shared" si="293"/>
        <v>39.4</v>
      </c>
      <c r="J1031" s="12">
        <f t="shared" si="294"/>
        <v>2.5219999999999998</v>
      </c>
      <c r="K1031" s="12">
        <f t="shared" ref="K1031:K1094" si="304">J1031-2*(L1031*TAN(RADIANS(AG1031))/2)</f>
        <v>2.2723925715264883</v>
      </c>
      <c r="L1031" s="12">
        <f t="shared" si="295"/>
        <v>14.299999999999997</v>
      </c>
      <c r="M1031" s="81">
        <f t="shared" si="296"/>
        <v>0</v>
      </c>
      <c r="N1031" s="81">
        <f t="shared" si="297"/>
        <v>0</v>
      </c>
      <c r="O1031" s="81">
        <f t="shared" si="298"/>
        <v>4.8999999999999986</v>
      </c>
      <c r="P1031" s="81">
        <f t="shared" si="299"/>
        <v>0.60000000000000142</v>
      </c>
      <c r="Q1031" s="81">
        <f t="shared" si="300"/>
        <v>10.600000000000001</v>
      </c>
      <c r="R1031" s="81">
        <f t="shared" si="301"/>
        <v>20.6</v>
      </c>
      <c r="S1031">
        <f t="shared" si="302"/>
        <v>2</v>
      </c>
      <c r="V1031" s="59" t="s">
        <v>2209</v>
      </c>
      <c r="W1031" s="60" t="s">
        <v>61</v>
      </c>
      <c r="X1031" s="61">
        <v>5</v>
      </c>
      <c r="Y1031" s="62">
        <v>61.7</v>
      </c>
      <c r="Z1031" s="62">
        <v>2.6</v>
      </c>
      <c r="AA1031" s="62">
        <v>2.5219999999999998</v>
      </c>
      <c r="AB1031" s="62">
        <v>0</v>
      </c>
      <c r="AC1031" s="62">
        <v>22.5</v>
      </c>
      <c r="AD1031" s="62">
        <v>36.799999999999997</v>
      </c>
      <c r="AE1031" s="62">
        <v>0</v>
      </c>
      <c r="AF1031" s="62">
        <v>0</v>
      </c>
      <c r="AG1031" s="63">
        <v>1</v>
      </c>
      <c r="AH1031" s="63">
        <v>2</v>
      </c>
      <c r="AI1031" s="63">
        <v>0</v>
      </c>
      <c r="AJ1031" s="63">
        <v>0</v>
      </c>
      <c r="AK1031" s="48"/>
    </row>
    <row r="1032" spans="1:39">
      <c r="A1032" s="68" t="str">
        <f t="shared" si="285"/>
        <v>6DH5</v>
      </c>
      <c r="B1032" s="12">
        <f t="shared" si="286"/>
        <v>2.5219999999999998</v>
      </c>
      <c r="C1032" s="12">
        <f t="shared" si="287"/>
        <v>2.5219999999999998</v>
      </c>
      <c r="D1032" s="12">
        <f t="shared" si="288"/>
        <v>2.43297916886609</v>
      </c>
      <c r="E1032" s="12">
        <f t="shared" si="289"/>
        <v>2.2584285195839144</v>
      </c>
      <c r="F1032" s="12">
        <f t="shared" si="290"/>
        <v>1.9266865292299671</v>
      </c>
      <c r="G1032" s="12">
        <f t="shared" si="291"/>
        <v>1.5774788343124897</v>
      </c>
      <c r="H1032" s="12">
        <f t="shared" si="292"/>
        <v>24.900000000000002</v>
      </c>
      <c r="I1032" s="12">
        <f t="shared" si="293"/>
        <v>41</v>
      </c>
      <c r="J1032" s="12">
        <f t="shared" si="294"/>
        <v>2.5219999999999998</v>
      </c>
      <c r="K1032" s="12">
        <f t="shared" si="304"/>
        <v>2.2409734546556965</v>
      </c>
      <c r="L1032" s="12">
        <f t="shared" si="295"/>
        <v>16.099999999999998</v>
      </c>
      <c r="M1032" s="81">
        <f t="shared" si="296"/>
        <v>0</v>
      </c>
      <c r="N1032" s="81">
        <f t="shared" si="297"/>
        <v>0</v>
      </c>
      <c r="O1032" s="81">
        <f t="shared" si="298"/>
        <v>5.0999999999999979</v>
      </c>
      <c r="P1032" s="81">
        <f t="shared" si="299"/>
        <v>15.099999999999998</v>
      </c>
      <c r="Q1032" s="81">
        <f t="shared" si="300"/>
        <v>9</v>
      </c>
      <c r="R1032" s="81">
        <f t="shared" si="301"/>
        <v>19</v>
      </c>
      <c r="S1032">
        <f t="shared" si="302"/>
        <v>2</v>
      </c>
      <c r="V1032" s="54" t="s">
        <v>2210</v>
      </c>
      <c r="W1032" s="55" t="s">
        <v>2211</v>
      </c>
      <c r="X1032" s="56">
        <v>5</v>
      </c>
      <c r="Y1032" s="57">
        <v>61.7</v>
      </c>
      <c r="Z1032" s="57">
        <v>2.6</v>
      </c>
      <c r="AA1032" s="57">
        <v>2.5219999999999998</v>
      </c>
      <c r="AB1032" s="57">
        <v>0</v>
      </c>
      <c r="AC1032" s="57">
        <v>22.3</v>
      </c>
      <c r="AD1032" s="57">
        <v>38.4</v>
      </c>
      <c r="AE1032" s="57">
        <v>0</v>
      </c>
      <c r="AF1032" s="57">
        <v>0</v>
      </c>
      <c r="AG1032" s="58">
        <v>1</v>
      </c>
      <c r="AH1032" s="58">
        <v>2</v>
      </c>
      <c r="AI1032" s="58">
        <v>0</v>
      </c>
      <c r="AJ1032" s="58">
        <v>0</v>
      </c>
    </row>
    <row r="1033" spans="1:39">
      <c r="A1033" s="68" t="str">
        <f t="shared" si="285"/>
        <v>6DH6</v>
      </c>
      <c r="B1033" s="12">
        <f t="shared" si="286"/>
        <v>2.5219999999999998</v>
      </c>
      <c r="C1033" s="12">
        <f t="shared" si="287"/>
        <v>2.5219999999999998</v>
      </c>
      <c r="D1033" s="12">
        <f t="shared" si="288"/>
        <v>2.4364701818517336</v>
      </c>
      <c r="E1033" s="12">
        <f t="shared" si="289"/>
        <v>2.2514401098314396</v>
      </c>
      <c r="F1033" s="12">
        <f t="shared" si="290"/>
        <v>1.9022324149139624</v>
      </c>
      <c r="G1033" s="12">
        <f t="shared" si="291"/>
        <v>1.5530247199964851</v>
      </c>
      <c r="H1033" s="12">
        <f t="shared" si="292"/>
        <v>25.1</v>
      </c>
      <c r="I1033" s="12">
        <f t="shared" si="293"/>
        <v>39.4</v>
      </c>
      <c r="J1033" s="12">
        <f t="shared" si="294"/>
        <v>2.5219999999999998</v>
      </c>
      <c r="K1033" s="12">
        <f t="shared" si="304"/>
        <v>2.2723925715264883</v>
      </c>
      <c r="L1033" s="12">
        <f t="shared" si="295"/>
        <v>14.299999999999997</v>
      </c>
      <c r="M1033" s="81">
        <f t="shared" si="296"/>
        <v>0</v>
      </c>
      <c r="N1033" s="81">
        <f t="shared" si="297"/>
        <v>0</v>
      </c>
      <c r="O1033" s="81">
        <f t="shared" si="298"/>
        <v>4.8999999999999986</v>
      </c>
      <c r="P1033" s="81">
        <f t="shared" si="299"/>
        <v>0.60000000000000142</v>
      </c>
      <c r="Q1033" s="81">
        <f t="shared" si="300"/>
        <v>10.600000000000001</v>
      </c>
      <c r="R1033" s="81">
        <f t="shared" si="301"/>
        <v>20.6</v>
      </c>
      <c r="S1033">
        <f t="shared" si="302"/>
        <v>2</v>
      </c>
      <c r="V1033" s="54" t="s">
        <v>2212</v>
      </c>
      <c r="W1033" s="55" t="s">
        <v>2213</v>
      </c>
      <c r="X1033" s="56">
        <v>5</v>
      </c>
      <c r="Y1033" s="57">
        <v>68</v>
      </c>
      <c r="Z1033" s="57">
        <v>2.6</v>
      </c>
      <c r="AA1033" s="57">
        <v>2.5219999999999998</v>
      </c>
      <c r="AB1033" s="57">
        <v>0</v>
      </c>
      <c r="AC1033" s="57">
        <v>22.5</v>
      </c>
      <c r="AD1033" s="57">
        <v>36.799999999999997</v>
      </c>
      <c r="AE1033" s="57">
        <v>0</v>
      </c>
      <c r="AF1033" s="57">
        <v>0</v>
      </c>
      <c r="AG1033" s="58">
        <v>1</v>
      </c>
      <c r="AH1033" s="58">
        <v>2</v>
      </c>
      <c r="AI1033" s="58">
        <v>0</v>
      </c>
      <c r="AJ1033" s="58">
        <v>0</v>
      </c>
    </row>
    <row r="1034" spans="1:39">
      <c r="A1034" s="68" t="str">
        <f t="shared" si="285"/>
        <v>6DH7</v>
      </c>
      <c r="B1034" s="12">
        <f t="shared" si="286"/>
        <v>2.5219999999999998</v>
      </c>
      <c r="C1034" s="12">
        <f t="shared" si="287"/>
        <v>2.5219999999999998</v>
      </c>
      <c r="D1034" s="12">
        <f t="shared" si="288"/>
        <v>2.4766168311866341</v>
      </c>
      <c r="E1034" s="12">
        <f t="shared" si="289"/>
        <v>2.2374430750193968</v>
      </c>
      <c r="F1034" s="12">
        <f t="shared" si="290"/>
        <v>1.8882353801019196</v>
      </c>
      <c r="G1034" s="12">
        <f t="shared" si="291"/>
        <v>1.5390276851844422</v>
      </c>
      <c r="H1034" s="12">
        <f t="shared" si="292"/>
        <v>27.400000000000002</v>
      </c>
      <c r="I1034" s="12">
        <f t="shared" si="293"/>
        <v>36.300000000000004</v>
      </c>
      <c r="J1034" s="12">
        <f t="shared" si="294"/>
        <v>2.5219999999999998</v>
      </c>
      <c r="K1034" s="12">
        <f t="shared" si="304"/>
        <v>2.3666499221388633</v>
      </c>
      <c r="L1034" s="12">
        <f t="shared" si="295"/>
        <v>8.9000000000000021</v>
      </c>
      <c r="M1034" s="81">
        <f t="shared" si="296"/>
        <v>0</v>
      </c>
      <c r="N1034" s="81">
        <f t="shared" si="297"/>
        <v>0</v>
      </c>
      <c r="O1034" s="81">
        <f t="shared" si="298"/>
        <v>2.5999999999999979</v>
      </c>
      <c r="P1034" s="81">
        <f t="shared" si="299"/>
        <v>3.6999999999999957</v>
      </c>
      <c r="Q1034" s="81">
        <f t="shared" si="300"/>
        <v>13.699999999999996</v>
      </c>
      <c r="R1034" s="81">
        <f t="shared" si="301"/>
        <v>23.699999999999996</v>
      </c>
      <c r="S1034">
        <f t="shared" si="302"/>
        <v>2</v>
      </c>
      <c r="V1034" s="54" t="s">
        <v>2214</v>
      </c>
      <c r="W1034" s="55" t="s">
        <v>62</v>
      </c>
      <c r="X1034" s="56">
        <v>5</v>
      </c>
      <c r="Y1034" s="57">
        <v>61.7</v>
      </c>
      <c r="Z1034" s="57">
        <v>2.6</v>
      </c>
      <c r="AA1034" s="57">
        <v>2.5219999999999998</v>
      </c>
      <c r="AB1034" s="57">
        <v>0</v>
      </c>
      <c r="AC1034" s="57">
        <v>24.8</v>
      </c>
      <c r="AD1034" s="57">
        <v>33.700000000000003</v>
      </c>
      <c r="AE1034" s="57">
        <v>0</v>
      </c>
      <c r="AF1034" s="57">
        <v>0</v>
      </c>
      <c r="AG1034" s="58">
        <v>1</v>
      </c>
      <c r="AH1034" s="58">
        <v>2</v>
      </c>
      <c r="AI1034" s="58">
        <v>0</v>
      </c>
      <c r="AJ1034" s="58">
        <v>0</v>
      </c>
    </row>
    <row r="1035" spans="1:39">
      <c r="A1035" s="68" t="str">
        <f t="shared" si="285"/>
        <v>6DH8</v>
      </c>
      <c r="B1035" s="12">
        <f t="shared" si="286"/>
        <v>2.5219999999999998</v>
      </c>
      <c r="C1035" s="12">
        <f t="shared" si="287"/>
        <v>2.5219999999999998</v>
      </c>
      <c r="D1035" s="12">
        <f t="shared" si="288"/>
        <v>2.3788684675886156</v>
      </c>
      <c r="E1035" s="12">
        <f t="shared" si="289"/>
        <v>2.1379481409650256</v>
      </c>
      <c r="F1035" s="12">
        <f t="shared" si="290"/>
        <v>1.7887404460475482</v>
      </c>
      <c r="G1035" s="12">
        <f t="shared" si="291"/>
        <v>1.4395327511300708</v>
      </c>
      <c r="H1035" s="12">
        <f t="shared" si="292"/>
        <v>21.8</v>
      </c>
      <c r="I1035" s="12">
        <f t="shared" si="293"/>
        <v>36.200000000000003</v>
      </c>
      <c r="J1035" s="12">
        <f t="shared" si="294"/>
        <v>2.5219999999999998</v>
      </c>
      <c r="K1035" s="12">
        <f t="shared" si="304"/>
        <v>2.2706470650336668</v>
      </c>
      <c r="L1035" s="12">
        <f t="shared" si="295"/>
        <v>14.400000000000002</v>
      </c>
      <c r="M1035" s="81">
        <f t="shared" si="296"/>
        <v>0</v>
      </c>
      <c r="N1035" s="81">
        <f t="shared" si="297"/>
        <v>0</v>
      </c>
      <c r="O1035" s="81">
        <f t="shared" si="298"/>
        <v>8.1999999999999993</v>
      </c>
      <c r="P1035" s="81">
        <f t="shared" si="299"/>
        <v>3.7999999999999972</v>
      </c>
      <c r="Q1035" s="81">
        <f t="shared" si="300"/>
        <v>13.799999999999997</v>
      </c>
      <c r="R1035" s="81">
        <f t="shared" si="301"/>
        <v>23.799999999999997</v>
      </c>
      <c r="S1035">
        <f t="shared" si="302"/>
        <v>2</v>
      </c>
      <c r="V1035" s="54" t="s">
        <v>2215</v>
      </c>
      <c r="W1035" s="55" t="s">
        <v>63</v>
      </c>
      <c r="X1035" s="56">
        <v>5</v>
      </c>
      <c r="Y1035" s="57">
        <v>61.7</v>
      </c>
      <c r="Z1035" s="57">
        <v>2.6</v>
      </c>
      <c r="AA1035" s="57">
        <v>2.5219999999999998</v>
      </c>
      <c r="AB1035" s="57">
        <v>0</v>
      </c>
      <c r="AC1035" s="57">
        <v>19.2</v>
      </c>
      <c r="AD1035" s="57">
        <v>33.6</v>
      </c>
      <c r="AE1035" s="57">
        <v>0</v>
      </c>
      <c r="AF1035" s="57">
        <v>0</v>
      </c>
      <c r="AG1035" s="58">
        <v>1</v>
      </c>
      <c r="AH1035" s="58">
        <v>2</v>
      </c>
      <c r="AI1035" s="58">
        <v>0</v>
      </c>
      <c r="AJ1035" s="58">
        <v>0</v>
      </c>
    </row>
    <row r="1036" spans="1:39">
      <c r="A1036" s="68" t="str">
        <f t="shared" si="285"/>
        <v>6DH10</v>
      </c>
      <c r="B1036" s="12">
        <f t="shared" si="286"/>
        <v>2.5219999999999998</v>
      </c>
      <c r="C1036" s="12">
        <f t="shared" si="287"/>
        <v>2.5219999999999998</v>
      </c>
      <c r="D1036" s="12">
        <f t="shared" si="288"/>
        <v>2.4678892987225254</v>
      </c>
      <c r="E1036" s="12">
        <f t="shared" si="289"/>
        <v>2.2199826902735231</v>
      </c>
      <c r="F1036" s="12">
        <f t="shared" si="290"/>
        <v>1.8707749953560455</v>
      </c>
      <c r="G1036" s="12">
        <f t="shared" si="291"/>
        <v>1.5215673004385684</v>
      </c>
      <c r="H1036" s="12">
        <f t="shared" si="292"/>
        <v>26.900000000000002</v>
      </c>
      <c r="I1036" s="12">
        <f t="shared" si="293"/>
        <v>35.800000000000004</v>
      </c>
      <c r="J1036" s="12">
        <f t="shared" si="294"/>
        <v>2.5219999999999998</v>
      </c>
      <c r="K1036" s="12">
        <f t="shared" si="304"/>
        <v>2.3666499221388633</v>
      </c>
      <c r="L1036" s="12">
        <f t="shared" si="295"/>
        <v>8.9000000000000021</v>
      </c>
      <c r="M1036" s="81">
        <f t="shared" si="296"/>
        <v>0</v>
      </c>
      <c r="N1036" s="81">
        <f t="shared" si="297"/>
        <v>0</v>
      </c>
      <c r="O1036" s="81">
        <f t="shared" si="298"/>
        <v>3.0999999999999979</v>
      </c>
      <c r="P1036" s="81">
        <f t="shared" si="299"/>
        <v>4.1999999999999957</v>
      </c>
      <c r="Q1036" s="81">
        <f t="shared" si="300"/>
        <v>14.199999999999996</v>
      </c>
      <c r="R1036" s="81">
        <f t="shared" si="301"/>
        <v>24.199999999999996</v>
      </c>
      <c r="S1036">
        <f t="shared" si="302"/>
        <v>2</v>
      </c>
      <c r="V1036" s="54" t="s">
        <v>2216</v>
      </c>
      <c r="W1036" s="55" t="s">
        <v>2217</v>
      </c>
      <c r="X1036" s="56">
        <v>5</v>
      </c>
      <c r="Y1036" s="57">
        <v>61.7</v>
      </c>
      <c r="Z1036" s="57">
        <v>2.6</v>
      </c>
      <c r="AA1036" s="57">
        <v>2.5219999999999998</v>
      </c>
      <c r="AB1036" s="57">
        <v>0</v>
      </c>
      <c r="AC1036" s="57">
        <v>24.3</v>
      </c>
      <c r="AD1036" s="57">
        <v>33.200000000000003</v>
      </c>
      <c r="AE1036" s="57">
        <v>0</v>
      </c>
      <c r="AF1036" s="57">
        <v>0</v>
      </c>
      <c r="AG1036" s="58">
        <v>1</v>
      </c>
      <c r="AH1036" s="58">
        <v>2</v>
      </c>
      <c r="AI1036" s="58">
        <v>0</v>
      </c>
      <c r="AJ1036" s="58">
        <v>0</v>
      </c>
    </row>
    <row r="1037" spans="1:39">
      <c r="A1037" s="68" t="str">
        <f t="shared" si="285"/>
        <v>6DH14</v>
      </c>
      <c r="B1037" s="12">
        <f t="shared" si="286"/>
        <v>2.5150000000000001</v>
      </c>
      <c r="C1037" s="12">
        <f t="shared" si="287"/>
        <v>2.5150000000000001</v>
      </c>
      <c r="D1037" s="12">
        <f t="shared" si="288"/>
        <v>2.4748533506650996</v>
      </c>
      <c r="E1037" s="12">
        <f t="shared" si="289"/>
        <v>2.300302701382924</v>
      </c>
      <c r="F1037" s="12">
        <f t="shared" si="290"/>
        <v>2.0017455496996837</v>
      </c>
      <c r="G1037" s="12">
        <f t="shared" si="291"/>
        <v>1.6525378547822065</v>
      </c>
      <c r="H1037" s="12">
        <f t="shared" si="292"/>
        <v>27.700000000000003</v>
      </c>
      <c r="I1037" s="12">
        <f t="shared" si="293"/>
        <v>42.9</v>
      </c>
      <c r="J1037" s="12">
        <f t="shared" si="294"/>
        <v>2.5150000000000001</v>
      </c>
      <c r="K1037" s="12">
        <f t="shared" si="304"/>
        <v>2.2496830130910928</v>
      </c>
      <c r="L1037" s="12">
        <f t="shared" si="295"/>
        <v>15.199999999999996</v>
      </c>
      <c r="M1037" s="81">
        <f t="shared" si="296"/>
        <v>0</v>
      </c>
      <c r="N1037" s="81">
        <f t="shared" si="297"/>
        <v>0</v>
      </c>
      <c r="O1037" s="81">
        <f t="shared" si="298"/>
        <v>2.2999999999999972</v>
      </c>
      <c r="P1037" s="81">
        <f t="shared" si="299"/>
        <v>12.299999999999997</v>
      </c>
      <c r="Q1037" s="81">
        <f t="shared" si="300"/>
        <v>7.1000000000000014</v>
      </c>
      <c r="R1037" s="81">
        <f t="shared" si="301"/>
        <v>17.100000000000001</v>
      </c>
      <c r="S1037">
        <f t="shared" si="302"/>
        <v>2</v>
      </c>
      <c r="V1037" s="54" t="s">
        <v>2218</v>
      </c>
      <c r="W1037" s="55" t="s">
        <v>2219</v>
      </c>
      <c r="X1037" s="56">
        <v>5</v>
      </c>
      <c r="Y1037" s="57">
        <v>61.7</v>
      </c>
      <c r="Z1037" s="57">
        <v>2.6</v>
      </c>
      <c r="AA1037" s="57">
        <v>2.5150000000000001</v>
      </c>
      <c r="AB1037" s="57">
        <v>0</v>
      </c>
      <c r="AC1037" s="57">
        <v>25.1</v>
      </c>
      <c r="AD1037" s="57">
        <v>40.299999999999997</v>
      </c>
      <c r="AE1037" s="57">
        <v>0</v>
      </c>
      <c r="AF1037" s="57">
        <v>0</v>
      </c>
      <c r="AG1037" s="58">
        <v>1</v>
      </c>
      <c r="AH1037" s="58">
        <v>2</v>
      </c>
      <c r="AI1037" s="58">
        <v>0</v>
      </c>
      <c r="AJ1037" s="58">
        <v>0</v>
      </c>
    </row>
    <row r="1038" spans="1:39">
      <c r="A1038" s="68" t="str">
        <f t="shared" si="285"/>
        <v>6DH16</v>
      </c>
      <c r="B1038" s="12">
        <f t="shared" si="286"/>
        <v>2.5219999999999998</v>
      </c>
      <c r="C1038" s="12">
        <f t="shared" si="287"/>
        <v>2.5219999999999998</v>
      </c>
      <c r="D1038" s="12">
        <f t="shared" si="288"/>
        <v>2.4399611948373772</v>
      </c>
      <c r="E1038" s="12">
        <f t="shared" si="289"/>
        <v>2.2601708341861424</v>
      </c>
      <c r="F1038" s="12">
        <f t="shared" si="290"/>
        <v>1.9109631392686652</v>
      </c>
      <c r="G1038" s="12">
        <f t="shared" si="291"/>
        <v>1.5617554443511881</v>
      </c>
      <c r="H1038" s="12">
        <f t="shared" si="292"/>
        <v>25.3</v>
      </c>
      <c r="I1038" s="12">
        <f t="shared" si="293"/>
        <v>39.700000000000003</v>
      </c>
      <c r="J1038" s="12">
        <f t="shared" si="294"/>
        <v>2.5219999999999998</v>
      </c>
      <c r="K1038" s="12">
        <f t="shared" si="304"/>
        <v>2.2706470650336668</v>
      </c>
      <c r="L1038" s="12">
        <f t="shared" si="295"/>
        <v>14.400000000000002</v>
      </c>
      <c r="M1038" s="81">
        <f t="shared" si="296"/>
        <v>0</v>
      </c>
      <c r="N1038" s="81">
        <f t="shared" si="297"/>
        <v>0</v>
      </c>
      <c r="O1038" s="81">
        <f t="shared" si="298"/>
        <v>4.6999999999999993</v>
      </c>
      <c r="P1038" s="81">
        <f t="shared" si="299"/>
        <v>0.29999999999999716</v>
      </c>
      <c r="Q1038" s="81">
        <f t="shared" si="300"/>
        <v>10.299999999999997</v>
      </c>
      <c r="R1038" s="81">
        <f t="shared" si="301"/>
        <v>20.299999999999997</v>
      </c>
      <c r="S1038">
        <f t="shared" si="302"/>
        <v>2</v>
      </c>
      <c r="V1038" s="54" t="s">
        <v>2220</v>
      </c>
      <c r="W1038" s="55" t="s">
        <v>2221</v>
      </c>
      <c r="X1038" s="56">
        <v>5</v>
      </c>
      <c r="Y1038" s="57">
        <v>61.7</v>
      </c>
      <c r="Z1038" s="57">
        <v>2.6</v>
      </c>
      <c r="AA1038" s="57">
        <v>2.5219999999999998</v>
      </c>
      <c r="AB1038" s="57">
        <v>0</v>
      </c>
      <c r="AC1038" s="57">
        <v>22.7</v>
      </c>
      <c r="AD1038" s="57">
        <v>37.1</v>
      </c>
      <c r="AE1038" s="57">
        <v>0</v>
      </c>
      <c r="AF1038" s="57">
        <v>0</v>
      </c>
      <c r="AG1038" s="58">
        <v>1</v>
      </c>
      <c r="AH1038" s="58">
        <v>2</v>
      </c>
      <c r="AI1038" s="58">
        <v>0</v>
      </c>
      <c r="AJ1038" s="58">
        <v>0</v>
      </c>
    </row>
    <row r="1039" spans="1:39">
      <c r="A1039" s="68" t="str">
        <f t="shared" si="285"/>
        <v>6DH18</v>
      </c>
      <c r="B1039" s="12">
        <f t="shared" si="286"/>
        <v>2.5219999999999998</v>
      </c>
      <c r="C1039" s="12">
        <f t="shared" si="287"/>
        <v>2.5219999999999998</v>
      </c>
      <c r="D1039" s="12">
        <f t="shared" si="288"/>
        <v>2.4748713246938125</v>
      </c>
      <c r="E1039" s="12">
        <f t="shared" si="289"/>
        <v>2.3003206754116365</v>
      </c>
      <c r="F1039" s="12">
        <f t="shared" si="290"/>
        <v>2.0017635237283962</v>
      </c>
      <c r="G1039" s="12">
        <f t="shared" si="291"/>
        <v>1.652555828810919</v>
      </c>
      <c r="H1039" s="12">
        <f t="shared" si="292"/>
        <v>27.3</v>
      </c>
      <c r="I1039" s="12">
        <f t="shared" si="293"/>
        <v>42.9</v>
      </c>
      <c r="J1039" s="12">
        <f t="shared" si="294"/>
        <v>2.5219999999999998</v>
      </c>
      <c r="K1039" s="12">
        <f t="shared" si="304"/>
        <v>2.2497009871198053</v>
      </c>
      <c r="L1039" s="12">
        <f t="shared" si="295"/>
        <v>15.599999999999998</v>
      </c>
      <c r="M1039" s="81">
        <f t="shared" si="296"/>
        <v>0</v>
      </c>
      <c r="N1039" s="81">
        <f t="shared" si="297"/>
        <v>0</v>
      </c>
      <c r="O1039" s="81">
        <f t="shared" si="298"/>
        <v>2.6999999999999993</v>
      </c>
      <c r="P1039" s="81">
        <f t="shared" si="299"/>
        <v>12.7</v>
      </c>
      <c r="Q1039" s="81">
        <f t="shared" si="300"/>
        <v>7.1000000000000014</v>
      </c>
      <c r="R1039" s="81">
        <f t="shared" si="301"/>
        <v>17.100000000000001</v>
      </c>
      <c r="S1039">
        <f t="shared" si="302"/>
        <v>2</v>
      </c>
      <c r="V1039" s="54" t="s">
        <v>2222</v>
      </c>
      <c r="W1039" s="55" t="s">
        <v>2223</v>
      </c>
      <c r="X1039" s="56">
        <v>5</v>
      </c>
      <c r="Y1039" s="57">
        <v>61.7</v>
      </c>
      <c r="Z1039" s="57">
        <v>2.6</v>
      </c>
      <c r="AA1039" s="57">
        <v>2.5219999999999998</v>
      </c>
      <c r="AB1039" s="57">
        <v>0</v>
      </c>
      <c r="AC1039" s="57">
        <v>24.7</v>
      </c>
      <c r="AD1039" s="57">
        <v>40.299999999999997</v>
      </c>
      <c r="AE1039" s="57">
        <v>0</v>
      </c>
      <c r="AF1039" s="57">
        <v>0</v>
      </c>
      <c r="AG1039" s="58">
        <v>1</v>
      </c>
      <c r="AH1039" s="58">
        <v>2</v>
      </c>
      <c r="AI1039" s="58">
        <v>0</v>
      </c>
      <c r="AJ1039" s="58">
        <v>0</v>
      </c>
    </row>
    <row r="1040" spans="1:39">
      <c r="A1040" s="68" t="str">
        <f t="shared" si="285"/>
        <v>6DH20</v>
      </c>
      <c r="B1040" s="12">
        <f t="shared" si="286"/>
        <v>2.5219999999999998</v>
      </c>
      <c r="C1040" s="12">
        <f t="shared" si="287"/>
        <v>2.5219999999999998</v>
      </c>
      <c r="D1040" s="12">
        <f t="shared" si="288"/>
        <v>2.4504342337943079</v>
      </c>
      <c r="E1040" s="12">
        <f t="shared" si="289"/>
        <v>2.2758835845121319</v>
      </c>
      <c r="F1040" s="12">
        <f t="shared" si="290"/>
        <v>1.9266758895946547</v>
      </c>
      <c r="G1040" s="12">
        <f t="shared" si="291"/>
        <v>1.5774681946771774</v>
      </c>
      <c r="H1040" s="12">
        <f t="shared" si="292"/>
        <v>25.900000000000002</v>
      </c>
      <c r="I1040" s="12">
        <f t="shared" si="293"/>
        <v>40</v>
      </c>
      <c r="J1040" s="12">
        <f t="shared" si="294"/>
        <v>2.5219999999999998</v>
      </c>
      <c r="K1040" s="12">
        <f t="shared" si="304"/>
        <v>2.2758835845121319</v>
      </c>
      <c r="L1040" s="12">
        <f t="shared" si="295"/>
        <v>14.099999999999998</v>
      </c>
      <c r="M1040" s="81">
        <f t="shared" si="296"/>
        <v>0</v>
      </c>
      <c r="N1040" s="81">
        <f t="shared" si="297"/>
        <v>0</v>
      </c>
      <c r="O1040" s="81">
        <f t="shared" si="298"/>
        <v>4.0999999999999979</v>
      </c>
      <c r="P1040" s="81">
        <f t="shared" si="299"/>
        <v>14.099999999999998</v>
      </c>
      <c r="Q1040" s="81">
        <f t="shared" si="300"/>
        <v>10</v>
      </c>
      <c r="R1040" s="81">
        <f t="shared" si="301"/>
        <v>20</v>
      </c>
      <c r="S1040">
        <f t="shared" si="302"/>
        <v>2</v>
      </c>
      <c r="V1040" s="54" t="s">
        <v>2224</v>
      </c>
      <c r="W1040" s="55" t="s">
        <v>2225</v>
      </c>
      <c r="X1040" s="56">
        <v>5</v>
      </c>
      <c r="Y1040" s="57">
        <v>64.400000000000006</v>
      </c>
      <c r="Z1040" s="57">
        <v>2.6</v>
      </c>
      <c r="AA1040" s="57">
        <v>2.5219999999999998</v>
      </c>
      <c r="AB1040" s="57">
        <v>0</v>
      </c>
      <c r="AC1040" s="57">
        <v>23.3</v>
      </c>
      <c r="AD1040" s="57">
        <v>37.4</v>
      </c>
      <c r="AE1040" s="57">
        <v>0</v>
      </c>
      <c r="AF1040" s="57">
        <v>0</v>
      </c>
      <c r="AG1040" s="58">
        <v>1</v>
      </c>
      <c r="AH1040" s="58">
        <v>2</v>
      </c>
      <c r="AI1040" s="58">
        <v>0</v>
      </c>
      <c r="AJ1040" s="58">
        <v>0</v>
      </c>
    </row>
    <row r="1041" spans="1:39">
      <c r="A1041" s="68" t="str">
        <f t="shared" si="285"/>
        <v>6DH21</v>
      </c>
      <c r="B1041" s="12">
        <f t="shared" si="286"/>
        <v>2.5219999999999998</v>
      </c>
      <c r="C1041" s="12">
        <f t="shared" si="287"/>
        <v>2.5219999999999998</v>
      </c>
      <c r="D1041" s="12">
        <f t="shared" si="288"/>
        <v>2.4190151169235161</v>
      </c>
      <c r="E1041" s="12">
        <f t="shared" si="289"/>
        <v>2.2165193403396919</v>
      </c>
      <c r="F1041" s="12">
        <f t="shared" si="290"/>
        <v>1.8673116454222147</v>
      </c>
      <c r="G1041" s="12">
        <f t="shared" si="291"/>
        <v>1.5181039505047373</v>
      </c>
      <c r="H1041" s="12">
        <f t="shared" si="292"/>
        <v>24.1</v>
      </c>
      <c r="I1041" s="12">
        <f t="shared" si="293"/>
        <v>38.4</v>
      </c>
      <c r="J1041" s="12">
        <f t="shared" si="294"/>
        <v>2.5219999999999998</v>
      </c>
      <c r="K1041" s="12">
        <f t="shared" si="304"/>
        <v>2.2723925715264883</v>
      </c>
      <c r="L1041" s="12">
        <f t="shared" si="295"/>
        <v>14.299999999999997</v>
      </c>
      <c r="M1041" s="81">
        <f t="shared" si="296"/>
        <v>0</v>
      </c>
      <c r="N1041" s="81">
        <f t="shared" si="297"/>
        <v>0</v>
      </c>
      <c r="O1041" s="81">
        <f t="shared" si="298"/>
        <v>5.8999999999999986</v>
      </c>
      <c r="P1041" s="81">
        <f t="shared" si="299"/>
        <v>1.6000000000000014</v>
      </c>
      <c r="Q1041" s="81">
        <f t="shared" si="300"/>
        <v>11.600000000000001</v>
      </c>
      <c r="R1041" s="81">
        <f t="shared" si="301"/>
        <v>21.6</v>
      </c>
      <c r="S1041">
        <f t="shared" si="302"/>
        <v>2</v>
      </c>
      <c r="V1041" s="54" t="s">
        <v>2226</v>
      </c>
      <c r="W1041" s="55" t="s">
        <v>64</v>
      </c>
      <c r="X1041" s="56">
        <v>5</v>
      </c>
      <c r="Y1041" s="57">
        <v>63.3</v>
      </c>
      <c r="Z1041" s="57">
        <v>2.6</v>
      </c>
      <c r="AA1041" s="57">
        <v>2.5219999999999998</v>
      </c>
      <c r="AB1041" s="57">
        <v>0</v>
      </c>
      <c r="AC1041" s="57">
        <v>21.5</v>
      </c>
      <c r="AD1041" s="57">
        <v>35.799999999999997</v>
      </c>
      <c r="AE1041" s="57">
        <v>0</v>
      </c>
      <c r="AF1041" s="57">
        <v>0</v>
      </c>
      <c r="AG1041" s="58">
        <v>1</v>
      </c>
      <c r="AH1041" s="58">
        <v>2</v>
      </c>
      <c r="AI1041" s="58">
        <v>0</v>
      </c>
      <c r="AJ1041" s="58">
        <v>0</v>
      </c>
    </row>
    <row r="1042" spans="1:39">
      <c r="A1042" s="68" t="str">
        <f t="shared" si="285"/>
        <v>6DH22</v>
      </c>
      <c r="B1042" s="12">
        <f t="shared" si="286"/>
        <v>2.5219999999999998</v>
      </c>
      <c r="C1042" s="12">
        <f t="shared" si="287"/>
        <v>2.5219999999999998</v>
      </c>
      <c r="D1042" s="12">
        <f t="shared" si="288"/>
        <v>2.4364701818517336</v>
      </c>
      <c r="E1042" s="12">
        <f t="shared" si="289"/>
        <v>2.2514401098314396</v>
      </c>
      <c r="F1042" s="12">
        <f t="shared" si="290"/>
        <v>1.9022324149139624</v>
      </c>
      <c r="G1042" s="12">
        <f t="shared" si="291"/>
        <v>1.5530247199964851</v>
      </c>
      <c r="H1042" s="12">
        <f t="shared" si="292"/>
        <v>25.1</v>
      </c>
      <c r="I1042" s="12">
        <f t="shared" si="293"/>
        <v>39.4</v>
      </c>
      <c r="J1042" s="12">
        <f t="shared" si="294"/>
        <v>2.5219999999999998</v>
      </c>
      <c r="K1042" s="12">
        <f t="shared" si="304"/>
        <v>2.2723925715264883</v>
      </c>
      <c r="L1042" s="12">
        <f t="shared" si="295"/>
        <v>14.299999999999997</v>
      </c>
      <c r="M1042" s="81">
        <f t="shared" si="296"/>
        <v>0</v>
      </c>
      <c r="N1042" s="81">
        <f t="shared" si="297"/>
        <v>0</v>
      </c>
      <c r="O1042" s="81">
        <f t="shared" si="298"/>
        <v>4.8999999999999986</v>
      </c>
      <c r="P1042" s="81">
        <f t="shared" si="299"/>
        <v>0.60000000000000142</v>
      </c>
      <c r="Q1042" s="81">
        <f t="shared" si="300"/>
        <v>10.600000000000001</v>
      </c>
      <c r="R1042" s="81">
        <f t="shared" si="301"/>
        <v>20.6</v>
      </c>
      <c r="S1042">
        <f t="shared" si="302"/>
        <v>2</v>
      </c>
      <c r="V1042" s="54" t="s">
        <v>2227</v>
      </c>
      <c r="W1042" s="55" t="s">
        <v>2228</v>
      </c>
      <c r="X1042" s="56">
        <v>5</v>
      </c>
      <c r="Y1042" s="57">
        <v>63.7</v>
      </c>
      <c r="Z1042" s="57">
        <v>2.6</v>
      </c>
      <c r="AA1042" s="57">
        <v>2.5219999999999998</v>
      </c>
      <c r="AB1042" s="57">
        <v>0</v>
      </c>
      <c r="AC1042" s="57">
        <v>22.5</v>
      </c>
      <c r="AD1042" s="57">
        <v>36.799999999999997</v>
      </c>
      <c r="AE1042" s="57">
        <v>0</v>
      </c>
      <c r="AF1042" s="57">
        <v>0</v>
      </c>
      <c r="AG1042" s="58">
        <v>1</v>
      </c>
      <c r="AH1042" s="58">
        <v>2</v>
      </c>
      <c r="AI1042" s="58">
        <v>0</v>
      </c>
      <c r="AJ1042" s="58">
        <v>0</v>
      </c>
      <c r="AL1042" s="48"/>
      <c r="AM1042" s="48"/>
    </row>
    <row r="1043" spans="1:39">
      <c r="A1043" s="68" t="str">
        <f t="shared" si="285"/>
        <v>6DH23</v>
      </c>
      <c r="B1043" s="12">
        <f t="shared" si="286"/>
        <v>2.5219999999999998</v>
      </c>
      <c r="C1043" s="12">
        <f t="shared" si="287"/>
        <v>2.5219999999999998</v>
      </c>
      <c r="D1043" s="12">
        <f t="shared" si="288"/>
        <v>2.4940718961148516</v>
      </c>
      <c r="E1043" s="12">
        <f t="shared" si="289"/>
        <v>2.2724337073293985</v>
      </c>
      <c r="F1043" s="12">
        <f t="shared" si="290"/>
        <v>1.9232260124119214</v>
      </c>
      <c r="G1043" s="12">
        <f t="shared" si="291"/>
        <v>1.574018317494444</v>
      </c>
      <c r="H1043" s="12">
        <f t="shared" si="292"/>
        <v>28.400000000000002</v>
      </c>
      <c r="I1043" s="12">
        <f t="shared" si="293"/>
        <v>37.304000000000002</v>
      </c>
      <c r="J1043" s="12">
        <f t="shared" si="294"/>
        <v>2.5219999999999998</v>
      </c>
      <c r="K1043" s="12">
        <f t="shared" si="304"/>
        <v>2.3665801018791504</v>
      </c>
      <c r="L1043" s="12">
        <f t="shared" si="295"/>
        <v>8.9039999999999999</v>
      </c>
      <c r="M1043" s="81">
        <f t="shared" si="296"/>
        <v>0</v>
      </c>
      <c r="N1043" s="81">
        <f t="shared" si="297"/>
        <v>0</v>
      </c>
      <c r="O1043" s="81">
        <f t="shared" si="298"/>
        <v>1.5999999999999979</v>
      </c>
      <c r="P1043" s="81">
        <f t="shared" si="299"/>
        <v>2.695999999999998</v>
      </c>
      <c r="Q1043" s="81">
        <f t="shared" si="300"/>
        <v>12.695999999999998</v>
      </c>
      <c r="R1043" s="81">
        <f t="shared" si="301"/>
        <v>22.695999999999998</v>
      </c>
      <c r="S1043">
        <f t="shared" si="302"/>
        <v>2</v>
      </c>
      <c r="V1043" s="54" t="s">
        <v>2229</v>
      </c>
      <c r="W1043" s="55" t="s">
        <v>2230</v>
      </c>
      <c r="X1043" s="56">
        <v>5</v>
      </c>
      <c r="Y1043" s="57">
        <v>62.7</v>
      </c>
      <c r="Z1043" s="57">
        <v>2.6</v>
      </c>
      <c r="AA1043" s="57">
        <v>2.5219999999999998</v>
      </c>
      <c r="AB1043" s="57">
        <v>0</v>
      </c>
      <c r="AC1043" s="57">
        <v>25.8</v>
      </c>
      <c r="AD1043" s="57">
        <v>34.704000000000001</v>
      </c>
      <c r="AE1043" s="57">
        <v>0</v>
      </c>
      <c r="AF1043" s="57">
        <v>0</v>
      </c>
      <c r="AG1043" s="58">
        <v>1</v>
      </c>
      <c r="AH1043" s="58">
        <v>2</v>
      </c>
      <c r="AI1043" s="58">
        <v>0</v>
      </c>
      <c r="AJ1043" s="58">
        <v>0</v>
      </c>
    </row>
    <row r="1044" spans="1:39">
      <c r="A1044" s="68" t="str">
        <f t="shared" ref="A1044:A1107" si="305">+W1044</f>
        <v>6DH25</v>
      </c>
      <c r="B1044" s="12">
        <f t="shared" ref="B1044:B1107" si="306">IF($I1044&lt;10,$K1044-2*(M1044*TAN(RADIANS(S1044))/2),$J1044-2*(M1044*TAN(RADIANS($AG1044))/2))</f>
        <v>2.5219999999999998</v>
      </c>
      <c r="C1044" s="12">
        <f t="shared" ref="C1044:C1107" si="307">IF($I1044&lt;20,$K1044-2*(N1044*TAN(RADIANS(S1044))/2),$J1044-2*(N1044*TAN(RADIANS($AG1044))/2))</f>
        <v>2.5219999999999998</v>
      </c>
      <c r="D1044" s="12">
        <f t="shared" ref="D1044:D1107" si="308">IF($I1044&lt;30,$K1044-2*(O1044*TAN(RADIANS(S1044))/2),$J1044-2*(O1044*TAN(RADIANS($AG1044))/2))</f>
        <v>2.4766168311866341</v>
      </c>
      <c r="E1044" s="12">
        <f t="shared" ref="E1044:E1107" si="309">IF($I1044&lt;40,$K1044-2*(P1044*TAN(RADIANS(S1044))/2),$J1044-2*(P1044*TAN(RADIANS($AG1044))/2))</f>
        <v>2.2375129378376508</v>
      </c>
      <c r="F1044" s="12">
        <f t="shared" ref="F1044:F1107" si="310">IF($I1044&lt;50,$K1044-2*(Q1044*TAN(RADIANS(S1044))/2),$J1044-2*(Q1044*TAN(RADIANS($AG1044))/2))</f>
        <v>1.8883052429201734</v>
      </c>
      <c r="G1044" s="12">
        <f t="shared" ref="G1044:G1107" si="311">IF($I1044&lt;60,$K1044-2*(R1044*TAN(RADIANS(S1044))/2),$J1044-2*(R1044*TAN(RADIANS($AG1044))/2))</f>
        <v>1.539097548002696</v>
      </c>
      <c r="H1044" s="12">
        <f t="shared" ref="H1044:H1107" si="312">+Z1044+AC1044</f>
        <v>27.400000000000002</v>
      </c>
      <c r="I1044" s="12">
        <f t="shared" ref="I1044:I1107" si="313">IF(AD1044=0,H1044,Z1044+AD1044)</f>
        <v>36.304000000000002</v>
      </c>
      <c r="J1044" s="12">
        <f t="shared" ref="J1044:J1107" si="314">+AA1044</f>
        <v>2.5219999999999998</v>
      </c>
      <c r="K1044" s="12">
        <f t="shared" si="304"/>
        <v>2.3665801018791504</v>
      </c>
      <c r="L1044" s="12">
        <f t="shared" ref="L1044:L1107" si="315">+I1044-H1044</f>
        <v>8.9039999999999999</v>
      </c>
      <c r="M1044" s="81">
        <f t="shared" ref="M1044:M1107" si="316">IF(I1044&lt;10,10-I1044,IF(H1044&gt;10,0,10-H1044))</f>
        <v>0</v>
      </c>
      <c r="N1044" s="81">
        <f t="shared" ref="N1044:N1107" si="317">IF(I1044&lt;20,20-I1044,IF(H1044&gt;20,0,20-H1044))</f>
        <v>0</v>
      </c>
      <c r="O1044" s="81">
        <f t="shared" ref="O1044:O1107" si="318">IF(I1044&lt;30,30-I1044,IF(H1044&gt;30,0,30-H1044))</f>
        <v>2.5999999999999979</v>
      </c>
      <c r="P1044" s="81">
        <f t="shared" ref="P1044:P1107" si="319">IF(I1044&lt;40,40-I1044,IF(H1044&gt;40,0,40-H1044))</f>
        <v>3.695999999999998</v>
      </c>
      <c r="Q1044" s="81">
        <f t="shared" ref="Q1044:Q1107" si="320">IF(I1044&lt;50,50-I1044,IF(H1044&gt;50,0,50-H1044))</f>
        <v>13.695999999999998</v>
      </c>
      <c r="R1044" s="81">
        <f t="shared" ref="R1044:R1107" si="321">IF(I1044&lt;60,60-I1044,IF(H1044&gt;60,0,60-H1044))</f>
        <v>23.695999999999998</v>
      </c>
      <c r="S1044">
        <f t="shared" ref="S1044:S1107" si="322">IF(AH1044=0,AG1044,AH1044)</f>
        <v>2</v>
      </c>
      <c r="V1044" s="54" t="s">
        <v>2231</v>
      </c>
      <c r="W1044" s="55" t="s">
        <v>2232</v>
      </c>
      <c r="X1044" s="56">
        <v>5</v>
      </c>
      <c r="Y1044" s="57">
        <v>63.5</v>
      </c>
      <c r="Z1044" s="57">
        <v>2.6</v>
      </c>
      <c r="AA1044" s="57">
        <v>2.5219999999999998</v>
      </c>
      <c r="AB1044" s="57">
        <v>0</v>
      </c>
      <c r="AC1044" s="57">
        <v>24.8</v>
      </c>
      <c r="AD1044" s="57">
        <v>33.704000000000001</v>
      </c>
      <c r="AE1044" s="57">
        <v>0</v>
      </c>
      <c r="AF1044" s="57">
        <v>0</v>
      </c>
      <c r="AG1044" s="58">
        <v>1</v>
      </c>
      <c r="AH1044" s="58">
        <v>2</v>
      </c>
      <c r="AI1044" s="58">
        <v>0</v>
      </c>
      <c r="AJ1044" s="58">
        <v>0</v>
      </c>
      <c r="AL1044" s="48"/>
      <c r="AM1044" s="48"/>
    </row>
    <row r="1045" spans="1:39">
      <c r="A1045" s="68" t="str">
        <f t="shared" si="305"/>
        <v>6DH27</v>
      </c>
      <c r="B1045" s="12">
        <f t="shared" si="306"/>
        <v>2.5219999999999998</v>
      </c>
      <c r="C1045" s="12">
        <f t="shared" si="307"/>
        <v>2.5219999999999998</v>
      </c>
      <c r="D1045" s="12">
        <f t="shared" si="308"/>
        <v>2.4294881558804464</v>
      </c>
      <c r="E1045" s="12">
        <f t="shared" si="309"/>
        <v>2.1466501383043837</v>
      </c>
      <c r="F1045" s="12">
        <f t="shared" si="310"/>
        <v>1.7974424433869065</v>
      </c>
      <c r="G1045" s="12">
        <f t="shared" si="311"/>
        <v>1.4482347484694289</v>
      </c>
      <c r="H1045" s="12">
        <f t="shared" si="312"/>
        <v>24.700000000000003</v>
      </c>
      <c r="I1045" s="12">
        <f t="shared" si="313"/>
        <v>33.799999999999997</v>
      </c>
      <c r="J1045" s="12">
        <f t="shared" si="314"/>
        <v>2.5219999999999998</v>
      </c>
      <c r="K1045" s="12">
        <f t="shared" si="304"/>
        <v>2.3631589091532197</v>
      </c>
      <c r="L1045" s="12">
        <f t="shared" si="315"/>
        <v>9.0999999999999943</v>
      </c>
      <c r="M1045" s="81">
        <f t="shared" si="316"/>
        <v>0</v>
      </c>
      <c r="N1045" s="81">
        <f t="shared" si="317"/>
        <v>0</v>
      </c>
      <c r="O1045" s="81">
        <f t="shared" si="318"/>
        <v>5.2999999999999972</v>
      </c>
      <c r="P1045" s="81">
        <f t="shared" si="319"/>
        <v>6.2000000000000028</v>
      </c>
      <c r="Q1045" s="81">
        <f t="shared" si="320"/>
        <v>16.200000000000003</v>
      </c>
      <c r="R1045" s="81">
        <f t="shared" si="321"/>
        <v>26.200000000000003</v>
      </c>
      <c r="S1045">
        <f t="shared" si="322"/>
        <v>2</v>
      </c>
      <c r="V1045" s="54" t="s">
        <v>2233</v>
      </c>
      <c r="W1045" s="55" t="s">
        <v>2234</v>
      </c>
      <c r="X1045" s="56">
        <v>5</v>
      </c>
      <c r="Y1045" s="57">
        <v>61.7</v>
      </c>
      <c r="Z1045" s="57">
        <v>2.6</v>
      </c>
      <c r="AA1045" s="57">
        <v>2.5219999999999998</v>
      </c>
      <c r="AB1045" s="57">
        <v>0</v>
      </c>
      <c r="AC1045" s="57">
        <v>22.1</v>
      </c>
      <c r="AD1045" s="57">
        <v>31.2</v>
      </c>
      <c r="AE1045" s="57">
        <v>0</v>
      </c>
      <c r="AF1045" s="57">
        <v>0</v>
      </c>
      <c r="AG1045" s="58">
        <v>1</v>
      </c>
      <c r="AH1045" s="58">
        <v>2</v>
      </c>
      <c r="AI1045" s="58">
        <v>0</v>
      </c>
      <c r="AJ1045" s="58">
        <v>0</v>
      </c>
    </row>
    <row r="1046" spans="1:39">
      <c r="A1046" s="68" t="str">
        <f t="shared" si="305"/>
        <v>6DH29</v>
      </c>
      <c r="B1046" s="12">
        <f t="shared" si="306"/>
        <v>2.5219999999999998</v>
      </c>
      <c r="C1046" s="12">
        <f t="shared" si="307"/>
        <v>2.5219999999999998</v>
      </c>
      <c r="D1046" s="12">
        <f t="shared" si="308"/>
        <v>2.4417067013301987</v>
      </c>
      <c r="E1046" s="12">
        <f t="shared" si="309"/>
        <v>2.1676015360359013</v>
      </c>
      <c r="F1046" s="12">
        <f t="shared" si="310"/>
        <v>1.8183938411184237</v>
      </c>
      <c r="G1046" s="12">
        <f t="shared" si="311"/>
        <v>1.4691861462009466</v>
      </c>
      <c r="H1046" s="12">
        <f t="shared" si="312"/>
        <v>25.400000000000002</v>
      </c>
      <c r="I1046" s="12">
        <f t="shared" si="313"/>
        <v>34.299999999999997</v>
      </c>
      <c r="J1046" s="12">
        <f t="shared" si="314"/>
        <v>2.5219999999999998</v>
      </c>
      <c r="K1046" s="12">
        <f t="shared" si="304"/>
        <v>2.3666499221388633</v>
      </c>
      <c r="L1046" s="12">
        <f t="shared" si="315"/>
        <v>8.899999999999995</v>
      </c>
      <c r="M1046" s="81">
        <f t="shared" si="316"/>
        <v>0</v>
      </c>
      <c r="N1046" s="81">
        <f t="shared" si="317"/>
        <v>0</v>
      </c>
      <c r="O1046" s="81">
        <f t="shared" si="318"/>
        <v>4.5999999999999979</v>
      </c>
      <c r="P1046" s="81">
        <f t="shared" si="319"/>
        <v>5.7000000000000028</v>
      </c>
      <c r="Q1046" s="81">
        <f t="shared" si="320"/>
        <v>15.700000000000003</v>
      </c>
      <c r="R1046" s="81">
        <f t="shared" si="321"/>
        <v>25.700000000000003</v>
      </c>
      <c r="S1046">
        <f t="shared" si="322"/>
        <v>2</v>
      </c>
      <c r="V1046" s="54" t="s">
        <v>2235</v>
      </c>
      <c r="W1046" s="55" t="s">
        <v>2236</v>
      </c>
      <c r="X1046" s="56">
        <v>5</v>
      </c>
      <c r="Y1046" s="57">
        <v>61.7</v>
      </c>
      <c r="Z1046" s="57">
        <v>2.6</v>
      </c>
      <c r="AA1046" s="57">
        <v>2.5219999999999998</v>
      </c>
      <c r="AB1046" s="57">
        <v>0</v>
      </c>
      <c r="AC1046" s="57">
        <v>22.8</v>
      </c>
      <c r="AD1046" s="57">
        <v>31.7</v>
      </c>
      <c r="AE1046" s="57">
        <v>0</v>
      </c>
      <c r="AF1046" s="57">
        <v>0</v>
      </c>
      <c r="AG1046" s="58">
        <v>1</v>
      </c>
      <c r="AH1046" s="58">
        <v>2</v>
      </c>
      <c r="AI1046" s="58">
        <v>0</v>
      </c>
      <c r="AJ1046" s="58">
        <v>0</v>
      </c>
    </row>
    <row r="1047" spans="1:39">
      <c r="A1047" s="68" t="str">
        <f t="shared" si="305"/>
        <v>6DH30</v>
      </c>
      <c r="B1047" s="12">
        <f t="shared" si="306"/>
        <v>2.5150000000000001</v>
      </c>
      <c r="C1047" s="12">
        <f t="shared" si="307"/>
        <v>2.5150000000000001</v>
      </c>
      <c r="D1047" s="12">
        <f t="shared" si="308"/>
        <v>2.4748533506650996</v>
      </c>
      <c r="E1047" s="12">
        <f t="shared" si="309"/>
        <v>2.300302701382924</v>
      </c>
      <c r="F1047" s="12">
        <f t="shared" si="310"/>
        <v>1.9807867042234477</v>
      </c>
      <c r="G1047" s="12">
        <f t="shared" si="311"/>
        <v>1.6315790093059706</v>
      </c>
      <c r="H1047" s="12">
        <f t="shared" si="312"/>
        <v>27.700000000000003</v>
      </c>
      <c r="I1047" s="12">
        <f t="shared" si="313"/>
        <v>41.7</v>
      </c>
      <c r="J1047" s="12">
        <f t="shared" si="314"/>
        <v>2.5150000000000001</v>
      </c>
      <c r="K1047" s="12">
        <f t="shared" si="304"/>
        <v>2.2706290910049538</v>
      </c>
      <c r="L1047" s="12">
        <f t="shared" si="315"/>
        <v>14</v>
      </c>
      <c r="M1047" s="81">
        <f t="shared" si="316"/>
        <v>0</v>
      </c>
      <c r="N1047" s="81">
        <f t="shared" si="317"/>
        <v>0</v>
      </c>
      <c r="O1047" s="81">
        <f t="shared" si="318"/>
        <v>2.2999999999999972</v>
      </c>
      <c r="P1047" s="81">
        <f t="shared" si="319"/>
        <v>12.299999999999997</v>
      </c>
      <c r="Q1047" s="81">
        <f t="shared" si="320"/>
        <v>8.2999999999999972</v>
      </c>
      <c r="R1047" s="81">
        <f t="shared" si="321"/>
        <v>18.299999999999997</v>
      </c>
      <c r="S1047">
        <f t="shared" si="322"/>
        <v>2</v>
      </c>
      <c r="V1047" s="54" t="s">
        <v>2237</v>
      </c>
      <c r="W1047" s="55" t="s">
        <v>2238</v>
      </c>
      <c r="X1047" s="56">
        <v>5</v>
      </c>
      <c r="Y1047" s="57">
        <v>61.5</v>
      </c>
      <c r="Z1047" s="57">
        <v>2.6</v>
      </c>
      <c r="AA1047" s="57">
        <v>2.5150000000000001</v>
      </c>
      <c r="AB1047" s="57">
        <v>0</v>
      </c>
      <c r="AC1047" s="57">
        <v>25.1</v>
      </c>
      <c r="AD1047" s="57">
        <v>39.1</v>
      </c>
      <c r="AE1047" s="57">
        <v>0</v>
      </c>
      <c r="AF1047" s="57">
        <v>0</v>
      </c>
      <c r="AG1047" s="58">
        <v>1</v>
      </c>
      <c r="AH1047" s="58">
        <v>2</v>
      </c>
      <c r="AI1047" s="58">
        <v>0</v>
      </c>
      <c r="AJ1047" s="58">
        <v>0</v>
      </c>
    </row>
    <row r="1048" spans="1:39">
      <c r="A1048" s="68" t="str">
        <f t="shared" si="305"/>
        <v>6DH31</v>
      </c>
      <c r="B1048" s="12">
        <f t="shared" si="306"/>
        <v>2.5150000000000001</v>
      </c>
      <c r="C1048" s="12">
        <f t="shared" si="307"/>
        <v>2.5150000000000001</v>
      </c>
      <c r="D1048" s="12">
        <f t="shared" si="308"/>
        <v>2.4748533506650996</v>
      </c>
      <c r="E1048" s="12">
        <f t="shared" si="309"/>
        <v>2.300302701382924</v>
      </c>
      <c r="F1048" s="12">
        <f t="shared" si="310"/>
        <v>1.9810486897919009</v>
      </c>
      <c r="G1048" s="12">
        <f t="shared" si="311"/>
        <v>1.6318409948744237</v>
      </c>
      <c r="H1048" s="12">
        <f t="shared" si="312"/>
        <v>27.700000000000003</v>
      </c>
      <c r="I1048" s="12">
        <f t="shared" si="313"/>
        <v>41.715000000000003</v>
      </c>
      <c r="J1048" s="12">
        <f t="shared" si="314"/>
        <v>2.5150000000000001</v>
      </c>
      <c r="K1048" s="12">
        <f t="shared" si="304"/>
        <v>2.2703672650310307</v>
      </c>
      <c r="L1048" s="12">
        <f t="shared" si="315"/>
        <v>14.015000000000001</v>
      </c>
      <c r="M1048" s="81">
        <f t="shared" si="316"/>
        <v>0</v>
      </c>
      <c r="N1048" s="81">
        <f t="shared" si="317"/>
        <v>0</v>
      </c>
      <c r="O1048" s="81">
        <f t="shared" si="318"/>
        <v>2.2999999999999972</v>
      </c>
      <c r="P1048" s="81">
        <f t="shared" si="319"/>
        <v>12.299999999999997</v>
      </c>
      <c r="Q1048" s="81">
        <f t="shared" si="320"/>
        <v>8.2849999999999966</v>
      </c>
      <c r="R1048" s="81">
        <f t="shared" si="321"/>
        <v>18.284999999999997</v>
      </c>
      <c r="S1048">
        <f t="shared" si="322"/>
        <v>2</v>
      </c>
      <c r="V1048" s="54" t="s">
        <v>2239</v>
      </c>
      <c r="W1048" s="55" t="s">
        <v>2240</v>
      </c>
      <c r="X1048" s="56">
        <v>5</v>
      </c>
      <c r="Y1048" s="57">
        <v>63</v>
      </c>
      <c r="Z1048" s="57">
        <v>2.6</v>
      </c>
      <c r="AA1048" s="57">
        <v>2.5150000000000001</v>
      </c>
      <c r="AB1048" s="57">
        <v>0</v>
      </c>
      <c r="AC1048" s="57">
        <v>25.1</v>
      </c>
      <c r="AD1048" s="57">
        <v>39.115000000000002</v>
      </c>
      <c r="AE1048" s="57">
        <v>0</v>
      </c>
      <c r="AF1048" s="57">
        <v>0</v>
      </c>
      <c r="AG1048" s="58">
        <v>1</v>
      </c>
      <c r="AH1048" s="58">
        <v>2</v>
      </c>
      <c r="AI1048" s="58">
        <v>0</v>
      </c>
      <c r="AJ1048" s="58">
        <v>0</v>
      </c>
    </row>
    <row r="1049" spans="1:39">
      <c r="A1049" s="68" t="str">
        <f t="shared" si="305"/>
        <v>6DH32</v>
      </c>
      <c r="B1049" s="12">
        <f t="shared" si="306"/>
        <v>2.5219999999999998</v>
      </c>
      <c r="C1049" s="12">
        <f t="shared" si="307"/>
        <v>2.5219999999999998</v>
      </c>
      <c r="D1049" s="12">
        <f t="shared" si="308"/>
        <v>2.4591617662584166</v>
      </c>
      <c r="E1049" s="12">
        <f t="shared" si="309"/>
        <v>2.2025921683459031</v>
      </c>
      <c r="F1049" s="12">
        <f t="shared" si="310"/>
        <v>1.8533844734284259</v>
      </c>
      <c r="G1049" s="12">
        <f t="shared" si="311"/>
        <v>1.5041767785109483</v>
      </c>
      <c r="H1049" s="12">
        <f t="shared" si="312"/>
        <v>26.400000000000002</v>
      </c>
      <c r="I1049" s="12">
        <f t="shared" si="313"/>
        <v>35.304000000000002</v>
      </c>
      <c r="J1049" s="12">
        <f t="shared" si="314"/>
        <v>2.5219999999999998</v>
      </c>
      <c r="K1049" s="12">
        <f t="shared" si="304"/>
        <v>2.3665801018791504</v>
      </c>
      <c r="L1049" s="12">
        <f t="shared" si="315"/>
        <v>8.9039999999999999</v>
      </c>
      <c r="M1049" s="81">
        <f t="shared" si="316"/>
        <v>0</v>
      </c>
      <c r="N1049" s="81">
        <f t="shared" si="317"/>
        <v>0</v>
      </c>
      <c r="O1049" s="81">
        <f t="shared" si="318"/>
        <v>3.5999999999999979</v>
      </c>
      <c r="P1049" s="81">
        <f t="shared" si="319"/>
        <v>4.695999999999998</v>
      </c>
      <c r="Q1049" s="81">
        <f t="shared" si="320"/>
        <v>14.695999999999998</v>
      </c>
      <c r="R1049" s="81">
        <f t="shared" si="321"/>
        <v>24.695999999999998</v>
      </c>
      <c r="S1049">
        <f t="shared" si="322"/>
        <v>2</v>
      </c>
      <c r="V1049" s="54" t="s">
        <v>2241</v>
      </c>
      <c r="W1049" s="55" t="s">
        <v>2242</v>
      </c>
      <c r="X1049" s="56">
        <v>5</v>
      </c>
      <c r="Y1049" s="57">
        <v>60.7</v>
      </c>
      <c r="Z1049" s="57">
        <v>2.6</v>
      </c>
      <c r="AA1049" s="57">
        <v>2.5219999999999998</v>
      </c>
      <c r="AB1049" s="57">
        <v>0</v>
      </c>
      <c r="AC1049" s="57">
        <v>23.8</v>
      </c>
      <c r="AD1049" s="57">
        <v>32.704000000000001</v>
      </c>
      <c r="AE1049" s="57">
        <v>0</v>
      </c>
      <c r="AF1049" s="57">
        <v>0</v>
      </c>
      <c r="AG1049" s="58">
        <v>1</v>
      </c>
      <c r="AH1049" s="58">
        <v>2</v>
      </c>
      <c r="AI1049" s="58">
        <v>0</v>
      </c>
      <c r="AJ1049" s="58">
        <v>0</v>
      </c>
    </row>
    <row r="1050" spans="1:39">
      <c r="A1050" s="68" t="str">
        <f t="shared" si="305"/>
        <v>6DH33</v>
      </c>
      <c r="B1050" s="12">
        <f t="shared" si="306"/>
        <v>2.5219999999999998</v>
      </c>
      <c r="C1050" s="12">
        <f t="shared" si="307"/>
        <v>2.5219999999999998</v>
      </c>
      <c r="D1050" s="12">
        <f t="shared" si="308"/>
        <v>2.3786240966796206</v>
      </c>
      <c r="E1050" s="12">
        <f t="shared" si="309"/>
        <v>2.1382976040111905</v>
      </c>
      <c r="F1050" s="12">
        <f t="shared" si="310"/>
        <v>1.7890899090937129</v>
      </c>
      <c r="G1050" s="12">
        <f t="shared" si="311"/>
        <v>1.4398822141762357</v>
      </c>
      <c r="H1050" s="12">
        <f t="shared" si="312"/>
        <v>21.786000000000001</v>
      </c>
      <c r="I1050" s="12">
        <f t="shared" si="313"/>
        <v>36.234000000000002</v>
      </c>
      <c r="J1050" s="12">
        <f t="shared" si="314"/>
        <v>2.5219999999999998</v>
      </c>
      <c r="K1050" s="12">
        <f t="shared" si="304"/>
        <v>2.2698092219171122</v>
      </c>
      <c r="L1050" s="12">
        <f t="shared" si="315"/>
        <v>14.448</v>
      </c>
      <c r="M1050" s="81">
        <f t="shared" si="316"/>
        <v>0</v>
      </c>
      <c r="N1050" s="81">
        <f t="shared" si="317"/>
        <v>0</v>
      </c>
      <c r="O1050" s="81">
        <f t="shared" si="318"/>
        <v>8.2139999999999986</v>
      </c>
      <c r="P1050" s="81">
        <f t="shared" si="319"/>
        <v>3.7659999999999982</v>
      </c>
      <c r="Q1050" s="81">
        <f t="shared" si="320"/>
        <v>13.765999999999998</v>
      </c>
      <c r="R1050" s="81">
        <f t="shared" si="321"/>
        <v>23.765999999999998</v>
      </c>
      <c r="S1050">
        <f t="shared" si="322"/>
        <v>2</v>
      </c>
      <c r="V1050" s="54" t="s">
        <v>2243</v>
      </c>
      <c r="W1050" s="55" t="s">
        <v>2244</v>
      </c>
      <c r="X1050" s="56">
        <v>5</v>
      </c>
      <c r="Y1050" s="57">
        <v>62.2</v>
      </c>
      <c r="Z1050" s="57">
        <v>2.6</v>
      </c>
      <c r="AA1050" s="57">
        <v>2.5219999999999998</v>
      </c>
      <c r="AB1050" s="57">
        <v>0</v>
      </c>
      <c r="AC1050" s="57">
        <v>19.186</v>
      </c>
      <c r="AD1050" s="57">
        <v>33.634</v>
      </c>
      <c r="AE1050" s="57">
        <v>0</v>
      </c>
      <c r="AF1050" s="57">
        <v>0</v>
      </c>
      <c r="AG1050" s="58">
        <v>1</v>
      </c>
      <c r="AH1050" s="58">
        <v>2</v>
      </c>
      <c r="AI1050" s="58">
        <v>0</v>
      </c>
      <c r="AJ1050" s="58">
        <v>0</v>
      </c>
    </row>
    <row r="1051" spans="1:39">
      <c r="A1051" s="68" t="str">
        <f t="shared" si="305"/>
        <v>6DH34</v>
      </c>
      <c r="B1051" s="12">
        <f t="shared" si="306"/>
        <v>2.5219999999999998</v>
      </c>
      <c r="C1051" s="12">
        <f t="shared" si="307"/>
        <v>2.5219999999999998</v>
      </c>
      <c r="D1051" s="12">
        <f t="shared" si="308"/>
        <v>2.4369763787346521</v>
      </c>
      <c r="E1051" s="12">
        <f t="shared" si="309"/>
        <v>2.2523130865101924</v>
      </c>
      <c r="F1051" s="12">
        <f t="shared" si="310"/>
        <v>1.903105391592715</v>
      </c>
      <c r="G1051" s="12">
        <f t="shared" si="311"/>
        <v>1.5538976966752376</v>
      </c>
      <c r="H1051" s="12">
        <f t="shared" si="312"/>
        <v>25.129000000000001</v>
      </c>
      <c r="I1051" s="12">
        <f t="shared" si="313"/>
        <v>39.420999999999999</v>
      </c>
      <c r="J1051" s="12">
        <f t="shared" si="314"/>
        <v>2.5219999999999998</v>
      </c>
      <c r="K1051" s="12">
        <f t="shared" si="304"/>
        <v>2.2725322120459142</v>
      </c>
      <c r="L1051" s="12">
        <f t="shared" si="315"/>
        <v>14.291999999999998</v>
      </c>
      <c r="M1051" s="81">
        <f t="shared" si="316"/>
        <v>0</v>
      </c>
      <c r="N1051" s="81">
        <f t="shared" si="317"/>
        <v>0</v>
      </c>
      <c r="O1051" s="81">
        <f t="shared" si="318"/>
        <v>4.8709999999999987</v>
      </c>
      <c r="P1051" s="81">
        <f t="shared" si="319"/>
        <v>0.57900000000000063</v>
      </c>
      <c r="Q1051" s="81">
        <f t="shared" si="320"/>
        <v>10.579000000000001</v>
      </c>
      <c r="R1051" s="81">
        <f t="shared" si="321"/>
        <v>20.579000000000001</v>
      </c>
      <c r="S1051">
        <f t="shared" si="322"/>
        <v>2</v>
      </c>
      <c r="V1051" s="54" t="s">
        <v>2245</v>
      </c>
      <c r="W1051" s="55" t="s">
        <v>2246</v>
      </c>
      <c r="X1051" s="56">
        <v>5</v>
      </c>
      <c r="Y1051" s="57">
        <v>62.2</v>
      </c>
      <c r="Z1051" s="57">
        <v>2.6</v>
      </c>
      <c r="AA1051" s="57">
        <v>2.5219999999999998</v>
      </c>
      <c r="AB1051" s="57">
        <v>0</v>
      </c>
      <c r="AC1051" s="57">
        <v>22.529</v>
      </c>
      <c r="AD1051" s="57">
        <v>36.820999999999998</v>
      </c>
      <c r="AE1051" s="57">
        <v>0</v>
      </c>
      <c r="AF1051" s="57">
        <v>0</v>
      </c>
      <c r="AG1051" s="58">
        <v>1</v>
      </c>
      <c r="AH1051" s="58">
        <v>2</v>
      </c>
      <c r="AI1051" s="58">
        <v>0</v>
      </c>
      <c r="AJ1051" s="58">
        <v>0</v>
      </c>
    </row>
    <row r="1052" spans="1:39">
      <c r="A1052" s="68" t="str">
        <f t="shared" si="305"/>
        <v>6DH35</v>
      </c>
      <c r="B1052" s="12">
        <f t="shared" si="306"/>
        <v>2.5219999999999998</v>
      </c>
      <c r="C1052" s="12">
        <f t="shared" si="307"/>
        <v>2.5219999999999998</v>
      </c>
      <c r="D1052" s="12">
        <f t="shared" si="308"/>
        <v>2.4762851849529981</v>
      </c>
      <c r="E1052" s="12">
        <f t="shared" si="309"/>
        <v>2.236604923353418</v>
      </c>
      <c r="F1052" s="12">
        <f t="shared" si="310"/>
        <v>1.8873972284359408</v>
      </c>
      <c r="G1052" s="12">
        <f t="shared" si="311"/>
        <v>1.5381895335184634</v>
      </c>
      <c r="H1052" s="12">
        <f t="shared" si="312"/>
        <v>27.381</v>
      </c>
      <c r="I1052" s="12">
        <f t="shared" si="313"/>
        <v>36.271000000000001</v>
      </c>
      <c r="J1052" s="12">
        <f t="shared" si="314"/>
        <v>2.5219999999999998</v>
      </c>
      <c r="K1052" s="12">
        <f t="shared" si="304"/>
        <v>2.3668244727881453</v>
      </c>
      <c r="L1052" s="12">
        <f t="shared" si="315"/>
        <v>8.89</v>
      </c>
      <c r="M1052" s="81">
        <f t="shared" si="316"/>
        <v>0</v>
      </c>
      <c r="N1052" s="81">
        <f t="shared" si="317"/>
        <v>0</v>
      </c>
      <c r="O1052" s="81">
        <f t="shared" si="318"/>
        <v>2.6189999999999998</v>
      </c>
      <c r="P1052" s="81">
        <f t="shared" si="319"/>
        <v>3.7289999999999992</v>
      </c>
      <c r="Q1052" s="81">
        <f t="shared" si="320"/>
        <v>13.728999999999999</v>
      </c>
      <c r="R1052" s="81">
        <f t="shared" si="321"/>
        <v>23.728999999999999</v>
      </c>
      <c r="S1052">
        <f t="shared" si="322"/>
        <v>2</v>
      </c>
      <c r="V1052" s="54" t="s">
        <v>2247</v>
      </c>
      <c r="W1052" s="55" t="s">
        <v>2248</v>
      </c>
      <c r="X1052" s="56">
        <v>5</v>
      </c>
      <c r="Y1052" s="57">
        <v>61</v>
      </c>
      <c r="Z1052" s="57">
        <v>2.6</v>
      </c>
      <c r="AA1052" s="57">
        <v>2.5219999999999998</v>
      </c>
      <c r="AB1052" s="57">
        <v>0</v>
      </c>
      <c r="AC1052" s="57">
        <v>24.780999999999999</v>
      </c>
      <c r="AD1052" s="57">
        <v>33.670999999999999</v>
      </c>
      <c r="AE1052" s="57">
        <v>0</v>
      </c>
      <c r="AF1052" s="57">
        <v>0</v>
      </c>
      <c r="AG1052" s="58">
        <v>1</v>
      </c>
      <c r="AH1052" s="58">
        <v>2</v>
      </c>
      <c r="AI1052" s="58">
        <v>0</v>
      </c>
      <c r="AJ1052" s="58">
        <v>0</v>
      </c>
    </row>
    <row r="1053" spans="1:39">
      <c r="A1053" s="68" t="str">
        <f t="shared" si="305"/>
        <v>6DH37</v>
      </c>
      <c r="B1053" s="12">
        <f t="shared" si="306"/>
        <v>2.5150000000000001</v>
      </c>
      <c r="C1053" s="12">
        <f t="shared" si="307"/>
        <v>2.5150000000000001</v>
      </c>
      <c r="D1053" s="12">
        <f t="shared" si="308"/>
        <v>2.4750977215740946</v>
      </c>
      <c r="E1053" s="12">
        <f t="shared" si="309"/>
        <v>2.300547072291919</v>
      </c>
      <c r="F1053" s="12">
        <f t="shared" si="310"/>
        <v>1.981135869359824</v>
      </c>
      <c r="G1053" s="12">
        <f t="shared" si="311"/>
        <v>1.6319281744423466</v>
      </c>
      <c r="H1053" s="12">
        <f t="shared" si="312"/>
        <v>27.714000000000002</v>
      </c>
      <c r="I1053" s="12">
        <f t="shared" si="313"/>
        <v>41.706000000000003</v>
      </c>
      <c r="J1053" s="12">
        <f t="shared" si="314"/>
        <v>2.5150000000000001</v>
      </c>
      <c r="K1053" s="12">
        <f t="shared" si="304"/>
        <v>2.2707687315243796</v>
      </c>
      <c r="L1053" s="12">
        <f t="shared" si="315"/>
        <v>13.992000000000001</v>
      </c>
      <c r="M1053" s="81">
        <f t="shared" si="316"/>
        <v>0</v>
      </c>
      <c r="N1053" s="81">
        <f t="shared" si="317"/>
        <v>0</v>
      </c>
      <c r="O1053" s="81">
        <f t="shared" si="318"/>
        <v>2.2859999999999978</v>
      </c>
      <c r="P1053" s="81">
        <f t="shared" si="319"/>
        <v>12.285999999999998</v>
      </c>
      <c r="Q1053" s="81">
        <f t="shared" si="320"/>
        <v>8.2939999999999969</v>
      </c>
      <c r="R1053" s="81">
        <f t="shared" si="321"/>
        <v>18.293999999999997</v>
      </c>
      <c r="S1053">
        <f t="shared" si="322"/>
        <v>2</v>
      </c>
      <c r="V1053" s="54" t="s">
        <v>2249</v>
      </c>
      <c r="W1053" s="55" t="s">
        <v>2250</v>
      </c>
      <c r="X1053" s="56">
        <v>5</v>
      </c>
      <c r="Y1053" s="57">
        <v>64</v>
      </c>
      <c r="Z1053" s="57">
        <v>2.6</v>
      </c>
      <c r="AA1053" s="57">
        <v>2.5150000000000001</v>
      </c>
      <c r="AB1053" s="57">
        <v>0</v>
      </c>
      <c r="AC1053" s="57">
        <v>25.114000000000001</v>
      </c>
      <c r="AD1053" s="57">
        <v>39.106000000000002</v>
      </c>
      <c r="AE1053" s="57">
        <v>0</v>
      </c>
      <c r="AF1053" s="57">
        <v>0</v>
      </c>
      <c r="AG1053" s="58">
        <v>1</v>
      </c>
      <c r="AH1053" s="58">
        <v>2</v>
      </c>
      <c r="AI1053" s="58">
        <v>0</v>
      </c>
      <c r="AJ1053" s="58">
        <v>0</v>
      </c>
    </row>
    <row r="1054" spans="1:39">
      <c r="A1054" s="68" t="str">
        <f t="shared" si="305"/>
        <v>6DH38</v>
      </c>
      <c r="B1054" s="12">
        <f t="shared" si="306"/>
        <v>2.5219999999999998</v>
      </c>
      <c r="C1054" s="12">
        <f t="shared" si="307"/>
        <v>2.5219999999999998</v>
      </c>
      <c r="D1054" s="12">
        <f t="shared" si="308"/>
        <v>2.4364701818517336</v>
      </c>
      <c r="E1054" s="12">
        <f t="shared" si="309"/>
        <v>2.2519466152637819</v>
      </c>
      <c r="F1054" s="12">
        <f t="shared" si="310"/>
        <v>1.9027389203463045</v>
      </c>
      <c r="G1054" s="12">
        <f t="shared" si="311"/>
        <v>1.5535312254288272</v>
      </c>
      <c r="H1054" s="12">
        <f t="shared" si="312"/>
        <v>25.1</v>
      </c>
      <c r="I1054" s="12">
        <f t="shared" si="313"/>
        <v>39.429000000000002</v>
      </c>
      <c r="J1054" s="12">
        <f t="shared" si="314"/>
        <v>2.5219999999999998</v>
      </c>
      <c r="K1054" s="12">
        <f t="shared" si="304"/>
        <v>2.2718863746435698</v>
      </c>
      <c r="L1054" s="12">
        <f t="shared" si="315"/>
        <v>14.329000000000001</v>
      </c>
      <c r="M1054" s="81">
        <f t="shared" si="316"/>
        <v>0</v>
      </c>
      <c r="N1054" s="81">
        <f t="shared" si="317"/>
        <v>0</v>
      </c>
      <c r="O1054" s="81">
        <f t="shared" si="318"/>
        <v>4.8999999999999986</v>
      </c>
      <c r="P1054" s="81">
        <f t="shared" si="319"/>
        <v>0.57099999999999795</v>
      </c>
      <c r="Q1054" s="81">
        <f t="shared" si="320"/>
        <v>10.570999999999998</v>
      </c>
      <c r="R1054" s="81">
        <f t="shared" si="321"/>
        <v>20.570999999999998</v>
      </c>
      <c r="S1054">
        <f t="shared" si="322"/>
        <v>2</v>
      </c>
      <c r="V1054" s="54" t="s">
        <v>2251</v>
      </c>
      <c r="W1054" s="55" t="s">
        <v>2252</v>
      </c>
      <c r="X1054" s="56">
        <v>5</v>
      </c>
      <c r="Y1054" s="57">
        <v>64</v>
      </c>
      <c r="Z1054" s="57">
        <v>2.6</v>
      </c>
      <c r="AA1054" s="57">
        <v>2.5219999999999998</v>
      </c>
      <c r="AB1054" s="57">
        <v>0</v>
      </c>
      <c r="AC1054" s="57">
        <v>22.5</v>
      </c>
      <c r="AD1054" s="57">
        <v>36.829000000000001</v>
      </c>
      <c r="AE1054" s="57">
        <v>0</v>
      </c>
      <c r="AF1054" s="57">
        <v>0</v>
      </c>
      <c r="AG1054" s="58">
        <v>1</v>
      </c>
      <c r="AH1054" s="58">
        <v>2</v>
      </c>
      <c r="AI1054" s="58">
        <v>0</v>
      </c>
      <c r="AJ1054" s="58">
        <v>0</v>
      </c>
    </row>
    <row r="1055" spans="1:39">
      <c r="A1055" s="68" t="str">
        <f t="shared" si="305"/>
        <v>6DH39</v>
      </c>
      <c r="B1055" s="12">
        <f t="shared" si="306"/>
        <v>2.5219999999999998</v>
      </c>
      <c r="C1055" s="12">
        <f t="shared" si="307"/>
        <v>2.5219999999999998</v>
      </c>
      <c r="D1055" s="12">
        <f t="shared" si="308"/>
        <v>2.4766168311866341</v>
      </c>
      <c r="E1055" s="12">
        <f t="shared" si="309"/>
        <v>2.2374430750193968</v>
      </c>
      <c r="F1055" s="12">
        <f t="shared" si="310"/>
        <v>1.8882353801019196</v>
      </c>
      <c r="G1055" s="12">
        <f t="shared" si="311"/>
        <v>1.5390276851844422</v>
      </c>
      <c r="H1055" s="12">
        <f t="shared" si="312"/>
        <v>27.400000000000002</v>
      </c>
      <c r="I1055" s="12">
        <f t="shared" si="313"/>
        <v>36.300000000000004</v>
      </c>
      <c r="J1055" s="12">
        <f t="shared" si="314"/>
        <v>2.5219999999999998</v>
      </c>
      <c r="K1055" s="12">
        <f t="shared" si="304"/>
        <v>2.3666499221388633</v>
      </c>
      <c r="L1055" s="12">
        <f t="shared" si="315"/>
        <v>8.9000000000000021</v>
      </c>
      <c r="M1055" s="81">
        <f t="shared" si="316"/>
        <v>0</v>
      </c>
      <c r="N1055" s="81">
        <f t="shared" si="317"/>
        <v>0</v>
      </c>
      <c r="O1055" s="81">
        <f t="shared" si="318"/>
        <v>2.5999999999999979</v>
      </c>
      <c r="P1055" s="81">
        <f t="shared" si="319"/>
        <v>3.6999999999999957</v>
      </c>
      <c r="Q1055" s="81">
        <f t="shared" si="320"/>
        <v>13.699999999999996</v>
      </c>
      <c r="R1055" s="81">
        <f t="shared" si="321"/>
        <v>23.699999999999996</v>
      </c>
      <c r="S1055">
        <f t="shared" si="322"/>
        <v>2</v>
      </c>
      <c r="V1055" s="54" t="s">
        <v>2253</v>
      </c>
      <c r="W1055" s="55" t="s">
        <v>2254</v>
      </c>
      <c r="X1055" s="56">
        <v>5</v>
      </c>
      <c r="Y1055" s="57">
        <v>64</v>
      </c>
      <c r="Z1055" s="57">
        <v>2.6</v>
      </c>
      <c r="AA1055" s="57">
        <v>2.5219999999999998</v>
      </c>
      <c r="AB1055" s="57">
        <v>0</v>
      </c>
      <c r="AC1055" s="57">
        <v>24.8</v>
      </c>
      <c r="AD1055" s="57">
        <v>33.700000000000003</v>
      </c>
      <c r="AE1055" s="57">
        <v>0</v>
      </c>
      <c r="AF1055" s="57">
        <v>0</v>
      </c>
      <c r="AG1055" s="58">
        <v>1</v>
      </c>
      <c r="AH1055" s="58">
        <v>2</v>
      </c>
      <c r="AI1055" s="58">
        <v>0</v>
      </c>
      <c r="AJ1055" s="58">
        <v>0</v>
      </c>
    </row>
    <row r="1056" spans="1:39">
      <c r="A1056" s="68" t="str">
        <f t="shared" si="305"/>
        <v>6DH41</v>
      </c>
      <c r="B1056" s="12">
        <f t="shared" si="306"/>
        <v>2.5219999999999998</v>
      </c>
      <c r="C1056" s="12">
        <f t="shared" si="307"/>
        <v>2.5219999999999998</v>
      </c>
      <c r="D1056" s="12">
        <f t="shared" si="308"/>
        <v>2.4050510649809418</v>
      </c>
      <c r="E1056" s="12">
        <f t="shared" si="309"/>
        <v>2.0802953564524067</v>
      </c>
      <c r="F1056" s="12">
        <f t="shared" si="310"/>
        <v>1.7310876615349295</v>
      </c>
      <c r="G1056" s="12">
        <f t="shared" si="311"/>
        <v>1.3818799666174522</v>
      </c>
      <c r="H1056" s="12">
        <f t="shared" si="312"/>
        <v>23.3</v>
      </c>
      <c r="I1056" s="12">
        <f t="shared" si="313"/>
        <v>31.400000000000002</v>
      </c>
      <c r="J1056" s="12">
        <f t="shared" si="314"/>
        <v>2.5219999999999998</v>
      </c>
      <c r="K1056" s="12">
        <f t="shared" si="304"/>
        <v>2.3806139740814372</v>
      </c>
      <c r="L1056" s="12">
        <f t="shared" si="315"/>
        <v>8.1000000000000014</v>
      </c>
      <c r="M1056" s="81">
        <f t="shared" si="316"/>
        <v>0</v>
      </c>
      <c r="N1056" s="81">
        <f t="shared" si="317"/>
        <v>0</v>
      </c>
      <c r="O1056" s="81">
        <f t="shared" si="318"/>
        <v>6.6999999999999993</v>
      </c>
      <c r="P1056" s="81">
        <f t="shared" si="319"/>
        <v>8.5999999999999979</v>
      </c>
      <c r="Q1056" s="81">
        <f t="shared" si="320"/>
        <v>18.599999999999998</v>
      </c>
      <c r="R1056" s="81">
        <f t="shared" si="321"/>
        <v>28.599999999999998</v>
      </c>
      <c r="S1056">
        <f t="shared" si="322"/>
        <v>2</v>
      </c>
      <c r="V1056" s="54" t="s">
        <v>2255</v>
      </c>
      <c r="W1056" s="55" t="s">
        <v>2256</v>
      </c>
      <c r="X1056" s="56">
        <v>5</v>
      </c>
      <c r="Y1056" s="57">
        <v>61.7</v>
      </c>
      <c r="Z1056" s="57">
        <v>2.6</v>
      </c>
      <c r="AA1056" s="57">
        <v>2.5219999999999998</v>
      </c>
      <c r="AB1056" s="57">
        <v>0</v>
      </c>
      <c r="AC1056" s="57">
        <v>20.7</v>
      </c>
      <c r="AD1056" s="57">
        <v>28.8</v>
      </c>
      <c r="AE1056" s="57">
        <v>0</v>
      </c>
      <c r="AF1056" s="57">
        <v>0</v>
      </c>
      <c r="AG1056" s="58">
        <v>1</v>
      </c>
      <c r="AH1056" s="58">
        <v>2</v>
      </c>
      <c r="AI1056" s="58">
        <v>0</v>
      </c>
      <c r="AJ1056" s="58">
        <v>0</v>
      </c>
    </row>
    <row r="1057" spans="1:36">
      <c r="A1057" s="68" t="str">
        <f t="shared" si="305"/>
        <v>6DH42-57</v>
      </c>
      <c r="B1057" s="12">
        <f t="shared" si="306"/>
        <v>3</v>
      </c>
      <c r="C1057" s="12">
        <f t="shared" si="307"/>
        <v>3</v>
      </c>
      <c r="D1057" s="12">
        <f t="shared" si="308"/>
        <v>3</v>
      </c>
      <c r="E1057" s="12">
        <f t="shared" si="309"/>
        <v>2.8516319481101506</v>
      </c>
      <c r="F1057" s="12">
        <f t="shared" si="310"/>
        <v>2.6770812988279746</v>
      </c>
      <c r="G1057" s="12">
        <f t="shared" si="311"/>
        <v>2.5025306495457986</v>
      </c>
      <c r="H1057" s="12">
        <f t="shared" si="312"/>
        <v>14</v>
      </c>
      <c r="I1057" s="12">
        <f t="shared" si="313"/>
        <v>31.5</v>
      </c>
      <c r="J1057" s="12">
        <f t="shared" si="314"/>
        <v>3</v>
      </c>
      <c r="K1057" s="12">
        <f t="shared" si="304"/>
        <v>3</v>
      </c>
      <c r="L1057" s="12">
        <f t="shared" si="315"/>
        <v>17.5</v>
      </c>
      <c r="M1057" s="81">
        <f t="shared" si="316"/>
        <v>0</v>
      </c>
      <c r="N1057" s="81">
        <f t="shared" si="317"/>
        <v>6</v>
      </c>
      <c r="O1057" s="81">
        <f t="shared" si="318"/>
        <v>16</v>
      </c>
      <c r="P1057" s="81">
        <f t="shared" si="319"/>
        <v>8.5</v>
      </c>
      <c r="Q1057" s="81">
        <f t="shared" si="320"/>
        <v>18.5</v>
      </c>
      <c r="R1057" s="81">
        <f t="shared" si="321"/>
        <v>28.5</v>
      </c>
      <c r="S1057">
        <f t="shared" si="322"/>
        <v>1</v>
      </c>
      <c r="V1057" s="54" t="s">
        <v>2257</v>
      </c>
      <c r="W1057" s="55" t="s">
        <v>2258</v>
      </c>
      <c r="X1057" s="56">
        <v>5</v>
      </c>
      <c r="Y1057" s="57">
        <v>67.5</v>
      </c>
      <c r="Z1057" s="57">
        <v>3</v>
      </c>
      <c r="AA1057" s="57">
        <v>3</v>
      </c>
      <c r="AB1057" s="57">
        <v>2.57</v>
      </c>
      <c r="AC1057" s="57">
        <v>11</v>
      </c>
      <c r="AD1057" s="57">
        <v>28.5</v>
      </c>
      <c r="AE1057" s="57">
        <v>43.5</v>
      </c>
      <c r="AF1057" s="57">
        <v>0</v>
      </c>
      <c r="AG1057" s="58">
        <v>0</v>
      </c>
      <c r="AH1057" s="58">
        <v>1</v>
      </c>
      <c r="AI1057" s="58">
        <v>2</v>
      </c>
      <c r="AJ1057" s="58">
        <v>0</v>
      </c>
    </row>
    <row r="1058" spans="1:36">
      <c r="A1058" s="68" t="str">
        <f t="shared" si="305"/>
        <v>6DH42-58</v>
      </c>
      <c r="B1058" s="12">
        <f t="shared" si="306"/>
        <v>3</v>
      </c>
      <c r="C1058" s="12">
        <f t="shared" si="307"/>
        <v>3</v>
      </c>
      <c r="D1058" s="12">
        <f t="shared" si="308"/>
        <v>3</v>
      </c>
      <c r="E1058" s="12">
        <f t="shared" si="309"/>
        <v>2.8516319481101506</v>
      </c>
      <c r="F1058" s="12">
        <f t="shared" si="310"/>
        <v>2.6770812988279746</v>
      </c>
      <c r="G1058" s="12">
        <f t="shared" si="311"/>
        <v>2.5025306495457986</v>
      </c>
      <c r="H1058" s="12">
        <f t="shared" si="312"/>
        <v>14</v>
      </c>
      <c r="I1058" s="12">
        <f t="shared" si="313"/>
        <v>31.5</v>
      </c>
      <c r="J1058" s="12">
        <f t="shared" si="314"/>
        <v>3</v>
      </c>
      <c r="K1058" s="12">
        <f t="shared" si="304"/>
        <v>3</v>
      </c>
      <c r="L1058" s="12">
        <f t="shared" si="315"/>
        <v>17.5</v>
      </c>
      <c r="M1058" s="81">
        <f t="shared" si="316"/>
        <v>0</v>
      </c>
      <c r="N1058" s="81">
        <f t="shared" si="317"/>
        <v>6</v>
      </c>
      <c r="O1058" s="81">
        <f t="shared" si="318"/>
        <v>16</v>
      </c>
      <c r="P1058" s="81">
        <f t="shared" si="319"/>
        <v>8.5</v>
      </c>
      <c r="Q1058" s="81">
        <f t="shared" si="320"/>
        <v>18.5</v>
      </c>
      <c r="R1058" s="81">
        <f t="shared" si="321"/>
        <v>28.5</v>
      </c>
      <c r="S1058">
        <f t="shared" si="322"/>
        <v>1</v>
      </c>
      <c r="V1058" s="54" t="s">
        <v>2259</v>
      </c>
      <c r="W1058" s="55" t="s">
        <v>2260</v>
      </c>
      <c r="X1058" s="56">
        <v>5</v>
      </c>
      <c r="Y1058" s="57">
        <v>67.5</v>
      </c>
      <c r="Z1058" s="57">
        <v>3</v>
      </c>
      <c r="AA1058" s="57">
        <v>3</v>
      </c>
      <c r="AB1058" s="57">
        <v>2.58</v>
      </c>
      <c r="AC1058" s="57">
        <v>11</v>
      </c>
      <c r="AD1058" s="57">
        <v>28.5</v>
      </c>
      <c r="AE1058" s="57">
        <v>43.5</v>
      </c>
      <c r="AF1058" s="57">
        <v>0</v>
      </c>
      <c r="AG1058" s="58">
        <v>0</v>
      </c>
      <c r="AH1058" s="58">
        <v>1</v>
      </c>
      <c r="AI1058" s="58">
        <v>2</v>
      </c>
      <c r="AJ1058" s="58">
        <v>0</v>
      </c>
    </row>
    <row r="1059" spans="1:36">
      <c r="A1059" s="68" t="str">
        <f t="shared" si="305"/>
        <v>6DH42-59</v>
      </c>
      <c r="B1059" s="12">
        <f t="shared" si="306"/>
        <v>3</v>
      </c>
      <c r="C1059" s="12">
        <f t="shared" si="307"/>
        <v>3</v>
      </c>
      <c r="D1059" s="12">
        <f t="shared" si="308"/>
        <v>3</v>
      </c>
      <c r="E1059" s="12">
        <f t="shared" si="309"/>
        <v>2.8516319481101506</v>
      </c>
      <c r="F1059" s="12">
        <f t="shared" si="310"/>
        <v>2.6770812988279746</v>
      </c>
      <c r="G1059" s="12">
        <f t="shared" si="311"/>
        <v>2.5025306495457986</v>
      </c>
      <c r="H1059" s="12">
        <f t="shared" si="312"/>
        <v>14</v>
      </c>
      <c r="I1059" s="12">
        <f t="shared" si="313"/>
        <v>31.5</v>
      </c>
      <c r="J1059" s="12">
        <f t="shared" si="314"/>
        <v>3</v>
      </c>
      <c r="K1059" s="12">
        <f t="shared" si="304"/>
        <v>3</v>
      </c>
      <c r="L1059" s="12">
        <f t="shared" si="315"/>
        <v>17.5</v>
      </c>
      <c r="M1059" s="81">
        <f t="shared" si="316"/>
        <v>0</v>
      </c>
      <c r="N1059" s="81">
        <f t="shared" si="317"/>
        <v>6</v>
      </c>
      <c r="O1059" s="81">
        <f t="shared" si="318"/>
        <v>16</v>
      </c>
      <c r="P1059" s="81">
        <f t="shared" si="319"/>
        <v>8.5</v>
      </c>
      <c r="Q1059" s="81">
        <f t="shared" si="320"/>
        <v>18.5</v>
      </c>
      <c r="R1059" s="81">
        <f t="shared" si="321"/>
        <v>28.5</v>
      </c>
      <c r="S1059">
        <f t="shared" si="322"/>
        <v>1</v>
      </c>
      <c r="V1059" s="54" t="s">
        <v>2261</v>
      </c>
      <c r="W1059" s="55" t="s">
        <v>2262</v>
      </c>
      <c r="X1059" s="56">
        <v>5</v>
      </c>
      <c r="Y1059" s="57">
        <v>67.5</v>
      </c>
      <c r="Z1059" s="57">
        <v>3</v>
      </c>
      <c r="AA1059" s="57">
        <v>3</v>
      </c>
      <c r="AB1059" s="57">
        <v>2.59</v>
      </c>
      <c r="AC1059" s="57">
        <v>11</v>
      </c>
      <c r="AD1059" s="57">
        <v>28.5</v>
      </c>
      <c r="AE1059" s="57">
        <v>43.5</v>
      </c>
      <c r="AF1059" s="57">
        <v>0</v>
      </c>
      <c r="AG1059" s="58">
        <v>0</v>
      </c>
      <c r="AH1059" s="58">
        <v>1</v>
      </c>
      <c r="AI1059" s="58">
        <v>2</v>
      </c>
      <c r="AJ1059" s="58">
        <v>0</v>
      </c>
    </row>
    <row r="1060" spans="1:36">
      <c r="A1060" s="68" t="str">
        <f t="shared" si="305"/>
        <v>6DH42-60</v>
      </c>
      <c r="B1060" s="12">
        <f t="shared" si="306"/>
        <v>3</v>
      </c>
      <c r="C1060" s="12">
        <f t="shared" si="307"/>
        <v>3</v>
      </c>
      <c r="D1060" s="12">
        <f t="shared" si="308"/>
        <v>3</v>
      </c>
      <c r="E1060" s="12">
        <f t="shared" si="309"/>
        <v>2.8516319481101506</v>
      </c>
      <c r="F1060" s="12">
        <f t="shared" si="310"/>
        <v>2.6770812988279746</v>
      </c>
      <c r="G1060" s="12">
        <f t="shared" si="311"/>
        <v>2.5025306495457986</v>
      </c>
      <c r="H1060" s="12">
        <f t="shared" si="312"/>
        <v>14</v>
      </c>
      <c r="I1060" s="12">
        <f t="shared" si="313"/>
        <v>31.5</v>
      </c>
      <c r="J1060" s="12">
        <f t="shared" si="314"/>
        <v>3</v>
      </c>
      <c r="K1060" s="12">
        <f t="shared" si="304"/>
        <v>3</v>
      </c>
      <c r="L1060" s="12">
        <f t="shared" si="315"/>
        <v>17.5</v>
      </c>
      <c r="M1060" s="81">
        <f t="shared" si="316"/>
        <v>0</v>
      </c>
      <c r="N1060" s="81">
        <f t="shared" si="317"/>
        <v>6</v>
      </c>
      <c r="O1060" s="81">
        <f t="shared" si="318"/>
        <v>16</v>
      </c>
      <c r="P1060" s="81">
        <f t="shared" si="319"/>
        <v>8.5</v>
      </c>
      <c r="Q1060" s="81">
        <f t="shared" si="320"/>
        <v>18.5</v>
      </c>
      <c r="R1060" s="81">
        <f t="shared" si="321"/>
        <v>28.5</v>
      </c>
      <c r="S1060">
        <f t="shared" si="322"/>
        <v>1</v>
      </c>
      <c r="V1060" s="54" t="s">
        <v>2263</v>
      </c>
      <c r="W1060" s="55" t="s">
        <v>2264</v>
      </c>
      <c r="X1060" s="56">
        <v>5</v>
      </c>
      <c r="Y1060" s="57">
        <v>67.5</v>
      </c>
      <c r="Z1060" s="57">
        <v>3</v>
      </c>
      <c r="AA1060" s="57">
        <v>3</v>
      </c>
      <c r="AB1060" s="57">
        <v>2.6</v>
      </c>
      <c r="AC1060" s="57">
        <v>11</v>
      </c>
      <c r="AD1060" s="57">
        <v>28.5</v>
      </c>
      <c r="AE1060" s="57">
        <v>43.5</v>
      </c>
      <c r="AF1060" s="57">
        <v>0</v>
      </c>
      <c r="AG1060" s="58">
        <v>0</v>
      </c>
      <c r="AH1060" s="58">
        <v>1</v>
      </c>
      <c r="AI1060" s="58">
        <v>2</v>
      </c>
      <c r="AJ1060" s="58">
        <v>0</v>
      </c>
    </row>
    <row r="1061" spans="1:36">
      <c r="A1061" s="68" t="str">
        <f t="shared" si="305"/>
        <v>6DH42-61</v>
      </c>
      <c r="B1061" s="12">
        <f t="shared" si="306"/>
        <v>3</v>
      </c>
      <c r="C1061" s="12">
        <f t="shared" si="307"/>
        <v>3</v>
      </c>
      <c r="D1061" s="12">
        <f t="shared" si="308"/>
        <v>3</v>
      </c>
      <c r="E1061" s="12">
        <f t="shared" si="309"/>
        <v>2.8516319481101506</v>
      </c>
      <c r="F1061" s="12">
        <f t="shared" si="310"/>
        <v>2.6770812988279746</v>
      </c>
      <c r="G1061" s="12">
        <f t="shared" si="311"/>
        <v>2.5025306495457986</v>
      </c>
      <c r="H1061" s="12">
        <f t="shared" si="312"/>
        <v>14</v>
      </c>
      <c r="I1061" s="12">
        <f t="shared" si="313"/>
        <v>31.5</v>
      </c>
      <c r="J1061" s="12">
        <f t="shared" si="314"/>
        <v>3</v>
      </c>
      <c r="K1061" s="12">
        <f t="shared" si="304"/>
        <v>3</v>
      </c>
      <c r="L1061" s="12">
        <f t="shared" si="315"/>
        <v>17.5</v>
      </c>
      <c r="M1061" s="81">
        <f t="shared" si="316"/>
        <v>0</v>
      </c>
      <c r="N1061" s="81">
        <f t="shared" si="317"/>
        <v>6</v>
      </c>
      <c r="O1061" s="81">
        <f t="shared" si="318"/>
        <v>16</v>
      </c>
      <c r="P1061" s="81">
        <f t="shared" si="319"/>
        <v>8.5</v>
      </c>
      <c r="Q1061" s="81">
        <f t="shared" si="320"/>
        <v>18.5</v>
      </c>
      <c r="R1061" s="81">
        <f t="shared" si="321"/>
        <v>28.5</v>
      </c>
      <c r="S1061">
        <f t="shared" si="322"/>
        <v>1</v>
      </c>
      <c r="V1061" s="54" t="s">
        <v>2265</v>
      </c>
      <c r="W1061" s="55" t="s">
        <v>2266</v>
      </c>
      <c r="X1061" s="56">
        <v>5</v>
      </c>
      <c r="Y1061" s="57">
        <v>67.5</v>
      </c>
      <c r="Z1061" s="57">
        <v>3</v>
      </c>
      <c r="AA1061" s="57">
        <v>3</v>
      </c>
      <c r="AB1061" s="57">
        <v>2.61</v>
      </c>
      <c r="AC1061" s="57">
        <v>11</v>
      </c>
      <c r="AD1061" s="57">
        <v>28.5</v>
      </c>
      <c r="AE1061" s="57">
        <v>43.5</v>
      </c>
      <c r="AF1061" s="57">
        <v>0</v>
      </c>
      <c r="AG1061" s="58">
        <v>0</v>
      </c>
      <c r="AH1061" s="58">
        <v>1</v>
      </c>
      <c r="AI1061" s="58">
        <v>2</v>
      </c>
      <c r="AJ1061" s="58">
        <v>0</v>
      </c>
    </row>
    <row r="1062" spans="1:36">
      <c r="A1062" s="68" t="str">
        <f t="shared" si="305"/>
        <v>6DHN43</v>
      </c>
      <c r="B1062" s="12">
        <f t="shared" si="306"/>
        <v>2.5219999999999998</v>
      </c>
      <c r="C1062" s="12">
        <f t="shared" si="307"/>
        <v>2.5219999999999998</v>
      </c>
      <c r="D1062" s="12">
        <f t="shared" si="308"/>
        <v>2.3963235325168331</v>
      </c>
      <c r="E1062" s="12">
        <f t="shared" si="309"/>
        <v>2.1728689104567733</v>
      </c>
      <c r="F1062" s="12">
        <f t="shared" si="310"/>
        <v>1.8236612155392959</v>
      </c>
      <c r="G1062" s="12">
        <f t="shared" si="311"/>
        <v>1.4744535206218186</v>
      </c>
      <c r="H1062" s="12">
        <f t="shared" si="312"/>
        <v>22.8</v>
      </c>
      <c r="I1062" s="12">
        <f t="shared" si="313"/>
        <v>37.200000000000003</v>
      </c>
      <c r="J1062" s="12">
        <f t="shared" si="314"/>
        <v>2.5219999999999998</v>
      </c>
      <c r="K1062" s="12">
        <f t="shared" si="304"/>
        <v>2.2706470650336668</v>
      </c>
      <c r="L1062" s="12">
        <f t="shared" si="315"/>
        <v>14.400000000000002</v>
      </c>
      <c r="M1062" s="81">
        <f t="shared" si="316"/>
        <v>0</v>
      </c>
      <c r="N1062" s="81">
        <f t="shared" si="317"/>
        <v>0</v>
      </c>
      <c r="O1062" s="81">
        <f t="shared" si="318"/>
        <v>7.1999999999999993</v>
      </c>
      <c r="P1062" s="81">
        <f t="shared" si="319"/>
        <v>2.7999999999999972</v>
      </c>
      <c r="Q1062" s="81">
        <f t="shared" si="320"/>
        <v>12.799999999999997</v>
      </c>
      <c r="R1062" s="81">
        <f t="shared" si="321"/>
        <v>22.799999999999997</v>
      </c>
      <c r="S1062">
        <f t="shared" si="322"/>
        <v>2</v>
      </c>
      <c r="V1062" s="54" t="s">
        <v>2267</v>
      </c>
      <c r="W1062" s="55" t="s">
        <v>2268</v>
      </c>
      <c r="X1062" s="56">
        <v>5</v>
      </c>
      <c r="Y1062" s="57">
        <v>61.7</v>
      </c>
      <c r="Z1062" s="57">
        <v>2.6</v>
      </c>
      <c r="AA1062" s="57">
        <v>2.5219999999999998</v>
      </c>
      <c r="AB1062" s="57">
        <v>0</v>
      </c>
      <c r="AC1062" s="57">
        <v>20.2</v>
      </c>
      <c r="AD1062" s="57">
        <v>34.6</v>
      </c>
      <c r="AE1062" s="57">
        <v>42</v>
      </c>
      <c r="AF1062" s="57">
        <v>0</v>
      </c>
      <c r="AG1062" s="58">
        <v>1</v>
      </c>
      <c r="AH1062" s="58">
        <v>2</v>
      </c>
      <c r="AI1062" s="58">
        <v>3.5</v>
      </c>
      <c r="AJ1062" s="58">
        <v>0</v>
      </c>
    </row>
    <row r="1063" spans="1:36">
      <c r="A1063" s="68" t="str">
        <f t="shared" si="305"/>
        <v>6DHN44</v>
      </c>
      <c r="B1063" s="12">
        <f t="shared" si="306"/>
        <v>2.5219999999999998</v>
      </c>
      <c r="C1063" s="12">
        <f t="shared" si="307"/>
        <v>2.5219999999999998</v>
      </c>
      <c r="D1063" s="12">
        <f t="shared" si="308"/>
        <v>2.3788684675886156</v>
      </c>
      <c r="E1063" s="12">
        <f t="shared" si="309"/>
        <v>2.1379481409650256</v>
      </c>
      <c r="F1063" s="12">
        <f t="shared" si="310"/>
        <v>1.7887404460475482</v>
      </c>
      <c r="G1063" s="12">
        <f t="shared" si="311"/>
        <v>1.4395327511300708</v>
      </c>
      <c r="H1063" s="12">
        <f t="shared" si="312"/>
        <v>21.8</v>
      </c>
      <c r="I1063" s="12">
        <f t="shared" si="313"/>
        <v>36.200000000000003</v>
      </c>
      <c r="J1063" s="12">
        <f t="shared" si="314"/>
        <v>2.5219999999999998</v>
      </c>
      <c r="K1063" s="12">
        <f t="shared" si="304"/>
        <v>2.2706470650336668</v>
      </c>
      <c r="L1063" s="12">
        <f t="shared" si="315"/>
        <v>14.400000000000002</v>
      </c>
      <c r="M1063" s="81">
        <f t="shared" si="316"/>
        <v>0</v>
      </c>
      <c r="N1063" s="81">
        <f t="shared" si="317"/>
        <v>0</v>
      </c>
      <c r="O1063" s="81">
        <f t="shared" si="318"/>
        <v>8.1999999999999993</v>
      </c>
      <c r="P1063" s="81">
        <f t="shared" si="319"/>
        <v>3.7999999999999972</v>
      </c>
      <c r="Q1063" s="81">
        <f t="shared" si="320"/>
        <v>13.799999999999997</v>
      </c>
      <c r="R1063" s="81">
        <f t="shared" si="321"/>
        <v>23.799999999999997</v>
      </c>
      <c r="S1063">
        <f t="shared" si="322"/>
        <v>2</v>
      </c>
      <c r="V1063" s="54" t="s">
        <v>2269</v>
      </c>
      <c r="W1063" s="55" t="s">
        <v>2270</v>
      </c>
      <c r="X1063" s="56">
        <v>5</v>
      </c>
      <c r="Y1063" s="57">
        <v>61.7</v>
      </c>
      <c r="Z1063" s="57">
        <v>2.6</v>
      </c>
      <c r="AA1063" s="57">
        <v>2.5219999999999998</v>
      </c>
      <c r="AB1063" s="57">
        <v>0</v>
      </c>
      <c r="AC1063" s="57">
        <v>19.2</v>
      </c>
      <c r="AD1063" s="57">
        <v>33.6</v>
      </c>
      <c r="AE1063" s="57">
        <v>41</v>
      </c>
      <c r="AF1063" s="57">
        <v>0</v>
      </c>
      <c r="AG1063" s="58">
        <v>1</v>
      </c>
      <c r="AH1063" s="58">
        <v>2</v>
      </c>
      <c r="AI1063" s="58">
        <v>3.5</v>
      </c>
      <c r="AJ1063" s="58">
        <v>0</v>
      </c>
    </row>
    <row r="1064" spans="1:36">
      <c r="A1064" s="68" t="str">
        <f t="shared" si="305"/>
        <v>6DHO17</v>
      </c>
      <c r="B1064" s="12">
        <f t="shared" si="306"/>
        <v>2.5219999999999998</v>
      </c>
      <c r="C1064" s="12">
        <f t="shared" si="307"/>
        <v>2.5219999999999998</v>
      </c>
      <c r="D1064" s="12">
        <f t="shared" si="308"/>
        <v>2.5150179740287126</v>
      </c>
      <c r="E1064" s="12">
        <f t="shared" si="309"/>
        <v>2.3404673247465371</v>
      </c>
      <c r="F1064" s="12">
        <f t="shared" si="310"/>
        <v>2.0366704616942384</v>
      </c>
      <c r="G1064" s="12">
        <f t="shared" si="311"/>
        <v>1.6874627667767608</v>
      </c>
      <c r="H1064" s="12">
        <f t="shared" si="312"/>
        <v>29.6</v>
      </c>
      <c r="I1064" s="12">
        <f t="shared" si="313"/>
        <v>42.6</v>
      </c>
      <c r="J1064" s="12">
        <f t="shared" si="314"/>
        <v>2.5219999999999998</v>
      </c>
      <c r="K1064" s="12">
        <f t="shared" si="304"/>
        <v>2.2950841559331714</v>
      </c>
      <c r="L1064" s="12">
        <f t="shared" si="315"/>
        <v>13</v>
      </c>
      <c r="M1064" s="81">
        <f t="shared" si="316"/>
        <v>0</v>
      </c>
      <c r="N1064" s="81">
        <f t="shared" si="317"/>
        <v>0</v>
      </c>
      <c r="O1064" s="81">
        <f t="shared" si="318"/>
        <v>0.39999999999999858</v>
      </c>
      <c r="P1064" s="81">
        <f t="shared" si="319"/>
        <v>10.399999999999999</v>
      </c>
      <c r="Q1064" s="81">
        <f t="shared" si="320"/>
        <v>7.3999999999999986</v>
      </c>
      <c r="R1064" s="81">
        <f t="shared" si="321"/>
        <v>17.399999999999999</v>
      </c>
      <c r="S1064">
        <f t="shared" si="322"/>
        <v>2</v>
      </c>
      <c r="V1064" s="54" t="s">
        <v>2271</v>
      </c>
      <c r="W1064" s="55" t="s">
        <v>2272</v>
      </c>
      <c r="X1064" s="56">
        <v>5</v>
      </c>
      <c r="Y1064" s="57">
        <v>68</v>
      </c>
      <c r="Z1064" s="57">
        <v>2.6</v>
      </c>
      <c r="AA1064" s="57">
        <v>2.5219999999999998</v>
      </c>
      <c r="AB1064" s="57">
        <v>0</v>
      </c>
      <c r="AC1064" s="57">
        <v>27</v>
      </c>
      <c r="AD1064" s="57">
        <v>40</v>
      </c>
      <c r="AE1064" s="57">
        <v>53</v>
      </c>
      <c r="AF1064" s="57">
        <v>0</v>
      </c>
      <c r="AG1064" s="58">
        <v>1</v>
      </c>
      <c r="AH1064" s="58">
        <v>2</v>
      </c>
      <c r="AI1064" s="58">
        <v>3.75</v>
      </c>
      <c r="AJ1064" s="58">
        <v>0</v>
      </c>
    </row>
    <row r="1065" spans="1:36">
      <c r="A1065" s="68" t="str">
        <f t="shared" si="305"/>
        <v>6DHY36</v>
      </c>
      <c r="B1065" s="12">
        <f t="shared" si="306"/>
        <v>2.5219999999999998</v>
      </c>
      <c r="C1065" s="12">
        <f t="shared" si="307"/>
        <v>2.5219999999999998</v>
      </c>
      <c r="D1065" s="12">
        <f t="shared" si="308"/>
        <v>2.4115118986826354</v>
      </c>
      <c r="E1065" s="12">
        <f t="shared" si="309"/>
        <v>1.9749024695975148</v>
      </c>
      <c r="F1065" s="12">
        <f t="shared" si="310"/>
        <v>1.5382930405123942</v>
      </c>
      <c r="G1065" s="12">
        <f t="shared" si="311"/>
        <v>1.1016836114272737</v>
      </c>
      <c r="H1065" s="12">
        <f t="shared" si="312"/>
        <v>25.200000000000003</v>
      </c>
      <c r="I1065" s="12">
        <f t="shared" si="313"/>
        <v>28.981000000000002</v>
      </c>
      <c r="J1065" s="12">
        <f t="shared" si="314"/>
        <v>2.5219999999999998</v>
      </c>
      <c r="K1065" s="12">
        <f t="shared" si="304"/>
        <v>2.4560023995064091</v>
      </c>
      <c r="L1065" s="12">
        <f t="shared" si="315"/>
        <v>3.7809999999999988</v>
      </c>
      <c r="M1065" s="81">
        <f t="shared" si="316"/>
        <v>0</v>
      </c>
      <c r="N1065" s="81">
        <f t="shared" si="317"/>
        <v>0</v>
      </c>
      <c r="O1065" s="81">
        <f t="shared" si="318"/>
        <v>1.0189999999999984</v>
      </c>
      <c r="P1065" s="81">
        <f t="shared" si="319"/>
        <v>11.018999999999998</v>
      </c>
      <c r="Q1065" s="81">
        <f t="shared" si="320"/>
        <v>21.018999999999998</v>
      </c>
      <c r="R1065" s="81">
        <f t="shared" si="321"/>
        <v>31.018999999999998</v>
      </c>
      <c r="S1065">
        <f t="shared" si="322"/>
        <v>2.5</v>
      </c>
      <c r="V1065" s="54" t="s">
        <v>2273</v>
      </c>
      <c r="W1065" s="55" t="s">
        <v>2274</v>
      </c>
      <c r="X1065" s="56">
        <v>5</v>
      </c>
      <c r="Y1065" s="57">
        <v>60.9</v>
      </c>
      <c r="Z1065" s="57">
        <v>2.6</v>
      </c>
      <c r="AA1065" s="57">
        <v>2.5219999999999998</v>
      </c>
      <c r="AB1065" s="57">
        <v>0</v>
      </c>
      <c r="AC1065" s="57">
        <v>22.6</v>
      </c>
      <c r="AD1065" s="57">
        <v>26.381</v>
      </c>
      <c r="AE1065" s="57">
        <v>32.4</v>
      </c>
      <c r="AF1065" s="57">
        <v>34.595999999999997</v>
      </c>
      <c r="AG1065" s="58">
        <v>1</v>
      </c>
      <c r="AH1065" s="58">
        <v>2.5</v>
      </c>
      <c r="AI1065" s="58">
        <v>0</v>
      </c>
      <c r="AJ1065" s="58">
        <v>3</v>
      </c>
    </row>
    <row r="1066" spans="1:36">
      <c r="A1066" s="68" t="str">
        <f t="shared" si="305"/>
        <v>6DHY40</v>
      </c>
      <c r="B1066" s="12">
        <f t="shared" si="306"/>
        <v>2.5219999999999998</v>
      </c>
      <c r="C1066" s="12">
        <f t="shared" si="307"/>
        <v>2.5219999999999998</v>
      </c>
      <c r="D1066" s="12">
        <f t="shared" si="308"/>
        <v>2.433840281818517</v>
      </c>
      <c r="E1066" s="12">
        <f t="shared" si="309"/>
        <v>1.9972308527333964</v>
      </c>
      <c r="F1066" s="12">
        <f t="shared" si="310"/>
        <v>1.5606214236482758</v>
      </c>
      <c r="G1066" s="12">
        <f t="shared" si="311"/>
        <v>1.1240119945631553</v>
      </c>
      <c r="H1066" s="12">
        <f t="shared" si="312"/>
        <v>25.700000000000003</v>
      </c>
      <c r="I1066" s="12">
        <f t="shared" si="313"/>
        <v>29.5</v>
      </c>
      <c r="J1066" s="12">
        <f t="shared" si="314"/>
        <v>2.5219999999999998</v>
      </c>
      <c r="K1066" s="12">
        <f t="shared" si="304"/>
        <v>2.4556707532727731</v>
      </c>
      <c r="L1066" s="12">
        <f t="shared" si="315"/>
        <v>3.7999999999999972</v>
      </c>
      <c r="M1066" s="81">
        <f t="shared" si="316"/>
        <v>0</v>
      </c>
      <c r="N1066" s="81">
        <f t="shared" si="317"/>
        <v>0</v>
      </c>
      <c r="O1066" s="81">
        <f t="shared" si="318"/>
        <v>0.5</v>
      </c>
      <c r="P1066" s="81">
        <f t="shared" si="319"/>
        <v>10.5</v>
      </c>
      <c r="Q1066" s="81">
        <f t="shared" si="320"/>
        <v>20.5</v>
      </c>
      <c r="R1066" s="81">
        <f t="shared" si="321"/>
        <v>30.5</v>
      </c>
      <c r="S1066">
        <f t="shared" si="322"/>
        <v>2.5</v>
      </c>
      <c r="V1066" s="54" t="s">
        <v>2275</v>
      </c>
      <c r="W1066" s="55" t="s">
        <v>2276</v>
      </c>
      <c r="X1066" s="56">
        <v>5</v>
      </c>
      <c r="Y1066" s="57">
        <v>61.4</v>
      </c>
      <c r="Z1066" s="57">
        <v>2.6</v>
      </c>
      <c r="AA1066" s="57">
        <v>2.5219999999999998</v>
      </c>
      <c r="AB1066" s="57">
        <v>0</v>
      </c>
      <c r="AC1066" s="57">
        <v>23.1</v>
      </c>
      <c r="AD1066" s="57">
        <v>26.9</v>
      </c>
      <c r="AE1066" s="57">
        <v>32.9</v>
      </c>
      <c r="AF1066" s="57">
        <v>35.1</v>
      </c>
      <c r="AG1066" s="58">
        <v>1</v>
      </c>
      <c r="AH1066" s="58">
        <v>2.5</v>
      </c>
      <c r="AI1066" s="58">
        <v>0</v>
      </c>
      <c r="AJ1066" s="58">
        <v>3</v>
      </c>
    </row>
    <row r="1067" spans="1:36">
      <c r="A1067" s="68" t="str">
        <f t="shared" si="305"/>
        <v>6DHZ45</v>
      </c>
      <c r="B1067" s="12">
        <f t="shared" si="306"/>
        <v>2.5219999999999998</v>
      </c>
      <c r="C1067" s="12">
        <f t="shared" si="307"/>
        <v>2.5219999999999998</v>
      </c>
      <c r="D1067" s="12">
        <f t="shared" si="308"/>
        <v>2.4626527792440602</v>
      </c>
      <c r="E1067" s="12">
        <f t="shared" si="309"/>
        <v>2.270636425398354</v>
      </c>
      <c r="F1067" s="12">
        <f t="shared" si="310"/>
        <v>1.9214287304808766</v>
      </c>
      <c r="G1067" s="12">
        <f t="shared" si="311"/>
        <v>1.5722210355633992</v>
      </c>
      <c r="H1067" s="12">
        <f t="shared" si="312"/>
        <v>26.6</v>
      </c>
      <c r="I1067" s="12">
        <f t="shared" si="313"/>
        <v>39</v>
      </c>
      <c r="J1067" s="12">
        <f t="shared" si="314"/>
        <v>2.5219999999999998</v>
      </c>
      <c r="K1067" s="12">
        <f t="shared" si="304"/>
        <v>2.3055571948901017</v>
      </c>
      <c r="L1067" s="12">
        <f t="shared" si="315"/>
        <v>12.399999999999999</v>
      </c>
      <c r="M1067" s="81">
        <f t="shared" si="316"/>
        <v>0</v>
      </c>
      <c r="N1067" s="81">
        <f t="shared" si="317"/>
        <v>0</v>
      </c>
      <c r="O1067" s="81">
        <f t="shared" si="318"/>
        <v>3.3999999999999986</v>
      </c>
      <c r="P1067" s="81">
        <f t="shared" si="319"/>
        <v>1</v>
      </c>
      <c r="Q1067" s="81">
        <f t="shared" si="320"/>
        <v>11</v>
      </c>
      <c r="R1067" s="81">
        <f t="shared" si="321"/>
        <v>21</v>
      </c>
      <c r="S1067">
        <f t="shared" si="322"/>
        <v>2</v>
      </c>
      <c r="V1067" s="54" t="s">
        <v>2277</v>
      </c>
      <c r="W1067" s="55" t="s">
        <v>2278</v>
      </c>
      <c r="X1067" s="56">
        <v>5</v>
      </c>
      <c r="Y1067" s="57">
        <v>61.7</v>
      </c>
      <c r="Z1067" s="57">
        <v>2.6</v>
      </c>
      <c r="AA1067" s="57">
        <v>2.5219999999999998</v>
      </c>
      <c r="AB1067" s="57">
        <v>0</v>
      </c>
      <c r="AC1067" s="57">
        <v>24</v>
      </c>
      <c r="AD1067" s="57">
        <v>36.4</v>
      </c>
      <c r="AE1067" s="57">
        <v>49.5</v>
      </c>
      <c r="AF1067" s="57">
        <v>51</v>
      </c>
      <c r="AG1067" s="58">
        <v>1</v>
      </c>
      <c r="AH1067" s="58">
        <v>2</v>
      </c>
      <c r="AI1067" s="58">
        <v>26</v>
      </c>
      <c r="AJ1067" s="58">
        <v>0</v>
      </c>
    </row>
    <row r="1068" spans="1:36">
      <c r="A1068" s="68" t="str">
        <f t="shared" si="305"/>
        <v>6DHZ46</v>
      </c>
      <c r="B1068" s="12">
        <f t="shared" si="306"/>
        <v>2.5219999999999998</v>
      </c>
      <c r="C1068" s="12">
        <f t="shared" si="307"/>
        <v>2.5219999999999998</v>
      </c>
      <c r="D1068" s="12">
        <f t="shared" si="308"/>
        <v>2.4626527792440602</v>
      </c>
      <c r="E1068" s="12">
        <f t="shared" si="309"/>
        <v>2.270636425398354</v>
      </c>
      <c r="F1068" s="12">
        <f t="shared" si="310"/>
        <v>1.9214287304808766</v>
      </c>
      <c r="G1068" s="12">
        <f t="shared" si="311"/>
        <v>1.5722210355633992</v>
      </c>
      <c r="H1068" s="12">
        <f t="shared" si="312"/>
        <v>26.6</v>
      </c>
      <c r="I1068" s="12">
        <f t="shared" si="313"/>
        <v>39</v>
      </c>
      <c r="J1068" s="12">
        <f t="shared" si="314"/>
        <v>2.5219999999999998</v>
      </c>
      <c r="K1068" s="12">
        <f t="shared" si="304"/>
        <v>2.3055571948901017</v>
      </c>
      <c r="L1068" s="12">
        <f t="shared" si="315"/>
        <v>12.399999999999999</v>
      </c>
      <c r="M1068" s="81">
        <f t="shared" si="316"/>
        <v>0</v>
      </c>
      <c r="N1068" s="81">
        <f t="shared" si="317"/>
        <v>0</v>
      </c>
      <c r="O1068" s="81">
        <f t="shared" si="318"/>
        <v>3.3999999999999986</v>
      </c>
      <c r="P1068" s="81">
        <f t="shared" si="319"/>
        <v>1</v>
      </c>
      <c r="Q1068" s="81">
        <f t="shared" si="320"/>
        <v>11</v>
      </c>
      <c r="R1068" s="81">
        <f t="shared" si="321"/>
        <v>21</v>
      </c>
      <c r="S1068">
        <f t="shared" si="322"/>
        <v>2</v>
      </c>
      <c r="V1068" s="54" t="s">
        <v>2279</v>
      </c>
      <c r="W1068" s="55" t="s">
        <v>2280</v>
      </c>
      <c r="X1068" s="56">
        <v>5</v>
      </c>
      <c r="Y1068" s="57">
        <v>64.3</v>
      </c>
      <c r="Z1068" s="57">
        <v>2.6</v>
      </c>
      <c r="AA1068" s="57">
        <v>2.5219999999999998</v>
      </c>
      <c r="AB1068" s="57">
        <v>0</v>
      </c>
      <c r="AC1068" s="57">
        <v>24</v>
      </c>
      <c r="AD1068" s="57">
        <v>36.4</v>
      </c>
      <c r="AE1068" s="57">
        <v>49.5</v>
      </c>
      <c r="AF1068" s="57">
        <v>51</v>
      </c>
      <c r="AG1068" s="58">
        <v>1</v>
      </c>
      <c r="AH1068" s="58">
        <v>2</v>
      </c>
      <c r="AI1068" s="58">
        <v>26</v>
      </c>
      <c r="AJ1068" s="58">
        <v>0</v>
      </c>
    </row>
    <row r="1069" spans="1:36">
      <c r="A1069" s="68" t="str">
        <f t="shared" si="305"/>
        <v>6DI1-57</v>
      </c>
      <c r="B1069" s="12">
        <f t="shared" si="306"/>
        <v>3</v>
      </c>
      <c r="C1069" s="12">
        <f t="shared" si="307"/>
        <v>3</v>
      </c>
      <c r="D1069" s="12">
        <f t="shared" si="308"/>
        <v>3</v>
      </c>
      <c r="E1069" s="12">
        <f t="shared" si="309"/>
        <v>2.8516319481101506</v>
      </c>
      <c r="F1069" s="12">
        <f t="shared" si="310"/>
        <v>2.6770812988279746</v>
      </c>
      <c r="G1069" s="12">
        <f t="shared" si="311"/>
        <v>2.5025306495457986</v>
      </c>
      <c r="H1069" s="12">
        <f t="shared" si="312"/>
        <v>14</v>
      </c>
      <c r="I1069" s="12">
        <f t="shared" si="313"/>
        <v>31.5</v>
      </c>
      <c r="J1069" s="12">
        <f t="shared" si="314"/>
        <v>3</v>
      </c>
      <c r="K1069" s="12">
        <f t="shared" si="304"/>
        <v>3</v>
      </c>
      <c r="L1069" s="12">
        <f t="shared" si="315"/>
        <v>17.5</v>
      </c>
      <c r="M1069" s="81">
        <f t="shared" si="316"/>
        <v>0</v>
      </c>
      <c r="N1069" s="81">
        <f t="shared" si="317"/>
        <v>6</v>
      </c>
      <c r="O1069" s="81">
        <f t="shared" si="318"/>
        <v>16</v>
      </c>
      <c r="P1069" s="81">
        <f t="shared" si="319"/>
        <v>8.5</v>
      </c>
      <c r="Q1069" s="81">
        <f t="shared" si="320"/>
        <v>18.5</v>
      </c>
      <c r="R1069" s="81">
        <f t="shared" si="321"/>
        <v>28.5</v>
      </c>
      <c r="S1069">
        <f t="shared" si="322"/>
        <v>1</v>
      </c>
      <c r="V1069" s="54" t="s">
        <v>2281</v>
      </c>
      <c r="W1069" s="55" t="s">
        <v>2282</v>
      </c>
      <c r="X1069" s="56">
        <v>5</v>
      </c>
      <c r="Y1069" s="57">
        <v>67.5</v>
      </c>
      <c r="Z1069" s="57">
        <v>3</v>
      </c>
      <c r="AA1069" s="57">
        <v>3</v>
      </c>
      <c r="AB1069" s="57">
        <v>2.57</v>
      </c>
      <c r="AC1069" s="57">
        <v>11</v>
      </c>
      <c r="AD1069" s="57">
        <v>28.5</v>
      </c>
      <c r="AE1069" s="57">
        <v>43.5</v>
      </c>
      <c r="AF1069" s="57">
        <v>0</v>
      </c>
      <c r="AG1069" s="58">
        <v>0</v>
      </c>
      <c r="AH1069" s="58">
        <v>1</v>
      </c>
      <c r="AI1069" s="58">
        <v>2.25</v>
      </c>
      <c r="AJ1069" s="58">
        <v>0</v>
      </c>
    </row>
    <row r="1070" spans="1:36">
      <c r="A1070" s="68" t="str">
        <f t="shared" si="305"/>
        <v>6DI1-58</v>
      </c>
      <c r="B1070" s="12">
        <f t="shared" si="306"/>
        <v>3</v>
      </c>
      <c r="C1070" s="12">
        <f t="shared" si="307"/>
        <v>3</v>
      </c>
      <c r="D1070" s="12">
        <f t="shared" si="308"/>
        <v>3</v>
      </c>
      <c r="E1070" s="12">
        <f t="shared" si="309"/>
        <v>2.8516319481101506</v>
      </c>
      <c r="F1070" s="12">
        <f t="shared" si="310"/>
        <v>2.6770812988279746</v>
      </c>
      <c r="G1070" s="12">
        <f t="shared" si="311"/>
        <v>2.5025306495457986</v>
      </c>
      <c r="H1070" s="12">
        <f t="shared" si="312"/>
        <v>14</v>
      </c>
      <c r="I1070" s="12">
        <f t="shared" si="313"/>
        <v>31.5</v>
      </c>
      <c r="J1070" s="12">
        <f t="shared" si="314"/>
        <v>3</v>
      </c>
      <c r="K1070" s="12">
        <f t="shared" si="304"/>
        <v>3</v>
      </c>
      <c r="L1070" s="12">
        <f t="shared" si="315"/>
        <v>17.5</v>
      </c>
      <c r="M1070" s="81">
        <f t="shared" si="316"/>
        <v>0</v>
      </c>
      <c r="N1070" s="81">
        <f t="shared" si="317"/>
        <v>6</v>
      </c>
      <c r="O1070" s="81">
        <f t="shared" si="318"/>
        <v>16</v>
      </c>
      <c r="P1070" s="81">
        <f t="shared" si="319"/>
        <v>8.5</v>
      </c>
      <c r="Q1070" s="81">
        <f t="shared" si="320"/>
        <v>18.5</v>
      </c>
      <c r="R1070" s="81">
        <f t="shared" si="321"/>
        <v>28.5</v>
      </c>
      <c r="S1070">
        <f t="shared" si="322"/>
        <v>1</v>
      </c>
      <c r="V1070" s="54" t="s">
        <v>2283</v>
      </c>
      <c r="W1070" s="55" t="s">
        <v>2284</v>
      </c>
      <c r="X1070" s="56">
        <v>5</v>
      </c>
      <c r="Y1070" s="57">
        <v>67.5</v>
      </c>
      <c r="Z1070" s="57">
        <v>3</v>
      </c>
      <c r="AA1070" s="57">
        <v>3</v>
      </c>
      <c r="AB1070" s="57">
        <v>2.58</v>
      </c>
      <c r="AC1070" s="57">
        <v>11</v>
      </c>
      <c r="AD1070" s="57">
        <v>28.5</v>
      </c>
      <c r="AE1070" s="57">
        <v>43.5</v>
      </c>
      <c r="AF1070" s="57">
        <v>0</v>
      </c>
      <c r="AG1070" s="58">
        <v>0</v>
      </c>
      <c r="AH1070" s="58">
        <v>1</v>
      </c>
      <c r="AI1070" s="58">
        <v>2.25</v>
      </c>
      <c r="AJ1070" s="58">
        <v>0</v>
      </c>
    </row>
    <row r="1071" spans="1:36">
      <c r="A1071" s="68" t="str">
        <f t="shared" si="305"/>
        <v>6DI1-59</v>
      </c>
      <c r="B1071" s="12">
        <f t="shared" si="306"/>
        <v>3</v>
      </c>
      <c r="C1071" s="12">
        <f t="shared" si="307"/>
        <v>3</v>
      </c>
      <c r="D1071" s="12">
        <f t="shared" si="308"/>
        <v>3</v>
      </c>
      <c r="E1071" s="12">
        <f t="shared" si="309"/>
        <v>2.8516319481101506</v>
      </c>
      <c r="F1071" s="12">
        <f t="shared" si="310"/>
        <v>2.6770812988279746</v>
      </c>
      <c r="G1071" s="12">
        <f t="shared" si="311"/>
        <v>2.5025306495457986</v>
      </c>
      <c r="H1071" s="12">
        <f t="shared" si="312"/>
        <v>14</v>
      </c>
      <c r="I1071" s="12">
        <f t="shared" si="313"/>
        <v>31.5</v>
      </c>
      <c r="J1071" s="12">
        <f t="shared" si="314"/>
        <v>3</v>
      </c>
      <c r="K1071" s="12">
        <f t="shared" si="304"/>
        <v>3</v>
      </c>
      <c r="L1071" s="12">
        <f t="shared" si="315"/>
        <v>17.5</v>
      </c>
      <c r="M1071" s="81">
        <f t="shared" si="316"/>
        <v>0</v>
      </c>
      <c r="N1071" s="81">
        <f t="shared" si="317"/>
        <v>6</v>
      </c>
      <c r="O1071" s="81">
        <f t="shared" si="318"/>
        <v>16</v>
      </c>
      <c r="P1071" s="81">
        <f t="shared" si="319"/>
        <v>8.5</v>
      </c>
      <c r="Q1071" s="81">
        <f t="shared" si="320"/>
        <v>18.5</v>
      </c>
      <c r="R1071" s="81">
        <f t="shared" si="321"/>
        <v>28.5</v>
      </c>
      <c r="S1071">
        <f t="shared" si="322"/>
        <v>1</v>
      </c>
      <c r="V1071" s="54" t="s">
        <v>2285</v>
      </c>
      <c r="W1071" s="55" t="s">
        <v>2286</v>
      </c>
      <c r="X1071" s="56">
        <v>5</v>
      </c>
      <c r="Y1071" s="57">
        <v>67.5</v>
      </c>
      <c r="Z1071" s="57">
        <v>3</v>
      </c>
      <c r="AA1071" s="57">
        <v>3</v>
      </c>
      <c r="AB1071" s="57">
        <v>2.59</v>
      </c>
      <c r="AC1071" s="57">
        <v>11</v>
      </c>
      <c r="AD1071" s="57">
        <v>28.5</v>
      </c>
      <c r="AE1071" s="57">
        <v>43.5</v>
      </c>
      <c r="AF1071" s="57">
        <v>0</v>
      </c>
      <c r="AG1071" s="58">
        <v>0</v>
      </c>
      <c r="AH1071" s="58">
        <v>1</v>
      </c>
      <c r="AI1071" s="58">
        <v>2.25</v>
      </c>
      <c r="AJ1071" s="58">
        <v>0</v>
      </c>
    </row>
    <row r="1072" spans="1:36">
      <c r="A1072" s="68" t="str">
        <f t="shared" si="305"/>
        <v>6DI1-60</v>
      </c>
      <c r="B1072" s="12">
        <f t="shared" si="306"/>
        <v>3</v>
      </c>
      <c r="C1072" s="12">
        <f t="shared" si="307"/>
        <v>3</v>
      </c>
      <c r="D1072" s="12">
        <f t="shared" si="308"/>
        <v>3</v>
      </c>
      <c r="E1072" s="12">
        <f t="shared" si="309"/>
        <v>2.8516319481101506</v>
      </c>
      <c r="F1072" s="12">
        <f t="shared" si="310"/>
        <v>2.6770812988279746</v>
      </c>
      <c r="G1072" s="12">
        <f t="shared" si="311"/>
        <v>2.5025306495457986</v>
      </c>
      <c r="H1072" s="12">
        <f t="shared" si="312"/>
        <v>14</v>
      </c>
      <c r="I1072" s="12">
        <f t="shared" si="313"/>
        <v>31.5</v>
      </c>
      <c r="J1072" s="12">
        <f t="shared" si="314"/>
        <v>3</v>
      </c>
      <c r="K1072" s="12">
        <f t="shared" si="304"/>
        <v>3</v>
      </c>
      <c r="L1072" s="12">
        <f t="shared" si="315"/>
        <v>17.5</v>
      </c>
      <c r="M1072" s="81">
        <f t="shared" si="316"/>
        <v>0</v>
      </c>
      <c r="N1072" s="81">
        <f t="shared" si="317"/>
        <v>6</v>
      </c>
      <c r="O1072" s="81">
        <f t="shared" si="318"/>
        <v>16</v>
      </c>
      <c r="P1072" s="81">
        <f t="shared" si="319"/>
        <v>8.5</v>
      </c>
      <c r="Q1072" s="81">
        <f t="shared" si="320"/>
        <v>18.5</v>
      </c>
      <c r="R1072" s="81">
        <f t="shared" si="321"/>
        <v>28.5</v>
      </c>
      <c r="S1072">
        <f t="shared" si="322"/>
        <v>1</v>
      </c>
      <c r="V1072" s="54" t="s">
        <v>2287</v>
      </c>
      <c r="W1072" s="55" t="s">
        <v>2288</v>
      </c>
      <c r="X1072" s="56">
        <v>5</v>
      </c>
      <c r="Y1072" s="57">
        <v>67.5</v>
      </c>
      <c r="Z1072" s="57">
        <v>3</v>
      </c>
      <c r="AA1072" s="57">
        <v>3</v>
      </c>
      <c r="AB1072" s="57">
        <v>2.6</v>
      </c>
      <c r="AC1072" s="57">
        <v>11</v>
      </c>
      <c r="AD1072" s="57">
        <v>28.5</v>
      </c>
      <c r="AE1072" s="57">
        <v>43.5</v>
      </c>
      <c r="AF1072" s="57">
        <v>0</v>
      </c>
      <c r="AG1072" s="58">
        <v>0</v>
      </c>
      <c r="AH1072" s="58">
        <v>1</v>
      </c>
      <c r="AI1072" s="58">
        <v>2.25</v>
      </c>
      <c r="AJ1072" s="58">
        <v>0</v>
      </c>
    </row>
    <row r="1073" spans="1:36">
      <c r="A1073" s="68" t="str">
        <f t="shared" si="305"/>
        <v>6DI1-61</v>
      </c>
      <c r="B1073" s="12">
        <f t="shared" si="306"/>
        <v>3</v>
      </c>
      <c r="C1073" s="12">
        <f t="shared" si="307"/>
        <v>3</v>
      </c>
      <c r="D1073" s="12">
        <f t="shared" si="308"/>
        <v>3</v>
      </c>
      <c r="E1073" s="12">
        <f t="shared" si="309"/>
        <v>2.8516319481101506</v>
      </c>
      <c r="F1073" s="12">
        <f t="shared" si="310"/>
        <v>2.6770812988279746</v>
      </c>
      <c r="G1073" s="12">
        <f t="shared" si="311"/>
        <v>2.5025306495457986</v>
      </c>
      <c r="H1073" s="12">
        <f t="shared" si="312"/>
        <v>14</v>
      </c>
      <c r="I1073" s="12">
        <f t="shared" si="313"/>
        <v>31.5</v>
      </c>
      <c r="J1073" s="12">
        <f t="shared" si="314"/>
        <v>3</v>
      </c>
      <c r="K1073" s="12">
        <f t="shared" si="304"/>
        <v>3</v>
      </c>
      <c r="L1073" s="12">
        <f t="shared" si="315"/>
        <v>17.5</v>
      </c>
      <c r="M1073" s="81">
        <f t="shared" si="316"/>
        <v>0</v>
      </c>
      <c r="N1073" s="81">
        <f t="shared" si="317"/>
        <v>6</v>
      </c>
      <c r="O1073" s="81">
        <f t="shared" si="318"/>
        <v>16</v>
      </c>
      <c r="P1073" s="81">
        <f t="shared" si="319"/>
        <v>8.5</v>
      </c>
      <c r="Q1073" s="81">
        <f t="shared" si="320"/>
        <v>18.5</v>
      </c>
      <c r="R1073" s="81">
        <f t="shared" si="321"/>
        <v>28.5</v>
      </c>
      <c r="S1073">
        <f t="shared" si="322"/>
        <v>1</v>
      </c>
      <c r="V1073" s="54" t="s">
        <v>2289</v>
      </c>
      <c r="W1073" s="55" t="s">
        <v>2290</v>
      </c>
      <c r="X1073" s="56">
        <v>5</v>
      </c>
      <c r="Y1073" s="57">
        <v>67.5</v>
      </c>
      <c r="Z1073" s="57">
        <v>3</v>
      </c>
      <c r="AA1073" s="57">
        <v>3</v>
      </c>
      <c r="AB1073" s="57">
        <v>2.61</v>
      </c>
      <c r="AC1073" s="57">
        <v>11</v>
      </c>
      <c r="AD1073" s="57">
        <v>28.5</v>
      </c>
      <c r="AE1073" s="57">
        <v>43.5</v>
      </c>
      <c r="AF1073" s="57">
        <v>0</v>
      </c>
      <c r="AG1073" s="58">
        <v>0</v>
      </c>
      <c r="AH1073" s="58">
        <v>1</v>
      </c>
      <c r="AI1073" s="58">
        <v>2.25</v>
      </c>
      <c r="AJ1073" s="58">
        <v>0</v>
      </c>
    </row>
    <row r="1074" spans="1:36">
      <c r="A1074" s="68" t="str">
        <f t="shared" si="305"/>
        <v>6DJ1</v>
      </c>
      <c r="B1074" s="12">
        <f t="shared" si="306"/>
        <v>2.5219999999999998</v>
      </c>
      <c r="C1074" s="12">
        <f t="shared" si="307"/>
        <v>2.5219999999999998</v>
      </c>
      <c r="D1074" s="12">
        <f t="shared" si="308"/>
        <v>2.4801078441722777</v>
      </c>
      <c r="E1074" s="12">
        <f t="shared" si="309"/>
        <v>2.1771483927866591</v>
      </c>
      <c r="F1074" s="12">
        <f t="shared" si="310"/>
        <v>1.7405389637015383</v>
      </c>
      <c r="G1074" s="12">
        <f t="shared" si="311"/>
        <v>1.3039295346164177</v>
      </c>
      <c r="H1074" s="12">
        <f t="shared" si="312"/>
        <v>27.6</v>
      </c>
      <c r="I1074" s="12">
        <f t="shared" si="313"/>
        <v>35.1</v>
      </c>
      <c r="J1074" s="12">
        <f t="shared" si="314"/>
        <v>2.5219999999999998</v>
      </c>
      <c r="K1074" s="12">
        <f t="shared" si="304"/>
        <v>2.3910870130383679</v>
      </c>
      <c r="L1074" s="12">
        <f t="shared" si="315"/>
        <v>7.5</v>
      </c>
      <c r="M1074" s="81">
        <f t="shared" si="316"/>
        <v>0</v>
      </c>
      <c r="N1074" s="81">
        <f t="shared" si="317"/>
        <v>0</v>
      </c>
      <c r="O1074" s="81">
        <f t="shared" si="318"/>
        <v>2.3999999999999986</v>
      </c>
      <c r="P1074" s="81">
        <f t="shared" si="319"/>
        <v>4.8999999999999986</v>
      </c>
      <c r="Q1074" s="81">
        <f t="shared" si="320"/>
        <v>14.899999999999999</v>
      </c>
      <c r="R1074" s="81">
        <f t="shared" si="321"/>
        <v>24.9</v>
      </c>
      <c r="S1074">
        <f t="shared" si="322"/>
        <v>2.5</v>
      </c>
      <c r="V1074" s="54" t="s">
        <v>2291</v>
      </c>
      <c r="W1074" s="55" t="s">
        <v>2292</v>
      </c>
      <c r="X1074" s="56">
        <v>5</v>
      </c>
      <c r="Y1074" s="57">
        <v>68</v>
      </c>
      <c r="Z1074" s="57">
        <v>2.6</v>
      </c>
      <c r="AA1074" s="57">
        <v>2.5219999999999998</v>
      </c>
      <c r="AB1074" s="57">
        <v>0</v>
      </c>
      <c r="AC1074" s="57">
        <v>25</v>
      </c>
      <c r="AD1074" s="57">
        <v>32.5</v>
      </c>
      <c r="AE1074" s="57">
        <v>0</v>
      </c>
      <c r="AF1074" s="57">
        <v>0</v>
      </c>
      <c r="AG1074" s="58">
        <v>1</v>
      </c>
      <c r="AH1074" s="58">
        <v>2.5</v>
      </c>
      <c r="AI1074" s="58">
        <v>0</v>
      </c>
      <c r="AJ1074" s="58">
        <v>0</v>
      </c>
    </row>
    <row r="1075" spans="1:36">
      <c r="A1075" s="68" t="str">
        <f t="shared" si="305"/>
        <v>6DJ3</v>
      </c>
      <c r="B1075" s="12">
        <f t="shared" si="306"/>
        <v>2.5219999999999998</v>
      </c>
      <c r="C1075" s="12">
        <f t="shared" si="307"/>
        <v>2.5219999999999998</v>
      </c>
      <c r="D1075" s="12">
        <f t="shared" si="308"/>
        <v>2.5219999999999998</v>
      </c>
      <c r="E1075" s="12">
        <f t="shared" si="309"/>
        <v>2.2723134175273967</v>
      </c>
      <c r="F1075" s="12">
        <f t="shared" si="310"/>
        <v>1.8357039884422761</v>
      </c>
      <c r="G1075" s="12">
        <f t="shared" si="311"/>
        <v>1.3990945593571555</v>
      </c>
      <c r="H1075" s="12">
        <f t="shared" si="312"/>
        <v>30.8</v>
      </c>
      <c r="I1075" s="12">
        <f t="shared" si="313"/>
        <v>36.6</v>
      </c>
      <c r="J1075" s="12">
        <f t="shared" si="314"/>
        <v>2.5219999999999998</v>
      </c>
      <c r="K1075" s="12">
        <f t="shared" si="304"/>
        <v>2.4207606234163377</v>
      </c>
      <c r="L1075" s="12">
        <f t="shared" si="315"/>
        <v>5.8000000000000007</v>
      </c>
      <c r="M1075" s="81">
        <f t="shared" si="316"/>
        <v>0</v>
      </c>
      <c r="N1075" s="81">
        <f t="shared" si="317"/>
        <v>0</v>
      </c>
      <c r="O1075" s="81">
        <f t="shared" si="318"/>
        <v>0</v>
      </c>
      <c r="P1075" s="81">
        <f t="shared" si="319"/>
        <v>3.3999999999999986</v>
      </c>
      <c r="Q1075" s="81">
        <f t="shared" si="320"/>
        <v>13.399999999999999</v>
      </c>
      <c r="R1075" s="81">
        <f t="shared" si="321"/>
        <v>23.4</v>
      </c>
      <c r="S1075">
        <f t="shared" si="322"/>
        <v>2.5</v>
      </c>
      <c r="V1075" s="54" t="s">
        <v>2293</v>
      </c>
      <c r="W1075" s="55" t="s">
        <v>2294</v>
      </c>
      <c r="X1075" s="56">
        <v>5</v>
      </c>
      <c r="Y1075" s="57">
        <v>68</v>
      </c>
      <c r="Z1075" s="57">
        <v>2.6</v>
      </c>
      <c r="AA1075" s="57">
        <v>2.5219999999999998</v>
      </c>
      <c r="AB1075" s="57">
        <v>0</v>
      </c>
      <c r="AC1075" s="57">
        <v>28.2</v>
      </c>
      <c r="AD1075" s="57">
        <v>34</v>
      </c>
      <c r="AE1075" s="57">
        <v>0</v>
      </c>
      <c r="AF1075" s="57">
        <v>0</v>
      </c>
      <c r="AG1075" s="58">
        <v>1</v>
      </c>
      <c r="AH1075" s="58">
        <v>2.5</v>
      </c>
      <c r="AI1075" s="58">
        <v>0</v>
      </c>
      <c r="AJ1075" s="58">
        <v>0</v>
      </c>
    </row>
    <row r="1076" spans="1:36">
      <c r="A1076" s="68" t="str">
        <f t="shared" si="305"/>
        <v>6DJ4</v>
      </c>
      <c r="B1076" s="12">
        <f t="shared" si="306"/>
        <v>3</v>
      </c>
      <c r="C1076" s="12">
        <f t="shared" si="307"/>
        <v>3</v>
      </c>
      <c r="D1076" s="12">
        <f t="shared" si="308"/>
        <v>3</v>
      </c>
      <c r="E1076" s="12">
        <f t="shared" si="309"/>
        <v>2.8481409351245071</v>
      </c>
      <c r="F1076" s="12">
        <f t="shared" si="310"/>
        <v>2.673590285842331</v>
      </c>
      <c r="G1076" s="12">
        <f t="shared" si="311"/>
        <v>2.4990396365601555</v>
      </c>
      <c r="H1076" s="12">
        <f t="shared" si="312"/>
        <v>14</v>
      </c>
      <c r="I1076" s="12">
        <f t="shared" si="313"/>
        <v>31.3</v>
      </c>
      <c r="J1076" s="12">
        <f t="shared" si="314"/>
        <v>3</v>
      </c>
      <c r="K1076" s="12">
        <f t="shared" si="304"/>
        <v>3</v>
      </c>
      <c r="L1076" s="12">
        <f t="shared" si="315"/>
        <v>17.3</v>
      </c>
      <c r="M1076" s="81">
        <f t="shared" si="316"/>
        <v>0</v>
      </c>
      <c r="N1076" s="81">
        <f t="shared" si="317"/>
        <v>6</v>
      </c>
      <c r="O1076" s="81">
        <f t="shared" si="318"/>
        <v>16</v>
      </c>
      <c r="P1076" s="81">
        <f t="shared" si="319"/>
        <v>8.6999999999999993</v>
      </c>
      <c r="Q1076" s="81">
        <f t="shared" si="320"/>
        <v>18.7</v>
      </c>
      <c r="R1076" s="81">
        <f t="shared" si="321"/>
        <v>28.7</v>
      </c>
      <c r="S1076">
        <f t="shared" si="322"/>
        <v>1</v>
      </c>
      <c r="V1076" s="54" t="s">
        <v>2295</v>
      </c>
      <c r="W1076" s="55" t="s">
        <v>2296</v>
      </c>
      <c r="X1076" s="56">
        <v>5</v>
      </c>
      <c r="Y1076" s="57">
        <v>65</v>
      </c>
      <c r="Z1076" s="57">
        <v>3</v>
      </c>
      <c r="AA1076" s="57">
        <v>3</v>
      </c>
      <c r="AB1076" s="57">
        <v>2.58</v>
      </c>
      <c r="AC1076" s="57">
        <v>11</v>
      </c>
      <c r="AD1076" s="57">
        <v>28.3</v>
      </c>
      <c r="AE1076" s="57">
        <v>39.4</v>
      </c>
      <c r="AF1076" s="57">
        <v>0</v>
      </c>
      <c r="AG1076" s="58">
        <v>0</v>
      </c>
      <c r="AH1076" s="58">
        <v>1</v>
      </c>
      <c r="AI1076" s="58">
        <v>2.5</v>
      </c>
      <c r="AJ1076" s="58">
        <v>0</v>
      </c>
    </row>
    <row r="1077" spans="1:36">
      <c r="A1077" s="68" t="str">
        <f t="shared" si="305"/>
        <v>6DJ5</v>
      </c>
      <c r="B1077" s="12">
        <f t="shared" si="306"/>
        <v>3</v>
      </c>
      <c r="C1077" s="12">
        <f t="shared" si="307"/>
        <v>3</v>
      </c>
      <c r="D1077" s="12">
        <f t="shared" si="308"/>
        <v>3</v>
      </c>
      <c r="E1077" s="12">
        <f t="shared" si="309"/>
        <v>2.8690870130383681</v>
      </c>
      <c r="F1077" s="12">
        <f t="shared" si="310"/>
        <v>2.6945363637561921</v>
      </c>
      <c r="G1077" s="12">
        <f t="shared" si="311"/>
        <v>2.5199857144740165</v>
      </c>
      <c r="H1077" s="12">
        <f t="shared" si="312"/>
        <v>14</v>
      </c>
      <c r="I1077" s="12">
        <f t="shared" si="313"/>
        <v>32.5</v>
      </c>
      <c r="J1077" s="12">
        <f t="shared" si="314"/>
        <v>3</v>
      </c>
      <c r="K1077" s="12">
        <f t="shared" si="304"/>
        <v>3</v>
      </c>
      <c r="L1077" s="12">
        <f t="shared" si="315"/>
        <v>18.5</v>
      </c>
      <c r="M1077" s="81">
        <f t="shared" si="316"/>
        <v>0</v>
      </c>
      <c r="N1077" s="81">
        <f t="shared" si="317"/>
        <v>6</v>
      </c>
      <c r="O1077" s="81">
        <f t="shared" si="318"/>
        <v>16</v>
      </c>
      <c r="P1077" s="81">
        <f t="shared" si="319"/>
        <v>7.5</v>
      </c>
      <c r="Q1077" s="81">
        <f t="shared" si="320"/>
        <v>17.5</v>
      </c>
      <c r="R1077" s="81">
        <f t="shared" si="321"/>
        <v>27.5</v>
      </c>
      <c r="S1077">
        <f t="shared" si="322"/>
        <v>1</v>
      </c>
      <c r="V1077" s="54" t="s">
        <v>2297</v>
      </c>
      <c r="W1077" s="55" t="s">
        <v>2298</v>
      </c>
      <c r="X1077" s="56">
        <v>5</v>
      </c>
      <c r="Y1077" s="57">
        <v>69</v>
      </c>
      <c r="Z1077" s="57">
        <v>3</v>
      </c>
      <c r="AA1077" s="57">
        <v>3</v>
      </c>
      <c r="AB1077" s="57">
        <v>2.56</v>
      </c>
      <c r="AC1077" s="57">
        <v>11</v>
      </c>
      <c r="AD1077" s="57">
        <v>29.5</v>
      </c>
      <c r="AE1077" s="57">
        <v>39.4</v>
      </c>
      <c r="AF1077" s="57">
        <v>0</v>
      </c>
      <c r="AG1077" s="58">
        <v>0</v>
      </c>
      <c r="AH1077" s="58">
        <v>1</v>
      </c>
      <c r="AI1077" s="58">
        <v>2.5</v>
      </c>
      <c r="AJ1077" s="58">
        <v>0</v>
      </c>
    </row>
    <row r="1078" spans="1:36">
      <c r="A1078" s="68" t="str">
        <f t="shared" si="305"/>
        <v>6DJ6</v>
      </c>
      <c r="B1078" s="12">
        <f t="shared" si="306"/>
        <v>2.5219999999999998</v>
      </c>
      <c r="C1078" s="12">
        <f t="shared" si="307"/>
        <v>2.5219999999999998</v>
      </c>
      <c r="D1078" s="12">
        <f t="shared" si="308"/>
        <v>2.4626527792440602</v>
      </c>
      <c r="E1078" s="12">
        <f t="shared" si="309"/>
        <v>2.1334874498781469</v>
      </c>
      <c r="F1078" s="12">
        <f t="shared" si="310"/>
        <v>1.6968780207930263</v>
      </c>
      <c r="G1078" s="12">
        <f t="shared" si="311"/>
        <v>1.2602685917079057</v>
      </c>
      <c r="H1078" s="12">
        <f t="shared" si="312"/>
        <v>26.6</v>
      </c>
      <c r="I1078" s="12">
        <f t="shared" si="313"/>
        <v>34.1</v>
      </c>
      <c r="J1078" s="12">
        <f t="shared" si="314"/>
        <v>2.5219999999999998</v>
      </c>
      <c r="K1078" s="12">
        <f t="shared" si="304"/>
        <v>2.3910870130383679</v>
      </c>
      <c r="L1078" s="12">
        <f t="shared" si="315"/>
        <v>7.5</v>
      </c>
      <c r="M1078" s="81">
        <f t="shared" si="316"/>
        <v>0</v>
      </c>
      <c r="N1078" s="81">
        <f t="shared" si="317"/>
        <v>0</v>
      </c>
      <c r="O1078" s="81">
        <f t="shared" si="318"/>
        <v>3.3999999999999986</v>
      </c>
      <c r="P1078" s="81">
        <f t="shared" si="319"/>
        <v>5.8999999999999986</v>
      </c>
      <c r="Q1078" s="81">
        <f t="shared" si="320"/>
        <v>15.899999999999999</v>
      </c>
      <c r="R1078" s="81">
        <f t="shared" si="321"/>
        <v>25.9</v>
      </c>
      <c r="S1078">
        <f t="shared" si="322"/>
        <v>2.5</v>
      </c>
      <c r="V1078" s="54" t="s">
        <v>2299</v>
      </c>
      <c r="W1078" s="55" t="s">
        <v>2300</v>
      </c>
      <c r="X1078" s="56">
        <v>5</v>
      </c>
      <c r="Y1078" s="57">
        <v>64</v>
      </c>
      <c r="Z1078" s="57">
        <v>2.6</v>
      </c>
      <c r="AA1078" s="57">
        <v>2.5219999999999998</v>
      </c>
      <c r="AB1078" s="57">
        <v>0</v>
      </c>
      <c r="AC1078" s="57">
        <v>24</v>
      </c>
      <c r="AD1078" s="57">
        <v>31.5</v>
      </c>
      <c r="AE1078" s="57">
        <v>0</v>
      </c>
      <c r="AF1078" s="57">
        <v>0</v>
      </c>
      <c r="AG1078" s="58">
        <v>1</v>
      </c>
      <c r="AH1078" s="58">
        <v>2.5</v>
      </c>
      <c r="AI1078" s="58">
        <v>0</v>
      </c>
      <c r="AJ1078" s="58">
        <v>0</v>
      </c>
    </row>
    <row r="1079" spans="1:36">
      <c r="A1079" s="68" t="str">
        <f t="shared" si="305"/>
        <v>6DJ7</v>
      </c>
      <c r="B1079" s="12">
        <f t="shared" si="306"/>
        <v>3</v>
      </c>
      <c r="C1079" s="12">
        <f t="shared" si="307"/>
        <v>3</v>
      </c>
      <c r="D1079" s="12">
        <f t="shared" si="308"/>
        <v>3</v>
      </c>
      <c r="E1079" s="12">
        <f t="shared" si="309"/>
        <v>2.8516319481101506</v>
      </c>
      <c r="F1079" s="12">
        <f t="shared" si="310"/>
        <v>2.6770812988279746</v>
      </c>
      <c r="G1079" s="12">
        <f t="shared" si="311"/>
        <v>2.5025306495457986</v>
      </c>
      <c r="H1079" s="12">
        <f t="shared" si="312"/>
        <v>14</v>
      </c>
      <c r="I1079" s="12">
        <f t="shared" si="313"/>
        <v>31.5</v>
      </c>
      <c r="J1079" s="12">
        <f t="shared" si="314"/>
        <v>3</v>
      </c>
      <c r="K1079" s="12">
        <f t="shared" si="304"/>
        <v>3</v>
      </c>
      <c r="L1079" s="12">
        <f t="shared" si="315"/>
        <v>17.5</v>
      </c>
      <c r="M1079" s="81">
        <f t="shared" si="316"/>
        <v>0</v>
      </c>
      <c r="N1079" s="81">
        <f t="shared" si="317"/>
        <v>6</v>
      </c>
      <c r="O1079" s="81">
        <f t="shared" si="318"/>
        <v>16</v>
      </c>
      <c r="P1079" s="81">
        <f t="shared" si="319"/>
        <v>8.5</v>
      </c>
      <c r="Q1079" s="81">
        <f t="shared" si="320"/>
        <v>18.5</v>
      </c>
      <c r="R1079" s="81">
        <f t="shared" si="321"/>
        <v>28.5</v>
      </c>
      <c r="S1079">
        <f t="shared" si="322"/>
        <v>1</v>
      </c>
      <c r="V1079" s="54" t="s">
        <v>2301</v>
      </c>
      <c r="W1079" s="55" t="s">
        <v>2302</v>
      </c>
      <c r="X1079" s="56">
        <v>5</v>
      </c>
      <c r="Y1079" s="57">
        <v>65.8</v>
      </c>
      <c r="Z1079" s="57">
        <v>3</v>
      </c>
      <c r="AA1079" s="57">
        <v>3</v>
      </c>
      <c r="AB1079" s="57">
        <v>2.59</v>
      </c>
      <c r="AC1079" s="57">
        <v>11</v>
      </c>
      <c r="AD1079" s="57">
        <v>28.5</v>
      </c>
      <c r="AE1079" s="57">
        <v>43.5</v>
      </c>
      <c r="AF1079" s="57">
        <v>0</v>
      </c>
      <c r="AG1079" s="58">
        <v>0</v>
      </c>
      <c r="AH1079" s="58">
        <v>1</v>
      </c>
      <c r="AI1079" s="58">
        <v>2.5</v>
      </c>
      <c r="AJ1079" s="58">
        <v>0</v>
      </c>
    </row>
    <row r="1080" spans="1:36">
      <c r="A1080" s="68" t="str">
        <f t="shared" si="305"/>
        <v>6DJ8-55</v>
      </c>
      <c r="B1080" s="12">
        <f t="shared" si="306"/>
        <v>3</v>
      </c>
      <c r="C1080" s="12">
        <f t="shared" si="307"/>
        <v>3</v>
      </c>
      <c r="D1080" s="12">
        <f t="shared" si="308"/>
        <v>3</v>
      </c>
      <c r="E1080" s="12">
        <f t="shared" si="309"/>
        <v>2.8516319481101506</v>
      </c>
      <c r="F1080" s="12">
        <f t="shared" si="310"/>
        <v>2.6770812988279746</v>
      </c>
      <c r="G1080" s="12">
        <f t="shared" si="311"/>
        <v>2.5025306495457986</v>
      </c>
      <c r="H1080" s="12">
        <f t="shared" si="312"/>
        <v>14</v>
      </c>
      <c r="I1080" s="12">
        <f t="shared" si="313"/>
        <v>31.5</v>
      </c>
      <c r="J1080" s="12">
        <f t="shared" si="314"/>
        <v>3</v>
      </c>
      <c r="K1080" s="12">
        <f t="shared" si="304"/>
        <v>3</v>
      </c>
      <c r="L1080" s="12">
        <f t="shared" si="315"/>
        <v>17.5</v>
      </c>
      <c r="M1080" s="81">
        <f t="shared" si="316"/>
        <v>0</v>
      </c>
      <c r="N1080" s="81">
        <f t="shared" si="317"/>
        <v>6</v>
      </c>
      <c r="O1080" s="81">
        <f t="shared" si="318"/>
        <v>16</v>
      </c>
      <c r="P1080" s="81">
        <f t="shared" si="319"/>
        <v>8.5</v>
      </c>
      <c r="Q1080" s="81">
        <f t="shared" si="320"/>
        <v>18.5</v>
      </c>
      <c r="R1080" s="81">
        <f t="shared" si="321"/>
        <v>28.5</v>
      </c>
      <c r="S1080">
        <f t="shared" si="322"/>
        <v>1</v>
      </c>
      <c r="V1080" s="54" t="s">
        <v>2303</v>
      </c>
      <c r="W1080" s="55" t="s">
        <v>2304</v>
      </c>
      <c r="X1080" s="56">
        <v>5</v>
      </c>
      <c r="Y1080" s="57">
        <v>67.5</v>
      </c>
      <c r="Z1080" s="57">
        <v>3</v>
      </c>
      <c r="AA1080" s="57">
        <v>3</v>
      </c>
      <c r="AB1080" s="57">
        <v>2.5499999999999998</v>
      </c>
      <c r="AC1080" s="57">
        <v>11</v>
      </c>
      <c r="AD1080" s="57">
        <v>28.5</v>
      </c>
      <c r="AE1080" s="57">
        <v>43.5</v>
      </c>
      <c r="AF1080" s="57">
        <v>0</v>
      </c>
      <c r="AG1080" s="58">
        <v>0</v>
      </c>
      <c r="AH1080" s="58">
        <v>1</v>
      </c>
      <c r="AI1080" s="58">
        <v>2.5</v>
      </c>
      <c r="AJ1080" s="58">
        <v>0</v>
      </c>
    </row>
    <row r="1081" spans="1:36">
      <c r="A1081" s="68" t="str">
        <f t="shared" si="305"/>
        <v>6DJ8-56</v>
      </c>
      <c r="B1081" s="12">
        <f t="shared" si="306"/>
        <v>3</v>
      </c>
      <c r="C1081" s="12">
        <f t="shared" si="307"/>
        <v>3</v>
      </c>
      <c r="D1081" s="12">
        <f t="shared" si="308"/>
        <v>3</v>
      </c>
      <c r="E1081" s="12">
        <f t="shared" si="309"/>
        <v>2.8516319481101506</v>
      </c>
      <c r="F1081" s="12">
        <f t="shared" si="310"/>
        <v>2.6770812988279746</v>
      </c>
      <c r="G1081" s="12">
        <f t="shared" si="311"/>
        <v>2.5025306495457986</v>
      </c>
      <c r="H1081" s="12">
        <f t="shared" si="312"/>
        <v>14</v>
      </c>
      <c r="I1081" s="12">
        <f t="shared" si="313"/>
        <v>31.5</v>
      </c>
      <c r="J1081" s="12">
        <f t="shared" si="314"/>
        <v>3</v>
      </c>
      <c r="K1081" s="12">
        <f t="shared" si="304"/>
        <v>3</v>
      </c>
      <c r="L1081" s="12">
        <f t="shared" si="315"/>
        <v>17.5</v>
      </c>
      <c r="M1081" s="81">
        <f t="shared" si="316"/>
        <v>0</v>
      </c>
      <c r="N1081" s="81">
        <f t="shared" si="317"/>
        <v>6</v>
      </c>
      <c r="O1081" s="81">
        <f t="shared" si="318"/>
        <v>16</v>
      </c>
      <c r="P1081" s="81">
        <f t="shared" si="319"/>
        <v>8.5</v>
      </c>
      <c r="Q1081" s="81">
        <f t="shared" si="320"/>
        <v>18.5</v>
      </c>
      <c r="R1081" s="81">
        <f t="shared" si="321"/>
        <v>28.5</v>
      </c>
      <c r="S1081">
        <f t="shared" si="322"/>
        <v>1</v>
      </c>
      <c r="V1081" s="54" t="s">
        <v>2305</v>
      </c>
      <c r="W1081" s="55" t="s">
        <v>2306</v>
      </c>
      <c r="X1081" s="56">
        <v>5</v>
      </c>
      <c r="Y1081" s="57">
        <v>67.5</v>
      </c>
      <c r="Z1081" s="57">
        <v>3</v>
      </c>
      <c r="AA1081" s="57">
        <v>3</v>
      </c>
      <c r="AB1081" s="57">
        <v>2.56</v>
      </c>
      <c r="AC1081" s="57">
        <v>11</v>
      </c>
      <c r="AD1081" s="57">
        <v>28.5</v>
      </c>
      <c r="AE1081" s="57">
        <v>43.5</v>
      </c>
      <c r="AF1081" s="57">
        <v>0</v>
      </c>
      <c r="AG1081" s="58">
        <v>0</v>
      </c>
      <c r="AH1081" s="58">
        <v>1</v>
      </c>
      <c r="AI1081" s="58">
        <v>2.5</v>
      </c>
      <c r="AJ1081" s="58">
        <v>0</v>
      </c>
    </row>
    <row r="1082" spans="1:36">
      <c r="A1082" s="68" t="str">
        <f t="shared" si="305"/>
        <v>6DJ8-57</v>
      </c>
      <c r="B1082" s="12">
        <f t="shared" si="306"/>
        <v>3</v>
      </c>
      <c r="C1082" s="12">
        <f t="shared" si="307"/>
        <v>3</v>
      </c>
      <c r="D1082" s="12">
        <f t="shared" si="308"/>
        <v>3</v>
      </c>
      <c r="E1082" s="12">
        <f t="shared" si="309"/>
        <v>2.8516319481101506</v>
      </c>
      <c r="F1082" s="12">
        <f t="shared" si="310"/>
        <v>2.6770812988279746</v>
      </c>
      <c r="G1082" s="12">
        <f t="shared" si="311"/>
        <v>2.5025306495457986</v>
      </c>
      <c r="H1082" s="12">
        <f t="shared" si="312"/>
        <v>14</v>
      </c>
      <c r="I1082" s="12">
        <f t="shared" si="313"/>
        <v>31.5</v>
      </c>
      <c r="J1082" s="12">
        <f t="shared" si="314"/>
        <v>3</v>
      </c>
      <c r="K1082" s="12">
        <f t="shared" si="304"/>
        <v>3</v>
      </c>
      <c r="L1082" s="12">
        <f t="shared" si="315"/>
        <v>17.5</v>
      </c>
      <c r="M1082" s="81">
        <f t="shared" si="316"/>
        <v>0</v>
      </c>
      <c r="N1082" s="81">
        <f t="shared" si="317"/>
        <v>6</v>
      </c>
      <c r="O1082" s="81">
        <f t="shared" si="318"/>
        <v>16</v>
      </c>
      <c r="P1082" s="81">
        <f t="shared" si="319"/>
        <v>8.5</v>
      </c>
      <c r="Q1082" s="81">
        <f t="shared" si="320"/>
        <v>18.5</v>
      </c>
      <c r="R1082" s="81">
        <f t="shared" si="321"/>
        <v>28.5</v>
      </c>
      <c r="S1082">
        <f t="shared" si="322"/>
        <v>1</v>
      </c>
      <c r="V1082" s="54" t="s">
        <v>2307</v>
      </c>
      <c r="W1082" s="55" t="s">
        <v>2308</v>
      </c>
      <c r="X1082" s="56">
        <v>5</v>
      </c>
      <c r="Y1082" s="57">
        <v>67.5</v>
      </c>
      <c r="Z1082" s="57">
        <v>3</v>
      </c>
      <c r="AA1082" s="57">
        <v>3</v>
      </c>
      <c r="AB1082" s="57">
        <v>2.57</v>
      </c>
      <c r="AC1082" s="57">
        <v>11</v>
      </c>
      <c r="AD1082" s="57">
        <v>28.5</v>
      </c>
      <c r="AE1082" s="57">
        <v>43.5</v>
      </c>
      <c r="AF1082" s="57">
        <v>0</v>
      </c>
      <c r="AG1082" s="58">
        <v>0</v>
      </c>
      <c r="AH1082" s="58">
        <v>1</v>
      </c>
      <c r="AI1082" s="58">
        <v>2.5</v>
      </c>
      <c r="AJ1082" s="58">
        <v>0</v>
      </c>
    </row>
    <row r="1083" spans="1:36">
      <c r="A1083" s="68" t="str">
        <f t="shared" si="305"/>
        <v>6DJ8-58</v>
      </c>
      <c r="B1083" s="12">
        <f t="shared" si="306"/>
        <v>3</v>
      </c>
      <c r="C1083" s="12">
        <f t="shared" si="307"/>
        <v>3</v>
      </c>
      <c r="D1083" s="12">
        <f t="shared" si="308"/>
        <v>3</v>
      </c>
      <c r="E1083" s="12">
        <f t="shared" si="309"/>
        <v>2.8516319481101506</v>
      </c>
      <c r="F1083" s="12">
        <f t="shared" si="310"/>
        <v>2.6770812988279746</v>
      </c>
      <c r="G1083" s="12">
        <f t="shared" si="311"/>
        <v>2.5025306495457986</v>
      </c>
      <c r="H1083" s="12">
        <f t="shared" si="312"/>
        <v>14</v>
      </c>
      <c r="I1083" s="12">
        <f t="shared" si="313"/>
        <v>31.5</v>
      </c>
      <c r="J1083" s="12">
        <f t="shared" si="314"/>
        <v>3</v>
      </c>
      <c r="K1083" s="12">
        <f t="shared" si="304"/>
        <v>3</v>
      </c>
      <c r="L1083" s="12">
        <f t="shared" si="315"/>
        <v>17.5</v>
      </c>
      <c r="M1083" s="81">
        <f t="shared" si="316"/>
        <v>0</v>
      </c>
      <c r="N1083" s="81">
        <f t="shared" si="317"/>
        <v>6</v>
      </c>
      <c r="O1083" s="81">
        <f t="shared" si="318"/>
        <v>16</v>
      </c>
      <c r="P1083" s="81">
        <f t="shared" si="319"/>
        <v>8.5</v>
      </c>
      <c r="Q1083" s="81">
        <f t="shared" si="320"/>
        <v>18.5</v>
      </c>
      <c r="R1083" s="81">
        <f t="shared" si="321"/>
        <v>28.5</v>
      </c>
      <c r="S1083">
        <f t="shared" si="322"/>
        <v>1</v>
      </c>
      <c r="V1083" s="54" t="s">
        <v>2309</v>
      </c>
      <c r="W1083" s="55" t="s">
        <v>2310</v>
      </c>
      <c r="X1083" s="56">
        <v>5</v>
      </c>
      <c r="Y1083" s="57">
        <v>67.5</v>
      </c>
      <c r="Z1083" s="57">
        <v>3</v>
      </c>
      <c r="AA1083" s="57">
        <v>3</v>
      </c>
      <c r="AB1083" s="57">
        <v>2.58</v>
      </c>
      <c r="AC1083" s="57">
        <v>11</v>
      </c>
      <c r="AD1083" s="57">
        <v>28.5</v>
      </c>
      <c r="AE1083" s="57">
        <v>43.5</v>
      </c>
      <c r="AF1083" s="57">
        <v>0</v>
      </c>
      <c r="AG1083" s="58">
        <v>0</v>
      </c>
      <c r="AH1083" s="58">
        <v>1</v>
      </c>
      <c r="AI1083" s="58">
        <v>2.5</v>
      </c>
      <c r="AJ1083" s="58">
        <v>0</v>
      </c>
    </row>
    <row r="1084" spans="1:36">
      <c r="A1084" s="68" t="str">
        <f t="shared" si="305"/>
        <v>6DJ8-59</v>
      </c>
      <c r="B1084" s="12">
        <f t="shared" si="306"/>
        <v>3</v>
      </c>
      <c r="C1084" s="12">
        <f t="shared" si="307"/>
        <v>3</v>
      </c>
      <c r="D1084" s="12">
        <f t="shared" si="308"/>
        <v>3</v>
      </c>
      <c r="E1084" s="12">
        <f t="shared" si="309"/>
        <v>2.8516319481101506</v>
      </c>
      <c r="F1084" s="12">
        <f t="shared" si="310"/>
        <v>2.6770812988279746</v>
      </c>
      <c r="G1084" s="12">
        <f t="shared" si="311"/>
        <v>2.5025306495457986</v>
      </c>
      <c r="H1084" s="12">
        <f t="shared" si="312"/>
        <v>14</v>
      </c>
      <c r="I1084" s="12">
        <f t="shared" si="313"/>
        <v>31.5</v>
      </c>
      <c r="J1084" s="12">
        <f t="shared" si="314"/>
        <v>3</v>
      </c>
      <c r="K1084" s="12">
        <f t="shared" si="304"/>
        <v>3</v>
      </c>
      <c r="L1084" s="12">
        <f t="shared" si="315"/>
        <v>17.5</v>
      </c>
      <c r="M1084" s="81">
        <f t="shared" si="316"/>
        <v>0</v>
      </c>
      <c r="N1084" s="81">
        <f t="shared" si="317"/>
        <v>6</v>
      </c>
      <c r="O1084" s="81">
        <f t="shared" si="318"/>
        <v>16</v>
      </c>
      <c r="P1084" s="81">
        <f t="shared" si="319"/>
        <v>8.5</v>
      </c>
      <c r="Q1084" s="81">
        <f t="shared" si="320"/>
        <v>18.5</v>
      </c>
      <c r="R1084" s="81">
        <f t="shared" si="321"/>
        <v>28.5</v>
      </c>
      <c r="S1084">
        <f t="shared" si="322"/>
        <v>1</v>
      </c>
      <c r="V1084" s="54" t="s">
        <v>2311</v>
      </c>
      <c r="W1084" s="55" t="s">
        <v>2312</v>
      </c>
      <c r="X1084" s="56">
        <v>5</v>
      </c>
      <c r="Y1084" s="57">
        <v>67.5</v>
      </c>
      <c r="Z1084" s="57">
        <v>3</v>
      </c>
      <c r="AA1084" s="57">
        <v>3</v>
      </c>
      <c r="AB1084" s="57">
        <v>2.59</v>
      </c>
      <c r="AC1084" s="57">
        <v>11</v>
      </c>
      <c r="AD1084" s="57">
        <v>28.5</v>
      </c>
      <c r="AE1084" s="57">
        <v>43.5</v>
      </c>
      <c r="AF1084" s="57">
        <v>0</v>
      </c>
      <c r="AG1084" s="58">
        <v>0</v>
      </c>
      <c r="AH1084" s="58">
        <v>1</v>
      </c>
      <c r="AI1084" s="58">
        <v>2.5</v>
      </c>
      <c r="AJ1084" s="58">
        <v>0</v>
      </c>
    </row>
    <row r="1085" spans="1:36">
      <c r="A1085" s="68" t="str">
        <f t="shared" si="305"/>
        <v>6DJ8-60</v>
      </c>
      <c r="B1085" s="12">
        <f t="shared" si="306"/>
        <v>3</v>
      </c>
      <c r="C1085" s="12">
        <f t="shared" si="307"/>
        <v>3</v>
      </c>
      <c r="D1085" s="12">
        <f t="shared" si="308"/>
        <v>3</v>
      </c>
      <c r="E1085" s="12">
        <f t="shared" si="309"/>
        <v>2.8516319481101506</v>
      </c>
      <c r="F1085" s="12">
        <f t="shared" si="310"/>
        <v>2.6770812988279746</v>
      </c>
      <c r="G1085" s="12">
        <f t="shared" si="311"/>
        <v>2.5025306495457986</v>
      </c>
      <c r="H1085" s="12">
        <f t="shared" si="312"/>
        <v>14</v>
      </c>
      <c r="I1085" s="12">
        <f t="shared" si="313"/>
        <v>31.5</v>
      </c>
      <c r="J1085" s="12">
        <f t="shared" si="314"/>
        <v>3</v>
      </c>
      <c r="K1085" s="12">
        <f t="shared" si="304"/>
        <v>3</v>
      </c>
      <c r="L1085" s="12">
        <f t="shared" si="315"/>
        <v>17.5</v>
      </c>
      <c r="M1085" s="81">
        <f t="shared" si="316"/>
        <v>0</v>
      </c>
      <c r="N1085" s="81">
        <f t="shared" si="317"/>
        <v>6</v>
      </c>
      <c r="O1085" s="81">
        <f t="shared" si="318"/>
        <v>16</v>
      </c>
      <c r="P1085" s="81">
        <f t="shared" si="319"/>
        <v>8.5</v>
      </c>
      <c r="Q1085" s="81">
        <f t="shared" si="320"/>
        <v>18.5</v>
      </c>
      <c r="R1085" s="81">
        <f t="shared" si="321"/>
        <v>28.5</v>
      </c>
      <c r="S1085">
        <f t="shared" si="322"/>
        <v>1</v>
      </c>
      <c r="V1085" s="54" t="s">
        <v>2313</v>
      </c>
      <c r="W1085" s="55" t="s">
        <v>2314</v>
      </c>
      <c r="X1085" s="56">
        <v>5</v>
      </c>
      <c r="Y1085" s="57">
        <v>67.5</v>
      </c>
      <c r="Z1085" s="57">
        <v>3</v>
      </c>
      <c r="AA1085" s="57">
        <v>3</v>
      </c>
      <c r="AB1085" s="57">
        <v>2.6</v>
      </c>
      <c r="AC1085" s="57">
        <v>11</v>
      </c>
      <c r="AD1085" s="57">
        <v>28.5</v>
      </c>
      <c r="AE1085" s="57">
        <v>43.5</v>
      </c>
      <c r="AF1085" s="57">
        <v>0</v>
      </c>
      <c r="AG1085" s="58">
        <v>0</v>
      </c>
      <c r="AH1085" s="58">
        <v>1</v>
      </c>
      <c r="AI1085" s="58">
        <v>2.5</v>
      </c>
      <c r="AJ1085" s="58">
        <v>0</v>
      </c>
    </row>
    <row r="1086" spans="1:36">
      <c r="A1086" s="68" t="str">
        <f t="shared" si="305"/>
        <v>6DJ8-61</v>
      </c>
      <c r="B1086" s="12">
        <f t="shared" si="306"/>
        <v>3</v>
      </c>
      <c r="C1086" s="12">
        <f t="shared" si="307"/>
        <v>3</v>
      </c>
      <c r="D1086" s="12">
        <f t="shared" si="308"/>
        <v>3</v>
      </c>
      <c r="E1086" s="12">
        <f t="shared" si="309"/>
        <v>2.8516319481101506</v>
      </c>
      <c r="F1086" s="12">
        <f t="shared" si="310"/>
        <v>2.6770812988279746</v>
      </c>
      <c r="G1086" s="12">
        <f t="shared" si="311"/>
        <v>2.5025306495457986</v>
      </c>
      <c r="H1086" s="12">
        <f t="shared" si="312"/>
        <v>14</v>
      </c>
      <c r="I1086" s="12">
        <f t="shared" si="313"/>
        <v>31.5</v>
      </c>
      <c r="J1086" s="12">
        <f t="shared" si="314"/>
        <v>3</v>
      </c>
      <c r="K1086" s="12">
        <f t="shared" si="304"/>
        <v>3</v>
      </c>
      <c r="L1086" s="12">
        <f t="shared" si="315"/>
        <v>17.5</v>
      </c>
      <c r="M1086" s="81">
        <f t="shared" si="316"/>
        <v>0</v>
      </c>
      <c r="N1086" s="81">
        <f t="shared" si="317"/>
        <v>6</v>
      </c>
      <c r="O1086" s="81">
        <f t="shared" si="318"/>
        <v>16</v>
      </c>
      <c r="P1086" s="81">
        <f t="shared" si="319"/>
        <v>8.5</v>
      </c>
      <c r="Q1086" s="81">
        <f t="shared" si="320"/>
        <v>18.5</v>
      </c>
      <c r="R1086" s="81">
        <f t="shared" si="321"/>
        <v>28.5</v>
      </c>
      <c r="S1086">
        <f t="shared" si="322"/>
        <v>1</v>
      </c>
      <c r="V1086" s="54" t="s">
        <v>2315</v>
      </c>
      <c r="W1086" s="55" t="s">
        <v>2316</v>
      </c>
      <c r="X1086" s="56">
        <v>5</v>
      </c>
      <c r="Y1086" s="57">
        <v>67.5</v>
      </c>
      <c r="Z1086" s="57">
        <v>3</v>
      </c>
      <c r="AA1086" s="57">
        <v>3</v>
      </c>
      <c r="AB1086" s="57">
        <v>2.61</v>
      </c>
      <c r="AC1086" s="57">
        <v>11</v>
      </c>
      <c r="AD1086" s="57">
        <v>28.5</v>
      </c>
      <c r="AE1086" s="57">
        <v>43.5</v>
      </c>
      <c r="AF1086" s="57">
        <v>0</v>
      </c>
      <c r="AG1086" s="58">
        <v>0</v>
      </c>
      <c r="AH1086" s="58">
        <v>1</v>
      </c>
      <c r="AI1086" s="58">
        <v>2.5</v>
      </c>
      <c r="AJ1086" s="58">
        <v>0</v>
      </c>
    </row>
    <row r="1087" spans="1:36">
      <c r="A1087" s="68" t="str">
        <f t="shared" si="305"/>
        <v>6DJ8-62</v>
      </c>
      <c r="B1087" s="12">
        <f t="shared" si="306"/>
        <v>3</v>
      </c>
      <c r="C1087" s="12">
        <f t="shared" si="307"/>
        <v>3</v>
      </c>
      <c r="D1087" s="12">
        <f t="shared" si="308"/>
        <v>3</v>
      </c>
      <c r="E1087" s="12">
        <f t="shared" si="309"/>
        <v>2.8516319481101506</v>
      </c>
      <c r="F1087" s="12">
        <f t="shared" si="310"/>
        <v>2.6770812988279746</v>
      </c>
      <c r="G1087" s="12">
        <f t="shared" si="311"/>
        <v>2.5025306495457986</v>
      </c>
      <c r="H1087" s="12">
        <f t="shared" si="312"/>
        <v>14</v>
      </c>
      <c r="I1087" s="12">
        <f t="shared" si="313"/>
        <v>31.5</v>
      </c>
      <c r="J1087" s="12">
        <f t="shared" si="314"/>
        <v>3</v>
      </c>
      <c r="K1087" s="12">
        <f t="shared" si="304"/>
        <v>3</v>
      </c>
      <c r="L1087" s="12">
        <f t="shared" si="315"/>
        <v>17.5</v>
      </c>
      <c r="M1087" s="81">
        <f t="shared" si="316"/>
        <v>0</v>
      </c>
      <c r="N1087" s="81">
        <f t="shared" si="317"/>
        <v>6</v>
      </c>
      <c r="O1087" s="81">
        <f t="shared" si="318"/>
        <v>16</v>
      </c>
      <c r="P1087" s="81">
        <f t="shared" si="319"/>
        <v>8.5</v>
      </c>
      <c r="Q1087" s="81">
        <f t="shared" si="320"/>
        <v>18.5</v>
      </c>
      <c r="R1087" s="81">
        <f t="shared" si="321"/>
        <v>28.5</v>
      </c>
      <c r="S1087">
        <f t="shared" si="322"/>
        <v>1</v>
      </c>
      <c r="V1087" s="54" t="s">
        <v>2317</v>
      </c>
      <c r="W1087" s="55" t="s">
        <v>2318</v>
      </c>
      <c r="X1087" s="56">
        <v>5</v>
      </c>
      <c r="Y1087" s="57">
        <v>67.5</v>
      </c>
      <c r="Z1087" s="57">
        <v>3</v>
      </c>
      <c r="AA1087" s="57">
        <v>3</v>
      </c>
      <c r="AB1087" s="57">
        <v>2.62</v>
      </c>
      <c r="AC1087" s="57">
        <v>11</v>
      </c>
      <c r="AD1087" s="57">
        <v>28.5</v>
      </c>
      <c r="AE1087" s="57">
        <v>43.5</v>
      </c>
      <c r="AF1087" s="57">
        <v>0</v>
      </c>
      <c r="AG1087" s="58">
        <v>0</v>
      </c>
      <c r="AH1087" s="58">
        <v>1</v>
      </c>
      <c r="AI1087" s="58">
        <v>2.5</v>
      </c>
      <c r="AJ1087" s="58">
        <v>0</v>
      </c>
    </row>
    <row r="1088" spans="1:36">
      <c r="A1088" s="68" t="str">
        <f t="shared" si="305"/>
        <v>6DJ8-63</v>
      </c>
      <c r="B1088" s="12">
        <f t="shared" si="306"/>
        <v>3</v>
      </c>
      <c r="C1088" s="12">
        <f t="shared" si="307"/>
        <v>3</v>
      </c>
      <c r="D1088" s="12">
        <f t="shared" si="308"/>
        <v>3</v>
      </c>
      <c r="E1088" s="12">
        <f t="shared" si="309"/>
        <v>2.8516319481101506</v>
      </c>
      <c r="F1088" s="12">
        <f t="shared" si="310"/>
        <v>2.6770812988279746</v>
      </c>
      <c r="G1088" s="12">
        <f t="shared" si="311"/>
        <v>2.5025306495457986</v>
      </c>
      <c r="H1088" s="12">
        <f t="shared" si="312"/>
        <v>14</v>
      </c>
      <c r="I1088" s="12">
        <f t="shared" si="313"/>
        <v>31.5</v>
      </c>
      <c r="J1088" s="12">
        <f t="shared" si="314"/>
        <v>3</v>
      </c>
      <c r="K1088" s="12">
        <f t="shared" si="304"/>
        <v>3</v>
      </c>
      <c r="L1088" s="12">
        <f t="shared" si="315"/>
        <v>17.5</v>
      </c>
      <c r="M1088" s="81">
        <f t="shared" si="316"/>
        <v>0</v>
      </c>
      <c r="N1088" s="81">
        <f t="shared" si="317"/>
        <v>6</v>
      </c>
      <c r="O1088" s="81">
        <f t="shared" si="318"/>
        <v>16</v>
      </c>
      <c r="P1088" s="81">
        <f t="shared" si="319"/>
        <v>8.5</v>
      </c>
      <c r="Q1088" s="81">
        <f t="shared" si="320"/>
        <v>18.5</v>
      </c>
      <c r="R1088" s="81">
        <f t="shared" si="321"/>
        <v>28.5</v>
      </c>
      <c r="S1088">
        <f t="shared" si="322"/>
        <v>1</v>
      </c>
      <c r="V1088" s="54" t="s">
        <v>2319</v>
      </c>
      <c r="W1088" s="55" t="s">
        <v>2320</v>
      </c>
      <c r="X1088" s="56">
        <v>5</v>
      </c>
      <c r="Y1088" s="57">
        <v>67.5</v>
      </c>
      <c r="Z1088" s="57">
        <v>3</v>
      </c>
      <c r="AA1088" s="57">
        <v>3</v>
      </c>
      <c r="AB1088" s="57">
        <v>2.63</v>
      </c>
      <c r="AC1088" s="57">
        <v>11</v>
      </c>
      <c r="AD1088" s="57">
        <v>28.5</v>
      </c>
      <c r="AE1088" s="57">
        <v>43.5</v>
      </c>
      <c r="AF1088" s="57">
        <v>0</v>
      </c>
      <c r="AG1088" s="58">
        <v>0</v>
      </c>
      <c r="AH1088" s="58">
        <v>1</v>
      </c>
      <c r="AI1088" s="58">
        <v>2.5</v>
      </c>
      <c r="AJ1088" s="58">
        <v>0</v>
      </c>
    </row>
    <row r="1089" spans="1:36">
      <c r="A1089" s="68" t="str">
        <f t="shared" si="305"/>
        <v>6DJ8-64</v>
      </c>
      <c r="B1089" s="12">
        <f t="shared" si="306"/>
        <v>3</v>
      </c>
      <c r="C1089" s="12">
        <f t="shared" si="307"/>
        <v>3</v>
      </c>
      <c r="D1089" s="12">
        <f t="shared" si="308"/>
        <v>3</v>
      </c>
      <c r="E1089" s="12">
        <f t="shared" si="309"/>
        <v>2.8516319481101506</v>
      </c>
      <c r="F1089" s="12">
        <f t="shared" si="310"/>
        <v>2.6770812988279746</v>
      </c>
      <c r="G1089" s="12">
        <f t="shared" si="311"/>
        <v>2.5025306495457986</v>
      </c>
      <c r="H1089" s="12">
        <f t="shared" si="312"/>
        <v>14</v>
      </c>
      <c r="I1089" s="12">
        <f t="shared" si="313"/>
        <v>31.5</v>
      </c>
      <c r="J1089" s="12">
        <f t="shared" si="314"/>
        <v>3</v>
      </c>
      <c r="K1089" s="12">
        <f t="shared" si="304"/>
        <v>3</v>
      </c>
      <c r="L1089" s="12">
        <f t="shared" si="315"/>
        <v>17.5</v>
      </c>
      <c r="M1089" s="81">
        <f t="shared" si="316"/>
        <v>0</v>
      </c>
      <c r="N1089" s="81">
        <f t="shared" si="317"/>
        <v>6</v>
      </c>
      <c r="O1089" s="81">
        <f t="shared" si="318"/>
        <v>16</v>
      </c>
      <c r="P1089" s="81">
        <f t="shared" si="319"/>
        <v>8.5</v>
      </c>
      <c r="Q1089" s="81">
        <f t="shared" si="320"/>
        <v>18.5</v>
      </c>
      <c r="R1089" s="81">
        <f t="shared" si="321"/>
        <v>28.5</v>
      </c>
      <c r="S1089">
        <f t="shared" si="322"/>
        <v>1</v>
      </c>
      <c r="V1089" s="54" t="s">
        <v>2321</v>
      </c>
      <c r="W1089" s="55" t="s">
        <v>2322</v>
      </c>
      <c r="X1089" s="56">
        <v>5</v>
      </c>
      <c r="Y1089" s="57">
        <v>67.5</v>
      </c>
      <c r="Z1089" s="57">
        <v>3</v>
      </c>
      <c r="AA1089" s="57">
        <v>3</v>
      </c>
      <c r="AB1089" s="57">
        <v>2.64</v>
      </c>
      <c r="AC1089" s="57">
        <v>11</v>
      </c>
      <c r="AD1089" s="57">
        <v>28.5</v>
      </c>
      <c r="AE1089" s="57">
        <v>43.5</v>
      </c>
      <c r="AF1089" s="57">
        <v>0</v>
      </c>
      <c r="AG1089" s="58">
        <v>0</v>
      </c>
      <c r="AH1089" s="58">
        <v>1</v>
      </c>
      <c r="AI1089" s="58">
        <v>2.5</v>
      </c>
      <c r="AJ1089" s="58">
        <v>0</v>
      </c>
    </row>
    <row r="1090" spans="1:36">
      <c r="A1090" s="68" t="str">
        <f t="shared" si="305"/>
        <v>6DJ8-65</v>
      </c>
      <c r="B1090" s="12">
        <f t="shared" si="306"/>
        <v>3</v>
      </c>
      <c r="C1090" s="12">
        <f t="shared" si="307"/>
        <v>3</v>
      </c>
      <c r="D1090" s="12">
        <f t="shared" si="308"/>
        <v>3</v>
      </c>
      <c r="E1090" s="12">
        <f t="shared" si="309"/>
        <v>2.8516319481101506</v>
      </c>
      <c r="F1090" s="12">
        <f t="shared" si="310"/>
        <v>2.6770812988279746</v>
      </c>
      <c r="G1090" s="12">
        <f t="shared" si="311"/>
        <v>2.5025306495457986</v>
      </c>
      <c r="H1090" s="12">
        <f t="shared" si="312"/>
        <v>14</v>
      </c>
      <c r="I1090" s="12">
        <f t="shared" si="313"/>
        <v>31.5</v>
      </c>
      <c r="J1090" s="12">
        <f t="shared" si="314"/>
        <v>3</v>
      </c>
      <c r="K1090" s="12">
        <f t="shared" si="304"/>
        <v>3</v>
      </c>
      <c r="L1090" s="12">
        <f t="shared" si="315"/>
        <v>17.5</v>
      </c>
      <c r="M1090" s="81">
        <f t="shared" si="316"/>
        <v>0</v>
      </c>
      <c r="N1090" s="81">
        <f t="shared" si="317"/>
        <v>6</v>
      </c>
      <c r="O1090" s="81">
        <f t="shared" si="318"/>
        <v>16</v>
      </c>
      <c r="P1090" s="81">
        <f t="shared" si="319"/>
        <v>8.5</v>
      </c>
      <c r="Q1090" s="81">
        <f t="shared" si="320"/>
        <v>18.5</v>
      </c>
      <c r="R1090" s="81">
        <f t="shared" si="321"/>
        <v>28.5</v>
      </c>
      <c r="S1090">
        <f t="shared" si="322"/>
        <v>1</v>
      </c>
      <c r="V1090" s="54" t="s">
        <v>2323</v>
      </c>
      <c r="W1090" s="55" t="s">
        <v>2324</v>
      </c>
      <c r="X1090" s="56">
        <v>5</v>
      </c>
      <c r="Y1090" s="57">
        <v>67.5</v>
      </c>
      <c r="Z1090" s="57">
        <v>3</v>
      </c>
      <c r="AA1090" s="57">
        <v>3</v>
      </c>
      <c r="AB1090" s="57">
        <v>2.65</v>
      </c>
      <c r="AC1090" s="57">
        <v>11</v>
      </c>
      <c r="AD1090" s="57">
        <v>28.5</v>
      </c>
      <c r="AE1090" s="57">
        <v>43.5</v>
      </c>
      <c r="AF1090" s="57">
        <v>0</v>
      </c>
      <c r="AG1090" s="58">
        <v>0</v>
      </c>
      <c r="AH1090" s="58">
        <v>1</v>
      </c>
      <c r="AI1090" s="58">
        <v>2.5</v>
      </c>
      <c r="AJ1090" s="58">
        <v>0</v>
      </c>
    </row>
    <row r="1091" spans="1:36">
      <c r="A1091" s="68" t="str">
        <f t="shared" si="305"/>
        <v>6DJ8-66</v>
      </c>
      <c r="B1091" s="12">
        <f t="shared" si="306"/>
        <v>3</v>
      </c>
      <c r="C1091" s="12">
        <f t="shared" si="307"/>
        <v>3</v>
      </c>
      <c r="D1091" s="12">
        <f t="shared" si="308"/>
        <v>3</v>
      </c>
      <c r="E1091" s="12">
        <f t="shared" si="309"/>
        <v>2.8516319481101506</v>
      </c>
      <c r="F1091" s="12">
        <f t="shared" si="310"/>
        <v>2.6770812988279746</v>
      </c>
      <c r="G1091" s="12">
        <f t="shared" si="311"/>
        <v>2.5025306495457986</v>
      </c>
      <c r="H1091" s="12">
        <f t="shared" si="312"/>
        <v>14</v>
      </c>
      <c r="I1091" s="12">
        <f t="shared" si="313"/>
        <v>31.5</v>
      </c>
      <c r="J1091" s="12">
        <f t="shared" si="314"/>
        <v>3</v>
      </c>
      <c r="K1091" s="12">
        <f t="shared" si="304"/>
        <v>3</v>
      </c>
      <c r="L1091" s="12">
        <f t="shared" si="315"/>
        <v>17.5</v>
      </c>
      <c r="M1091" s="81">
        <f t="shared" si="316"/>
        <v>0</v>
      </c>
      <c r="N1091" s="81">
        <f t="shared" si="317"/>
        <v>6</v>
      </c>
      <c r="O1091" s="81">
        <f t="shared" si="318"/>
        <v>16</v>
      </c>
      <c r="P1091" s="81">
        <f t="shared" si="319"/>
        <v>8.5</v>
      </c>
      <c r="Q1091" s="81">
        <f t="shared" si="320"/>
        <v>18.5</v>
      </c>
      <c r="R1091" s="81">
        <f t="shared" si="321"/>
        <v>28.5</v>
      </c>
      <c r="S1091">
        <f t="shared" si="322"/>
        <v>1</v>
      </c>
      <c r="V1091" s="54" t="s">
        <v>2325</v>
      </c>
      <c r="W1091" s="55" t="s">
        <v>2326</v>
      </c>
      <c r="X1091" s="56">
        <v>5</v>
      </c>
      <c r="Y1091" s="57">
        <v>67.5</v>
      </c>
      <c r="Z1091" s="57">
        <v>3</v>
      </c>
      <c r="AA1091" s="57">
        <v>3</v>
      </c>
      <c r="AB1091" s="57">
        <v>2.66</v>
      </c>
      <c r="AC1091" s="57">
        <v>11</v>
      </c>
      <c r="AD1091" s="57">
        <v>28.5</v>
      </c>
      <c r="AE1091" s="57">
        <v>43.5</v>
      </c>
      <c r="AF1091" s="57">
        <v>0</v>
      </c>
      <c r="AG1091" s="58">
        <v>0</v>
      </c>
      <c r="AH1091" s="58">
        <v>1</v>
      </c>
      <c r="AI1091" s="58">
        <v>2.5</v>
      </c>
      <c r="AJ1091" s="58">
        <v>0</v>
      </c>
    </row>
    <row r="1092" spans="1:36">
      <c r="A1092" s="68" t="str">
        <f t="shared" si="305"/>
        <v>6DJ8-67</v>
      </c>
      <c r="B1092" s="12">
        <f t="shared" si="306"/>
        <v>3</v>
      </c>
      <c r="C1092" s="12">
        <f t="shared" si="307"/>
        <v>3</v>
      </c>
      <c r="D1092" s="12">
        <f t="shared" si="308"/>
        <v>3</v>
      </c>
      <c r="E1092" s="12">
        <f t="shared" si="309"/>
        <v>2.8516319481101506</v>
      </c>
      <c r="F1092" s="12">
        <f t="shared" si="310"/>
        <v>2.6770812988279746</v>
      </c>
      <c r="G1092" s="12">
        <f t="shared" si="311"/>
        <v>2.5025306495457986</v>
      </c>
      <c r="H1092" s="12">
        <f t="shared" si="312"/>
        <v>14</v>
      </c>
      <c r="I1092" s="12">
        <f t="shared" si="313"/>
        <v>31.5</v>
      </c>
      <c r="J1092" s="12">
        <f t="shared" si="314"/>
        <v>3</v>
      </c>
      <c r="K1092" s="12">
        <f t="shared" si="304"/>
        <v>3</v>
      </c>
      <c r="L1092" s="12">
        <f t="shared" si="315"/>
        <v>17.5</v>
      </c>
      <c r="M1092" s="81">
        <f t="shared" si="316"/>
        <v>0</v>
      </c>
      <c r="N1092" s="81">
        <f t="shared" si="317"/>
        <v>6</v>
      </c>
      <c r="O1092" s="81">
        <f t="shared" si="318"/>
        <v>16</v>
      </c>
      <c r="P1092" s="81">
        <f t="shared" si="319"/>
        <v>8.5</v>
      </c>
      <c r="Q1092" s="81">
        <f t="shared" si="320"/>
        <v>18.5</v>
      </c>
      <c r="R1092" s="81">
        <f t="shared" si="321"/>
        <v>28.5</v>
      </c>
      <c r="S1092">
        <f t="shared" si="322"/>
        <v>1</v>
      </c>
      <c r="V1092" s="54" t="s">
        <v>2327</v>
      </c>
      <c r="W1092" s="55" t="s">
        <v>2328</v>
      </c>
      <c r="X1092" s="56">
        <v>5</v>
      </c>
      <c r="Y1092" s="57">
        <v>67.5</v>
      </c>
      <c r="Z1092" s="57">
        <v>3</v>
      </c>
      <c r="AA1092" s="57">
        <v>3</v>
      </c>
      <c r="AB1092" s="57">
        <v>2.67</v>
      </c>
      <c r="AC1092" s="57">
        <v>11</v>
      </c>
      <c r="AD1092" s="57">
        <v>28.5</v>
      </c>
      <c r="AE1092" s="57">
        <v>43.5</v>
      </c>
      <c r="AF1092" s="57">
        <v>0</v>
      </c>
      <c r="AG1092" s="58">
        <v>0</v>
      </c>
      <c r="AH1092" s="58">
        <v>1</v>
      </c>
      <c r="AI1092" s="58">
        <v>2.5</v>
      </c>
      <c r="AJ1092" s="58">
        <v>0</v>
      </c>
    </row>
    <row r="1093" spans="1:36">
      <c r="A1093" s="68" t="str">
        <f t="shared" si="305"/>
        <v>6DJ8-68</v>
      </c>
      <c r="B1093" s="12">
        <f t="shared" si="306"/>
        <v>3</v>
      </c>
      <c r="C1093" s="12">
        <f t="shared" si="307"/>
        <v>3</v>
      </c>
      <c r="D1093" s="12">
        <f t="shared" si="308"/>
        <v>3</v>
      </c>
      <c r="E1093" s="12">
        <f t="shared" si="309"/>
        <v>2.8516319481101506</v>
      </c>
      <c r="F1093" s="12">
        <f t="shared" si="310"/>
        <v>2.6770812988279746</v>
      </c>
      <c r="G1093" s="12">
        <f t="shared" si="311"/>
        <v>2.5025306495457986</v>
      </c>
      <c r="H1093" s="12">
        <f t="shared" si="312"/>
        <v>14</v>
      </c>
      <c r="I1093" s="12">
        <f t="shared" si="313"/>
        <v>31.5</v>
      </c>
      <c r="J1093" s="12">
        <f t="shared" si="314"/>
        <v>3</v>
      </c>
      <c r="K1093" s="12">
        <f t="shared" si="304"/>
        <v>3</v>
      </c>
      <c r="L1093" s="12">
        <f t="shared" si="315"/>
        <v>17.5</v>
      </c>
      <c r="M1093" s="81">
        <f t="shared" si="316"/>
        <v>0</v>
      </c>
      <c r="N1093" s="81">
        <f t="shared" si="317"/>
        <v>6</v>
      </c>
      <c r="O1093" s="81">
        <f t="shared" si="318"/>
        <v>16</v>
      </c>
      <c r="P1093" s="81">
        <f t="shared" si="319"/>
        <v>8.5</v>
      </c>
      <c r="Q1093" s="81">
        <f t="shared" si="320"/>
        <v>18.5</v>
      </c>
      <c r="R1093" s="81">
        <f t="shared" si="321"/>
        <v>28.5</v>
      </c>
      <c r="S1093">
        <f t="shared" si="322"/>
        <v>1</v>
      </c>
      <c r="V1093" s="54" t="s">
        <v>2329</v>
      </c>
      <c r="W1093" s="55" t="s">
        <v>2330</v>
      </c>
      <c r="X1093" s="56">
        <v>5</v>
      </c>
      <c r="Y1093" s="57">
        <v>67.5</v>
      </c>
      <c r="Z1093" s="57">
        <v>3</v>
      </c>
      <c r="AA1093" s="57">
        <v>3</v>
      </c>
      <c r="AB1093" s="57">
        <v>2.68</v>
      </c>
      <c r="AC1093" s="57">
        <v>11</v>
      </c>
      <c r="AD1093" s="57">
        <v>28.5</v>
      </c>
      <c r="AE1093" s="57">
        <v>43.5</v>
      </c>
      <c r="AF1093" s="57">
        <v>0</v>
      </c>
      <c r="AG1093" s="58">
        <v>0</v>
      </c>
      <c r="AH1093" s="58">
        <v>1</v>
      </c>
      <c r="AI1093" s="58">
        <v>2.5</v>
      </c>
      <c r="AJ1093" s="58">
        <v>0</v>
      </c>
    </row>
    <row r="1094" spans="1:36">
      <c r="A1094" s="68" t="str">
        <f t="shared" si="305"/>
        <v>6DJ9-63</v>
      </c>
      <c r="B1094" s="12">
        <f t="shared" si="306"/>
        <v>3</v>
      </c>
      <c r="C1094" s="12">
        <f t="shared" si="307"/>
        <v>3</v>
      </c>
      <c r="D1094" s="12">
        <f t="shared" si="308"/>
        <v>2.9389072727512384</v>
      </c>
      <c r="E1094" s="12">
        <f t="shared" si="309"/>
        <v>2.7643566234690624</v>
      </c>
      <c r="F1094" s="12">
        <f t="shared" si="310"/>
        <v>2.5898059741868868</v>
      </c>
      <c r="G1094" s="12">
        <f t="shared" si="311"/>
        <v>2.4152553249047108</v>
      </c>
      <c r="H1094" s="12">
        <f t="shared" si="312"/>
        <v>10</v>
      </c>
      <c r="I1094" s="12">
        <f t="shared" si="313"/>
        <v>26.5</v>
      </c>
      <c r="J1094" s="12">
        <f t="shared" si="314"/>
        <v>3</v>
      </c>
      <c r="K1094" s="12">
        <f t="shared" si="304"/>
        <v>3</v>
      </c>
      <c r="L1094" s="12">
        <f t="shared" si="315"/>
        <v>16.5</v>
      </c>
      <c r="M1094" s="81">
        <f t="shared" si="316"/>
        <v>0</v>
      </c>
      <c r="N1094" s="81">
        <f t="shared" si="317"/>
        <v>10</v>
      </c>
      <c r="O1094" s="81">
        <f t="shared" si="318"/>
        <v>3.5</v>
      </c>
      <c r="P1094" s="81">
        <f t="shared" si="319"/>
        <v>13.5</v>
      </c>
      <c r="Q1094" s="81">
        <f t="shared" si="320"/>
        <v>23.5</v>
      </c>
      <c r="R1094" s="81">
        <f t="shared" si="321"/>
        <v>33.5</v>
      </c>
      <c r="S1094">
        <f t="shared" si="322"/>
        <v>1</v>
      </c>
      <c r="V1094" s="54" t="s">
        <v>2331</v>
      </c>
      <c r="W1094" s="55" t="s">
        <v>2332</v>
      </c>
      <c r="X1094" s="56">
        <v>5</v>
      </c>
      <c r="Y1094" s="57">
        <v>65.5</v>
      </c>
      <c r="Z1094" s="57">
        <v>3</v>
      </c>
      <c r="AA1094" s="57">
        <v>3</v>
      </c>
      <c r="AB1094" s="57">
        <v>2.63</v>
      </c>
      <c r="AC1094" s="57">
        <v>7</v>
      </c>
      <c r="AD1094" s="57">
        <v>23.5</v>
      </c>
      <c r="AE1094" s="57">
        <v>38.5</v>
      </c>
      <c r="AF1094" s="57">
        <v>0</v>
      </c>
      <c r="AG1094" s="58">
        <v>0</v>
      </c>
      <c r="AH1094" s="58">
        <v>1</v>
      </c>
      <c r="AI1094" s="58">
        <v>2.5</v>
      </c>
      <c r="AJ1094" s="58">
        <v>0</v>
      </c>
    </row>
    <row r="1095" spans="1:36">
      <c r="A1095" s="68" t="str">
        <f t="shared" si="305"/>
        <v>6DJ10-63</v>
      </c>
      <c r="B1095" s="12">
        <f t="shared" si="306"/>
        <v>3</v>
      </c>
      <c r="C1095" s="12">
        <f t="shared" si="307"/>
        <v>3</v>
      </c>
      <c r="D1095" s="12">
        <f t="shared" si="308"/>
        <v>2.9476348052153472</v>
      </c>
      <c r="E1095" s="12">
        <f t="shared" si="309"/>
        <v>2.7730841559331716</v>
      </c>
      <c r="F1095" s="12">
        <f t="shared" si="310"/>
        <v>2.5985335066509956</v>
      </c>
      <c r="G1095" s="12">
        <f t="shared" si="311"/>
        <v>2.4239828573688196</v>
      </c>
      <c r="H1095" s="12">
        <f t="shared" si="312"/>
        <v>10</v>
      </c>
      <c r="I1095" s="12">
        <f t="shared" si="313"/>
        <v>27</v>
      </c>
      <c r="J1095" s="12">
        <f t="shared" si="314"/>
        <v>3</v>
      </c>
      <c r="K1095" s="12">
        <f t="shared" ref="K1095:K1158" si="323">J1095-2*(L1095*TAN(RADIANS(AG1095))/2)</f>
        <v>3</v>
      </c>
      <c r="L1095" s="12">
        <f t="shared" si="315"/>
        <v>17</v>
      </c>
      <c r="M1095" s="81">
        <f t="shared" si="316"/>
        <v>0</v>
      </c>
      <c r="N1095" s="81">
        <f t="shared" si="317"/>
        <v>10</v>
      </c>
      <c r="O1095" s="81">
        <f t="shared" si="318"/>
        <v>3</v>
      </c>
      <c r="P1095" s="81">
        <f t="shared" si="319"/>
        <v>13</v>
      </c>
      <c r="Q1095" s="81">
        <f t="shared" si="320"/>
        <v>23</v>
      </c>
      <c r="R1095" s="81">
        <f t="shared" si="321"/>
        <v>33</v>
      </c>
      <c r="S1095">
        <f t="shared" si="322"/>
        <v>1</v>
      </c>
      <c r="V1095" s="54" t="s">
        <v>2333</v>
      </c>
      <c r="W1095" s="55" t="s">
        <v>2334</v>
      </c>
      <c r="X1095" s="56">
        <v>5</v>
      </c>
      <c r="Y1095" s="57">
        <v>65.5</v>
      </c>
      <c r="Z1095" s="57">
        <v>3</v>
      </c>
      <c r="AA1095" s="57">
        <v>3</v>
      </c>
      <c r="AB1095" s="57">
        <v>2.63</v>
      </c>
      <c r="AC1095" s="57">
        <v>7</v>
      </c>
      <c r="AD1095" s="57">
        <v>24</v>
      </c>
      <c r="AE1095" s="57">
        <v>39</v>
      </c>
      <c r="AF1095" s="57">
        <v>0</v>
      </c>
      <c r="AG1095" s="58">
        <v>0</v>
      </c>
      <c r="AH1095" s="58">
        <v>1</v>
      </c>
      <c r="AI1095" s="58">
        <v>2.5</v>
      </c>
      <c r="AJ1095" s="58">
        <v>0</v>
      </c>
    </row>
    <row r="1096" spans="1:36">
      <c r="A1096" s="68" t="str">
        <f t="shared" si="305"/>
        <v>6DJ11-63</v>
      </c>
      <c r="B1096" s="12">
        <f t="shared" si="306"/>
        <v>3</v>
      </c>
      <c r="C1096" s="12">
        <f t="shared" si="307"/>
        <v>3</v>
      </c>
      <c r="D1096" s="12">
        <f t="shared" si="308"/>
        <v>2.9563623376794559</v>
      </c>
      <c r="E1096" s="12">
        <f t="shared" si="309"/>
        <v>2.7818116883972803</v>
      </c>
      <c r="F1096" s="12">
        <f t="shared" si="310"/>
        <v>2.6072610391151043</v>
      </c>
      <c r="G1096" s="12">
        <f t="shared" si="311"/>
        <v>2.4327103898329283</v>
      </c>
      <c r="H1096" s="12">
        <f t="shared" si="312"/>
        <v>10.5</v>
      </c>
      <c r="I1096" s="12">
        <f t="shared" si="313"/>
        <v>27.5</v>
      </c>
      <c r="J1096" s="12">
        <f t="shared" si="314"/>
        <v>3</v>
      </c>
      <c r="K1096" s="12">
        <f t="shared" si="323"/>
        <v>3</v>
      </c>
      <c r="L1096" s="12">
        <f t="shared" si="315"/>
        <v>17</v>
      </c>
      <c r="M1096" s="81">
        <f t="shared" si="316"/>
        <v>0</v>
      </c>
      <c r="N1096" s="81">
        <f t="shared" si="317"/>
        <v>9.5</v>
      </c>
      <c r="O1096" s="81">
        <f t="shared" si="318"/>
        <v>2.5</v>
      </c>
      <c r="P1096" s="81">
        <f t="shared" si="319"/>
        <v>12.5</v>
      </c>
      <c r="Q1096" s="81">
        <f t="shared" si="320"/>
        <v>22.5</v>
      </c>
      <c r="R1096" s="81">
        <f t="shared" si="321"/>
        <v>32.5</v>
      </c>
      <c r="S1096">
        <f t="shared" si="322"/>
        <v>1</v>
      </c>
      <c r="V1096" s="54" t="s">
        <v>2335</v>
      </c>
      <c r="W1096" s="55" t="s">
        <v>2336</v>
      </c>
      <c r="X1096" s="56">
        <v>5</v>
      </c>
      <c r="Y1096" s="57">
        <v>66</v>
      </c>
      <c r="Z1096" s="57">
        <v>3</v>
      </c>
      <c r="AA1096" s="57">
        <v>3</v>
      </c>
      <c r="AB1096" s="57">
        <v>2.63</v>
      </c>
      <c r="AC1096" s="57">
        <v>7.5</v>
      </c>
      <c r="AD1096" s="57">
        <v>24.5</v>
      </c>
      <c r="AE1096" s="57">
        <v>39.5</v>
      </c>
      <c r="AF1096" s="57">
        <v>0</v>
      </c>
      <c r="AG1096" s="58">
        <v>0</v>
      </c>
      <c r="AH1096" s="58">
        <v>1</v>
      </c>
      <c r="AI1096" s="58">
        <v>2.5</v>
      </c>
      <c r="AJ1096" s="58">
        <v>0</v>
      </c>
    </row>
    <row r="1097" spans="1:36">
      <c r="A1097" s="68" t="str">
        <f t="shared" si="305"/>
        <v>6DJ30</v>
      </c>
      <c r="B1097" s="12">
        <f t="shared" si="306"/>
        <v>2.5219999999999998</v>
      </c>
      <c r="C1097" s="12">
        <f t="shared" si="307"/>
        <v>2.5219999999999998</v>
      </c>
      <c r="D1097" s="12">
        <f t="shared" si="308"/>
        <v>2.4451977143158423</v>
      </c>
      <c r="E1097" s="12">
        <f t="shared" si="309"/>
        <v>2.0898265069696347</v>
      </c>
      <c r="F1097" s="12">
        <f t="shared" si="310"/>
        <v>1.6532170778845141</v>
      </c>
      <c r="G1097" s="12">
        <f t="shared" si="311"/>
        <v>1.2166076487993935</v>
      </c>
      <c r="H1097" s="12">
        <f t="shared" si="312"/>
        <v>25.6</v>
      </c>
      <c r="I1097" s="12">
        <f t="shared" si="313"/>
        <v>33.1</v>
      </c>
      <c r="J1097" s="12">
        <f t="shared" si="314"/>
        <v>2.5219999999999998</v>
      </c>
      <c r="K1097" s="12">
        <f t="shared" si="323"/>
        <v>2.3910870130383679</v>
      </c>
      <c r="L1097" s="12">
        <f t="shared" si="315"/>
        <v>7.5</v>
      </c>
      <c r="M1097" s="81">
        <f t="shared" si="316"/>
        <v>0</v>
      </c>
      <c r="N1097" s="81">
        <f t="shared" si="317"/>
        <v>0</v>
      </c>
      <c r="O1097" s="81">
        <f t="shared" si="318"/>
        <v>4.3999999999999986</v>
      </c>
      <c r="P1097" s="81">
        <f t="shared" si="319"/>
        <v>6.8999999999999986</v>
      </c>
      <c r="Q1097" s="81">
        <f t="shared" si="320"/>
        <v>16.899999999999999</v>
      </c>
      <c r="R1097" s="81">
        <f t="shared" si="321"/>
        <v>26.9</v>
      </c>
      <c r="S1097">
        <f t="shared" si="322"/>
        <v>2.5</v>
      </c>
      <c r="V1097" s="54" t="s">
        <v>2337</v>
      </c>
      <c r="W1097" s="55" t="s">
        <v>65</v>
      </c>
      <c r="X1097" s="56">
        <v>5</v>
      </c>
      <c r="Y1097" s="57">
        <v>64</v>
      </c>
      <c r="Z1097" s="57">
        <v>2.6</v>
      </c>
      <c r="AA1097" s="57">
        <v>2.5219999999999998</v>
      </c>
      <c r="AB1097" s="57">
        <v>0</v>
      </c>
      <c r="AC1097" s="57">
        <v>23</v>
      </c>
      <c r="AD1097" s="57">
        <v>30.5</v>
      </c>
      <c r="AE1097" s="57">
        <v>0</v>
      </c>
      <c r="AF1097" s="57">
        <v>0</v>
      </c>
      <c r="AG1097" s="58">
        <v>1</v>
      </c>
      <c r="AH1097" s="58">
        <v>2.5</v>
      </c>
      <c r="AI1097" s="58">
        <v>0</v>
      </c>
      <c r="AJ1097" s="58">
        <v>0</v>
      </c>
    </row>
    <row r="1098" spans="1:36">
      <c r="A1098" s="68" t="str">
        <f t="shared" si="305"/>
        <v>6DJ31</v>
      </c>
      <c r="B1098" s="12">
        <f t="shared" si="306"/>
        <v>2.5219999999999998</v>
      </c>
      <c r="C1098" s="12">
        <f t="shared" si="307"/>
        <v>2.5219999999999998</v>
      </c>
      <c r="D1098" s="12">
        <f t="shared" si="308"/>
        <v>2.3124833474502653</v>
      </c>
      <c r="E1098" s="12">
        <f t="shared" si="309"/>
        <v>1.8758739183651447</v>
      </c>
      <c r="F1098" s="12">
        <f t="shared" si="310"/>
        <v>1.4392644892800242</v>
      </c>
      <c r="G1098" s="12">
        <f t="shared" si="311"/>
        <v>1.0026550601949036</v>
      </c>
      <c r="H1098" s="12">
        <f t="shared" si="312"/>
        <v>21.6</v>
      </c>
      <c r="I1098" s="12">
        <f t="shared" si="313"/>
        <v>27.6</v>
      </c>
      <c r="J1098" s="12">
        <f t="shared" si="314"/>
        <v>2.5219999999999998</v>
      </c>
      <c r="K1098" s="12">
        <f t="shared" si="323"/>
        <v>2.4172696104306941</v>
      </c>
      <c r="L1098" s="12">
        <f t="shared" si="315"/>
        <v>6</v>
      </c>
      <c r="M1098" s="81">
        <f t="shared" si="316"/>
        <v>0</v>
      </c>
      <c r="N1098" s="81">
        <f t="shared" si="317"/>
        <v>0</v>
      </c>
      <c r="O1098" s="81">
        <f t="shared" si="318"/>
        <v>2.3999999999999986</v>
      </c>
      <c r="P1098" s="81">
        <f t="shared" si="319"/>
        <v>12.399999999999999</v>
      </c>
      <c r="Q1098" s="81">
        <f t="shared" si="320"/>
        <v>22.4</v>
      </c>
      <c r="R1098" s="81">
        <f t="shared" si="321"/>
        <v>32.4</v>
      </c>
      <c r="S1098">
        <f t="shared" si="322"/>
        <v>2.5</v>
      </c>
      <c r="V1098" s="54" t="s">
        <v>2338</v>
      </c>
      <c r="W1098" s="55" t="s">
        <v>2339</v>
      </c>
      <c r="X1098" s="56">
        <v>5</v>
      </c>
      <c r="Y1098" s="57">
        <v>63</v>
      </c>
      <c r="Z1098" s="57">
        <v>2.6</v>
      </c>
      <c r="AA1098" s="57">
        <v>2.5219999999999998</v>
      </c>
      <c r="AB1098" s="57">
        <v>0</v>
      </c>
      <c r="AC1098" s="57">
        <v>19</v>
      </c>
      <c r="AD1098" s="57">
        <v>25</v>
      </c>
      <c r="AE1098" s="57">
        <v>0</v>
      </c>
      <c r="AF1098" s="57">
        <v>0</v>
      </c>
      <c r="AG1098" s="58">
        <v>1</v>
      </c>
      <c r="AH1098" s="58">
        <v>2.5</v>
      </c>
      <c r="AI1098" s="58">
        <v>0</v>
      </c>
      <c r="AJ1098" s="58">
        <v>0</v>
      </c>
    </row>
    <row r="1099" spans="1:36">
      <c r="A1099" s="68" t="str">
        <f t="shared" si="305"/>
        <v>6DJ33</v>
      </c>
      <c r="B1099" s="12">
        <f t="shared" si="306"/>
        <v>3</v>
      </c>
      <c r="C1099" s="12">
        <f t="shared" si="307"/>
        <v>3</v>
      </c>
      <c r="D1099" s="12">
        <f t="shared" si="308"/>
        <v>3</v>
      </c>
      <c r="E1099" s="12">
        <f t="shared" si="309"/>
        <v>2.8481409351245071</v>
      </c>
      <c r="F1099" s="12">
        <f t="shared" si="310"/>
        <v>2.673590285842331</v>
      </c>
      <c r="G1099" s="12">
        <f t="shared" si="311"/>
        <v>2.4990396365601555</v>
      </c>
      <c r="H1099" s="12">
        <f t="shared" si="312"/>
        <v>14</v>
      </c>
      <c r="I1099" s="12">
        <f t="shared" si="313"/>
        <v>31.3</v>
      </c>
      <c r="J1099" s="12">
        <f t="shared" si="314"/>
        <v>3</v>
      </c>
      <c r="K1099" s="12">
        <f t="shared" si="323"/>
        <v>3</v>
      </c>
      <c r="L1099" s="12">
        <f t="shared" si="315"/>
        <v>17.3</v>
      </c>
      <c r="M1099" s="81">
        <f t="shared" si="316"/>
        <v>0</v>
      </c>
      <c r="N1099" s="81">
        <f t="shared" si="317"/>
        <v>6</v>
      </c>
      <c r="O1099" s="81">
        <f t="shared" si="318"/>
        <v>16</v>
      </c>
      <c r="P1099" s="81">
        <f t="shared" si="319"/>
        <v>8.6999999999999993</v>
      </c>
      <c r="Q1099" s="81">
        <f t="shared" si="320"/>
        <v>18.7</v>
      </c>
      <c r="R1099" s="81">
        <f t="shared" si="321"/>
        <v>28.7</v>
      </c>
      <c r="S1099">
        <f t="shared" si="322"/>
        <v>1</v>
      </c>
      <c r="V1099" s="54" t="s">
        <v>2340</v>
      </c>
      <c r="W1099" s="55" t="s">
        <v>2341</v>
      </c>
      <c r="X1099" s="56">
        <v>5</v>
      </c>
      <c r="Y1099" s="57">
        <v>69</v>
      </c>
      <c r="Z1099" s="57">
        <v>3</v>
      </c>
      <c r="AA1099" s="57">
        <v>3</v>
      </c>
      <c r="AB1099" s="57">
        <v>2.58</v>
      </c>
      <c r="AC1099" s="57">
        <v>11</v>
      </c>
      <c r="AD1099" s="57">
        <v>28.3</v>
      </c>
      <c r="AE1099" s="57">
        <v>39.4</v>
      </c>
      <c r="AF1099" s="57">
        <v>0</v>
      </c>
      <c r="AG1099" s="58">
        <v>0</v>
      </c>
      <c r="AH1099" s="58">
        <v>1</v>
      </c>
      <c r="AI1099" s="58">
        <v>2.5</v>
      </c>
      <c r="AJ1099" s="58">
        <v>0</v>
      </c>
    </row>
    <row r="1100" spans="1:36">
      <c r="A1100" s="68" t="str">
        <f t="shared" si="305"/>
        <v>6DK1</v>
      </c>
      <c r="B1100" s="12">
        <f t="shared" si="306"/>
        <v>2.5219999999999998</v>
      </c>
      <c r="C1100" s="12">
        <f t="shared" si="307"/>
        <v>2.5219999999999998</v>
      </c>
      <c r="D1100" s="12">
        <f t="shared" si="308"/>
        <v>2.3963235325168331</v>
      </c>
      <c r="E1100" s="12">
        <f t="shared" si="309"/>
        <v>1.9404517913105346</v>
      </c>
      <c r="F1100" s="12">
        <f t="shared" si="310"/>
        <v>1.4601173464586601</v>
      </c>
      <c r="G1100" s="12">
        <f t="shared" si="311"/>
        <v>0.97978290160678561</v>
      </c>
      <c r="H1100" s="12">
        <f t="shared" si="312"/>
        <v>22.8</v>
      </c>
      <c r="I1100" s="12">
        <f t="shared" si="313"/>
        <v>30.8</v>
      </c>
      <c r="J1100" s="12">
        <f t="shared" si="314"/>
        <v>2.5219999999999998</v>
      </c>
      <c r="K1100" s="12">
        <f t="shared" si="323"/>
        <v>2.3823594805742592</v>
      </c>
      <c r="L1100" s="12">
        <f t="shared" si="315"/>
        <v>8</v>
      </c>
      <c r="M1100" s="81">
        <f t="shared" si="316"/>
        <v>0</v>
      </c>
      <c r="N1100" s="81">
        <f t="shared" si="317"/>
        <v>0</v>
      </c>
      <c r="O1100" s="81">
        <f t="shared" si="318"/>
        <v>7.1999999999999993</v>
      </c>
      <c r="P1100" s="81">
        <f t="shared" si="319"/>
        <v>9.1999999999999993</v>
      </c>
      <c r="Q1100" s="81">
        <f t="shared" si="320"/>
        <v>19.2</v>
      </c>
      <c r="R1100" s="81">
        <f t="shared" si="321"/>
        <v>29.2</v>
      </c>
      <c r="S1100">
        <f t="shared" si="322"/>
        <v>2.75</v>
      </c>
      <c r="V1100" s="54" t="s">
        <v>2342</v>
      </c>
      <c r="W1100" s="55" t="s">
        <v>2343</v>
      </c>
      <c r="X1100" s="56">
        <v>5</v>
      </c>
      <c r="Y1100" s="57">
        <v>60.7</v>
      </c>
      <c r="Z1100" s="57">
        <v>2.6</v>
      </c>
      <c r="AA1100" s="57">
        <v>2.5219999999999998</v>
      </c>
      <c r="AB1100" s="57">
        <v>0</v>
      </c>
      <c r="AC1100" s="57">
        <v>20.2</v>
      </c>
      <c r="AD1100" s="57">
        <v>28.2</v>
      </c>
      <c r="AE1100" s="57">
        <v>0</v>
      </c>
      <c r="AF1100" s="57">
        <v>0</v>
      </c>
      <c r="AG1100" s="58">
        <v>1</v>
      </c>
      <c r="AH1100" s="58">
        <v>2.75</v>
      </c>
      <c r="AI1100" s="58">
        <v>0</v>
      </c>
      <c r="AJ1100" s="58">
        <v>0</v>
      </c>
    </row>
    <row r="1101" spans="1:36">
      <c r="A1101" s="68" t="str">
        <f t="shared" si="305"/>
        <v>6DK2</v>
      </c>
      <c r="B1101" s="12">
        <f t="shared" si="306"/>
        <v>2.5219999999999998</v>
      </c>
      <c r="C1101" s="12">
        <f t="shared" si="307"/>
        <v>2.5219999999999998</v>
      </c>
      <c r="D1101" s="12">
        <f t="shared" si="308"/>
        <v>2.4626527792440602</v>
      </c>
      <c r="E1101" s="12">
        <f t="shared" si="309"/>
        <v>2.2758707781390966</v>
      </c>
      <c r="F1101" s="12">
        <f t="shared" si="310"/>
        <v>1.7955363332872221</v>
      </c>
      <c r="G1101" s="12">
        <f t="shared" si="311"/>
        <v>1.3152018884353474</v>
      </c>
      <c r="H1101" s="12">
        <f t="shared" si="312"/>
        <v>26.6</v>
      </c>
      <c r="I1101" s="12">
        <f t="shared" si="313"/>
        <v>39.6</v>
      </c>
      <c r="J1101" s="12">
        <f t="shared" si="314"/>
        <v>2.5219999999999998</v>
      </c>
      <c r="K1101" s="12">
        <f t="shared" si="323"/>
        <v>2.2950841559331714</v>
      </c>
      <c r="L1101" s="12">
        <f t="shared" si="315"/>
        <v>13</v>
      </c>
      <c r="M1101" s="81">
        <f t="shared" si="316"/>
        <v>0</v>
      </c>
      <c r="N1101" s="81">
        <f t="shared" si="317"/>
        <v>0</v>
      </c>
      <c r="O1101" s="81">
        <f t="shared" si="318"/>
        <v>3.3999999999999986</v>
      </c>
      <c r="P1101" s="81">
        <f t="shared" si="319"/>
        <v>0.39999999999999858</v>
      </c>
      <c r="Q1101" s="81">
        <f t="shared" si="320"/>
        <v>10.399999999999999</v>
      </c>
      <c r="R1101" s="81">
        <f t="shared" si="321"/>
        <v>20.399999999999999</v>
      </c>
      <c r="S1101">
        <f t="shared" si="322"/>
        <v>2.75</v>
      </c>
      <c r="V1101" s="54" t="s">
        <v>2344</v>
      </c>
      <c r="W1101" s="55" t="s">
        <v>2345</v>
      </c>
      <c r="X1101" s="56">
        <v>5</v>
      </c>
      <c r="Y1101" s="57">
        <v>60</v>
      </c>
      <c r="Z1101" s="57">
        <v>2.6</v>
      </c>
      <c r="AA1101" s="57">
        <v>2.5219999999999998</v>
      </c>
      <c r="AB1101" s="57">
        <v>0</v>
      </c>
      <c r="AC1101" s="57">
        <v>24</v>
      </c>
      <c r="AD1101" s="57">
        <v>37</v>
      </c>
      <c r="AE1101" s="57">
        <v>0</v>
      </c>
      <c r="AF1101" s="57">
        <v>0</v>
      </c>
      <c r="AG1101" s="58">
        <v>1</v>
      </c>
      <c r="AH1101" s="58">
        <v>2.75</v>
      </c>
      <c r="AI1101" s="58">
        <v>0</v>
      </c>
      <c r="AJ1101" s="58">
        <v>0</v>
      </c>
    </row>
    <row r="1102" spans="1:36">
      <c r="A1102" s="68" t="str">
        <f t="shared" si="305"/>
        <v>6DK4</v>
      </c>
      <c r="B1102" s="12">
        <f t="shared" si="306"/>
        <v>2.5219999999999998</v>
      </c>
      <c r="C1102" s="12">
        <f t="shared" si="307"/>
        <v>2.5219999999999998</v>
      </c>
      <c r="D1102" s="12">
        <f t="shared" si="308"/>
        <v>2.413778597445051</v>
      </c>
      <c r="E1102" s="12">
        <f t="shared" si="309"/>
        <v>1.9884852357957221</v>
      </c>
      <c r="F1102" s="12">
        <f t="shared" si="310"/>
        <v>1.5081507909438474</v>
      </c>
      <c r="G1102" s="12">
        <f t="shared" si="311"/>
        <v>1.0278163460919729</v>
      </c>
      <c r="H1102" s="12">
        <f t="shared" si="312"/>
        <v>23.8</v>
      </c>
      <c r="I1102" s="12">
        <f t="shared" si="313"/>
        <v>31.8</v>
      </c>
      <c r="J1102" s="12">
        <f t="shared" si="314"/>
        <v>2.5219999999999998</v>
      </c>
      <c r="K1102" s="12">
        <f t="shared" si="323"/>
        <v>2.3823594805742592</v>
      </c>
      <c r="L1102" s="12">
        <f t="shared" si="315"/>
        <v>8</v>
      </c>
      <c r="M1102" s="81">
        <f t="shared" si="316"/>
        <v>0</v>
      </c>
      <c r="N1102" s="81">
        <f t="shared" si="317"/>
        <v>0</v>
      </c>
      <c r="O1102" s="81">
        <f t="shared" si="318"/>
        <v>6.1999999999999993</v>
      </c>
      <c r="P1102" s="81">
        <f t="shared" si="319"/>
        <v>8.1999999999999993</v>
      </c>
      <c r="Q1102" s="81">
        <f t="shared" si="320"/>
        <v>18.2</v>
      </c>
      <c r="R1102" s="81">
        <f t="shared" si="321"/>
        <v>28.2</v>
      </c>
      <c r="S1102">
        <f t="shared" si="322"/>
        <v>2.75</v>
      </c>
      <c r="V1102" s="54" t="s">
        <v>2346</v>
      </c>
      <c r="W1102" s="55" t="s">
        <v>2347</v>
      </c>
      <c r="X1102" s="56">
        <v>5</v>
      </c>
      <c r="Y1102" s="57">
        <v>61.7</v>
      </c>
      <c r="Z1102" s="57">
        <v>2.6</v>
      </c>
      <c r="AA1102" s="57">
        <v>2.5219999999999998</v>
      </c>
      <c r="AB1102" s="57">
        <v>0</v>
      </c>
      <c r="AC1102" s="57">
        <v>21.2</v>
      </c>
      <c r="AD1102" s="57">
        <v>29.2</v>
      </c>
      <c r="AE1102" s="57">
        <v>0</v>
      </c>
      <c r="AF1102" s="57">
        <v>0</v>
      </c>
      <c r="AG1102" s="58">
        <v>1</v>
      </c>
      <c r="AH1102" s="58">
        <v>2.75</v>
      </c>
      <c r="AI1102" s="58">
        <v>0</v>
      </c>
      <c r="AJ1102" s="58">
        <v>0</v>
      </c>
    </row>
    <row r="1103" spans="1:36">
      <c r="A1103" s="68" t="str">
        <f t="shared" si="305"/>
        <v>6DK5-53</v>
      </c>
      <c r="B1103" s="12">
        <f t="shared" si="306"/>
        <v>3.0070000000000001</v>
      </c>
      <c r="C1103" s="12">
        <f t="shared" si="307"/>
        <v>3.0070000000000001</v>
      </c>
      <c r="D1103" s="12">
        <f t="shared" si="308"/>
        <v>3.0070000000000001</v>
      </c>
      <c r="E1103" s="12">
        <f t="shared" si="309"/>
        <v>2.8725960000527246</v>
      </c>
      <c r="F1103" s="12">
        <f t="shared" si="310"/>
        <v>2.6980453507705486</v>
      </c>
      <c r="G1103" s="12">
        <f t="shared" si="311"/>
        <v>2.5234947014883731</v>
      </c>
      <c r="H1103" s="12">
        <f t="shared" si="312"/>
        <v>14</v>
      </c>
      <c r="I1103" s="12">
        <f t="shared" si="313"/>
        <v>32.299999999999997</v>
      </c>
      <c r="J1103" s="12">
        <f t="shared" si="314"/>
        <v>3.0070000000000001</v>
      </c>
      <c r="K1103" s="12">
        <f t="shared" si="323"/>
        <v>3.0070000000000001</v>
      </c>
      <c r="L1103" s="12">
        <f t="shared" si="315"/>
        <v>18.299999999999997</v>
      </c>
      <c r="M1103" s="81">
        <f t="shared" si="316"/>
        <v>0</v>
      </c>
      <c r="N1103" s="81">
        <f t="shared" si="317"/>
        <v>6</v>
      </c>
      <c r="O1103" s="81">
        <f t="shared" si="318"/>
        <v>16</v>
      </c>
      <c r="P1103" s="81">
        <f t="shared" si="319"/>
        <v>7.7000000000000028</v>
      </c>
      <c r="Q1103" s="81">
        <f t="shared" si="320"/>
        <v>17.700000000000003</v>
      </c>
      <c r="R1103" s="81">
        <f t="shared" si="321"/>
        <v>27.700000000000003</v>
      </c>
      <c r="S1103">
        <f t="shared" si="322"/>
        <v>1</v>
      </c>
      <c r="V1103" s="54" t="s">
        <v>2348</v>
      </c>
      <c r="W1103" s="55" t="s">
        <v>2349</v>
      </c>
      <c r="X1103" s="56">
        <v>5</v>
      </c>
      <c r="Y1103" s="57">
        <v>68.5</v>
      </c>
      <c r="Z1103" s="57">
        <v>3</v>
      </c>
      <c r="AA1103" s="57">
        <v>3.0070000000000001</v>
      </c>
      <c r="AB1103" s="57">
        <v>2.532</v>
      </c>
      <c r="AC1103" s="57">
        <v>11</v>
      </c>
      <c r="AD1103" s="57">
        <v>29.3</v>
      </c>
      <c r="AE1103" s="57">
        <v>44.3</v>
      </c>
      <c r="AF1103" s="57">
        <v>0</v>
      </c>
      <c r="AG1103" s="58">
        <v>0</v>
      </c>
      <c r="AH1103" s="58">
        <v>1</v>
      </c>
      <c r="AI1103" s="58">
        <v>2.75</v>
      </c>
      <c r="AJ1103" s="58">
        <v>0</v>
      </c>
    </row>
    <row r="1104" spans="1:36">
      <c r="A1104" s="68" t="str">
        <f t="shared" si="305"/>
        <v>6DL1-61</v>
      </c>
      <c r="B1104" s="12">
        <f t="shared" si="306"/>
        <v>3</v>
      </c>
      <c r="C1104" s="12">
        <f t="shared" si="307"/>
        <v>3</v>
      </c>
      <c r="D1104" s="12">
        <f t="shared" si="308"/>
        <v>2.9039971428948035</v>
      </c>
      <c r="E1104" s="12">
        <f t="shared" si="309"/>
        <v>2.7294464936126275</v>
      </c>
      <c r="F1104" s="12">
        <f t="shared" si="310"/>
        <v>2.5548958443304515</v>
      </c>
      <c r="G1104" s="12">
        <f t="shared" si="311"/>
        <v>2.3803451950482755</v>
      </c>
      <c r="H1104" s="12">
        <f t="shared" si="312"/>
        <v>12</v>
      </c>
      <c r="I1104" s="12">
        <f t="shared" si="313"/>
        <v>24.5</v>
      </c>
      <c r="J1104" s="12">
        <f t="shared" si="314"/>
        <v>3</v>
      </c>
      <c r="K1104" s="12">
        <f t="shared" si="323"/>
        <v>3</v>
      </c>
      <c r="L1104" s="12">
        <f t="shared" si="315"/>
        <v>12.5</v>
      </c>
      <c r="M1104" s="81">
        <f t="shared" si="316"/>
        <v>0</v>
      </c>
      <c r="N1104" s="81">
        <f t="shared" si="317"/>
        <v>8</v>
      </c>
      <c r="O1104" s="81">
        <f t="shared" si="318"/>
        <v>5.5</v>
      </c>
      <c r="P1104" s="81">
        <f t="shared" si="319"/>
        <v>15.5</v>
      </c>
      <c r="Q1104" s="81">
        <f t="shared" si="320"/>
        <v>25.5</v>
      </c>
      <c r="R1104" s="81">
        <f t="shared" si="321"/>
        <v>35.5</v>
      </c>
      <c r="S1104">
        <f t="shared" si="322"/>
        <v>1</v>
      </c>
      <c r="V1104" s="54" t="s">
        <v>2350</v>
      </c>
      <c r="W1104" s="55" t="s">
        <v>2351</v>
      </c>
      <c r="X1104" s="56">
        <v>5</v>
      </c>
      <c r="Y1104" s="57">
        <v>62.8</v>
      </c>
      <c r="Z1104" s="57">
        <v>3</v>
      </c>
      <c r="AA1104" s="57">
        <v>3</v>
      </c>
      <c r="AB1104" s="57">
        <v>2.61</v>
      </c>
      <c r="AC1104" s="57">
        <v>9</v>
      </c>
      <c r="AD1104" s="57">
        <v>21.5</v>
      </c>
      <c r="AE1104" s="57">
        <v>37.5</v>
      </c>
      <c r="AF1104" s="57">
        <v>0</v>
      </c>
      <c r="AG1104" s="58">
        <v>0</v>
      </c>
      <c r="AH1104" s="58">
        <v>1</v>
      </c>
      <c r="AI1104" s="58">
        <v>3</v>
      </c>
      <c r="AJ1104" s="58">
        <v>0</v>
      </c>
    </row>
    <row r="1105" spans="1:36">
      <c r="A1105" s="68" t="str">
        <f t="shared" si="305"/>
        <v>6DL24-61</v>
      </c>
      <c r="B1105" s="12">
        <f t="shared" si="306"/>
        <v>3</v>
      </c>
      <c r="C1105" s="12">
        <f t="shared" si="307"/>
        <v>3</v>
      </c>
      <c r="D1105" s="12">
        <f t="shared" si="308"/>
        <v>2.9338170821929936</v>
      </c>
      <c r="E1105" s="12">
        <f t="shared" si="309"/>
        <v>2.7447230313158331</v>
      </c>
      <c r="F1105" s="12">
        <f t="shared" si="310"/>
        <v>2.5556289804386725</v>
      </c>
      <c r="G1105" s="12">
        <f t="shared" si="311"/>
        <v>2.3665349295615115</v>
      </c>
      <c r="H1105" s="12">
        <f t="shared" si="312"/>
        <v>14</v>
      </c>
      <c r="I1105" s="12">
        <f t="shared" si="313"/>
        <v>26.5</v>
      </c>
      <c r="J1105" s="12">
        <f t="shared" si="314"/>
        <v>3</v>
      </c>
      <c r="K1105" s="12">
        <f t="shared" si="323"/>
        <v>3</v>
      </c>
      <c r="L1105" s="12">
        <f t="shared" si="315"/>
        <v>12.5</v>
      </c>
      <c r="M1105" s="81">
        <f t="shared" si="316"/>
        <v>0</v>
      </c>
      <c r="N1105" s="81">
        <f t="shared" si="317"/>
        <v>6</v>
      </c>
      <c r="O1105" s="81">
        <f t="shared" si="318"/>
        <v>3.5</v>
      </c>
      <c r="P1105" s="81">
        <f t="shared" si="319"/>
        <v>13.5</v>
      </c>
      <c r="Q1105" s="81">
        <f t="shared" si="320"/>
        <v>23.5</v>
      </c>
      <c r="R1105" s="81">
        <f t="shared" si="321"/>
        <v>33.5</v>
      </c>
      <c r="S1105">
        <f t="shared" si="322"/>
        <v>1.0832999999999999</v>
      </c>
      <c r="V1105" s="54" t="s">
        <v>2352</v>
      </c>
      <c r="W1105" s="55" t="s">
        <v>2353</v>
      </c>
      <c r="X1105" s="56">
        <v>5</v>
      </c>
      <c r="Y1105" s="57">
        <v>62.8</v>
      </c>
      <c r="Z1105" s="57">
        <v>3</v>
      </c>
      <c r="AA1105" s="57">
        <v>3</v>
      </c>
      <c r="AB1105" s="57">
        <v>2.61</v>
      </c>
      <c r="AC1105" s="57">
        <v>11</v>
      </c>
      <c r="AD1105" s="57">
        <v>23.5</v>
      </c>
      <c r="AE1105" s="57">
        <v>39.5</v>
      </c>
      <c r="AF1105" s="57">
        <v>0</v>
      </c>
      <c r="AG1105" s="58">
        <v>0</v>
      </c>
      <c r="AH1105" s="58">
        <v>1.0832999999999999</v>
      </c>
      <c r="AI1105" s="58">
        <v>3</v>
      </c>
      <c r="AJ1105" s="58">
        <v>0</v>
      </c>
    </row>
    <row r="1106" spans="1:36">
      <c r="A1106" s="68" t="str">
        <f t="shared" si="305"/>
        <v>6DP1</v>
      </c>
      <c r="B1106" s="12">
        <f t="shared" si="306"/>
        <v>2.5150000000000001</v>
      </c>
      <c r="C1106" s="12">
        <f t="shared" si="307"/>
        <v>2.5150000000000001</v>
      </c>
      <c r="D1106" s="12">
        <f t="shared" si="308"/>
        <v>2.4748533506650996</v>
      </c>
      <c r="E1106" s="12">
        <f t="shared" si="309"/>
        <v>2.300302701382924</v>
      </c>
      <c r="F1106" s="12">
        <f t="shared" si="310"/>
        <v>1.6902365518738176</v>
      </c>
      <c r="G1106" s="12">
        <f t="shared" si="311"/>
        <v>0.99096843243871335</v>
      </c>
      <c r="H1106" s="12">
        <f t="shared" si="312"/>
        <v>27.700000000000003</v>
      </c>
      <c r="I1106" s="12">
        <f t="shared" si="313"/>
        <v>41.7</v>
      </c>
      <c r="J1106" s="12">
        <f t="shared" si="314"/>
        <v>2.5150000000000001</v>
      </c>
      <c r="K1106" s="12">
        <f t="shared" si="323"/>
        <v>2.2706290910049538</v>
      </c>
      <c r="L1106" s="12">
        <f t="shared" si="315"/>
        <v>14</v>
      </c>
      <c r="M1106" s="81">
        <f t="shared" si="316"/>
        <v>0</v>
      </c>
      <c r="N1106" s="81">
        <f t="shared" si="317"/>
        <v>0</v>
      </c>
      <c r="O1106" s="81">
        <f t="shared" si="318"/>
        <v>2.2999999999999972</v>
      </c>
      <c r="P1106" s="81">
        <f t="shared" si="319"/>
        <v>12.299999999999997</v>
      </c>
      <c r="Q1106" s="81">
        <f t="shared" si="320"/>
        <v>8.2999999999999972</v>
      </c>
      <c r="R1106" s="81">
        <f t="shared" si="321"/>
        <v>18.299999999999997</v>
      </c>
      <c r="S1106">
        <f t="shared" si="322"/>
        <v>4</v>
      </c>
      <c r="V1106" s="54" t="s">
        <v>2354</v>
      </c>
      <c r="W1106" s="55" t="s">
        <v>67</v>
      </c>
      <c r="X1106" s="56">
        <v>5</v>
      </c>
      <c r="Y1106" s="57">
        <v>61.7</v>
      </c>
      <c r="Z1106" s="57">
        <v>2.6</v>
      </c>
      <c r="AA1106" s="57">
        <v>2.5150000000000001</v>
      </c>
      <c r="AB1106" s="57">
        <v>0</v>
      </c>
      <c r="AC1106" s="57">
        <v>25.1</v>
      </c>
      <c r="AD1106" s="57">
        <v>39.1</v>
      </c>
      <c r="AE1106" s="57">
        <v>0</v>
      </c>
      <c r="AF1106" s="57">
        <v>0</v>
      </c>
      <c r="AG1106" s="58">
        <v>1</v>
      </c>
      <c r="AH1106" s="58">
        <v>4</v>
      </c>
      <c r="AI1106" s="58">
        <v>0</v>
      </c>
      <c r="AJ1106" s="58">
        <v>0</v>
      </c>
    </row>
    <row r="1107" spans="1:36">
      <c r="A1107" s="68" t="str">
        <f t="shared" si="305"/>
        <v>6DP2</v>
      </c>
      <c r="B1107" s="12">
        <f t="shared" si="306"/>
        <v>2.5219999999999998</v>
      </c>
      <c r="C1107" s="12">
        <f t="shared" si="307"/>
        <v>2.5219999999999998</v>
      </c>
      <c r="D1107" s="12">
        <f t="shared" si="308"/>
        <v>2.4783623376794557</v>
      </c>
      <c r="E1107" s="12">
        <f t="shared" si="309"/>
        <v>2.2508152239118342</v>
      </c>
      <c r="F1107" s="12">
        <f t="shared" si="310"/>
        <v>1.5515471044767302</v>
      </c>
      <c r="G1107" s="12">
        <f t="shared" si="311"/>
        <v>0.85227898504162591</v>
      </c>
      <c r="H1107" s="12">
        <f t="shared" si="312"/>
        <v>27.5</v>
      </c>
      <c r="I1107" s="12">
        <f t="shared" si="313"/>
        <v>38.99</v>
      </c>
      <c r="J1107" s="12">
        <f t="shared" si="314"/>
        <v>2.5219999999999998</v>
      </c>
      <c r="K1107" s="12">
        <f t="shared" si="323"/>
        <v>2.3214413039747797</v>
      </c>
      <c r="L1107" s="12">
        <f t="shared" si="315"/>
        <v>11.490000000000002</v>
      </c>
      <c r="M1107" s="81">
        <f t="shared" si="316"/>
        <v>0</v>
      </c>
      <c r="N1107" s="81">
        <f t="shared" si="317"/>
        <v>0</v>
      </c>
      <c r="O1107" s="81">
        <f t="shared" si="318"/>
        <v>2.5</v>
      </c>
      <c r="P1107" s="81">
        <f t="shared" si="319"/>
        <v>1.009999999999998</v>
      </c>
      <c r="Q1107" s="81">
        <f t="shared" si="320"/>
        <v>11.009999999999998</v>
      </c>
      <c r="R1107" s="81">
        <f t="shared" si="321"/>
        <v>21.009999999999998</v>
      </c>
      <c r="S1107">
        <f t="shared" si="322"/>
        <v>4</v>
      </c>
      <c r="V1107" s="54" t="s">
        <v>2355</v>
      </c>
      <c r="W1107" s="55" t="s">
        <v>2356</v>
      </c>
      <c r="X1107" s="56">
        <v>5</v>
      </c>
      <c r="Y1107" s="57">
        <v>61.7</v>
      </c>
      <c r="Z1107" s="57">
        <v>2.6</v>
      </c>
      <c r="AA1107" s="57">
        <v>2.5219999999999998</v>
      </c>
      <c r="AB1107" s="57">
        <v>0</v>
      </c>
      <c r="AC1107" s="57">
        <v>24.9</v>
      </c>
      <c r="AD1107" s="57">
        <v>36.39</v>
      </c>
      <c r="AE1107" s="57">
        <v>0</v>
      </c>
      <c r="AF1107" s="57">
        <v>0</v>
      </c>
      <c r="AG1107" s="58">
        <v>1</v>
      </c>
      <c r="AH1107" s="58">
        <v>4</v>
      </c>
      <c r="AI1107" s="58">
        <v>0</v>
      </c>
      <c r="AJ1107" s="58">
        <v>0</v>
      </c>
    </row>
    <row r="1108" spans="1:36">
      <c r="A1108" s="68" t="str">
        <f t="shared" ref="A1108:A1171" si="324">+W1108</f>
        <v>6DP3</v>
      </c>
      <c r="B1108" s="12">
        <f t="shared" ref="B1108:B1171" si="325">IF($I1108&lt;10,$K1108-2*(M1108*TAN(RADIANS(S1108))/2),$J1108-2*(M1108*TAN(RADIANS($AG1108))/2))</f>
        <v>2.5219999999999998</v>
      </c>
      <c r="C1108" s="12">
        <f t="shared" ref="C1108:C1171" si="326">IF($I1108&lt;20,$K1108-2*(N1108*TAN(RADIANS(S1108))/2),$J1108-2*(N1108*TAN(RADIANS($AG1108))/2))</f>
        <v>2.5219999999999998</v>
      </c>
      <c r="D1108" s="12">
        <f t="shared" ref="D1108:D1171" si="327">IF($I1108&lt;30,$K1108-2*(O1108*TAN(RADIANS(S1108))/2),$J1108-2*(O1108*TAN(RADIANS($AG1108))/2))</f>
        <v>2.4835988571579213</v>
      </c>
      <c r="E1108" s="12">
        <f t="shared" ref="E1108:E1171" si="328">IF($I1108&lt;40,$K1108-2*(P1108*TAN(RADIANS(S1108))/2),$J1108-2*(P1108*TAN(RADIANS($AG1108))/2))</f>
        <v>2.2723179849650408</v>
      </c>
      <c r="F1108" s="12">
        <f t="shared" ref="F1108:F1171" si="329">IF($I1108&lt;50,$K1108-2*(Q1108*TAN(RADIANS(S1108))/2),$J1108-2*(Q1108*TAN(RADIANS($AG1108))/2))</f>
        <v>1.5730498655299363</v>
      </c>
      <c r="G1108" s="12">
        <f t="shared" ref="G1108:G1171" si="330">IF($I1108&lt;60,$K1108-2*(R1108*TAN(RADIANS(S1108))/2),$J1108-2*(R1108*TAN(RADIANS($AG1108))/2))</f>
        <v>0.87378174609483228</v>
      </c>
      <c r="H1108" s="12">
        <f t="shared" ref="H1108:H1171" si="331">+Z1108+AC1108</f>
        <v>27.8</v>
      </c>
      <c r="I1108" s="12">
        <f t="shared" ref="I1108:I1171" si="332">IF(AD1108=0,H1108,Z1108+AD1108)</f>
        <v>39.300000000000004</v>
      </c>
      <c r="J1108" s="12">
        <f t="shared" ref="J1108:J1171" si="333">+AA1108</f>
        <v>2.5219999999999998</v>
      </c>
      <c r="K1108" s="12">
        <f t="shared" si="323"/>
        <v>2.3212667533254976</v>
      </c>
      <c r="L1108" s="12">
        <f t="shared" ref="L1108:L1171" si="334">+I1108-H1108</f>
        <v>11.500000000000004</v>
      </c>
      <c r="M1108" s="81">
        <f t="shared" ref="M1108:M1171" si="335">IF(I1108&lt;10,10-I1108,IF(H1108&gt;10,0,10-H1108))</f>
        <v>0</v>
      </c>
      <c r="N1108" s="81">
        <f t="shared" ref="N1108:N1171" si="336">IF(I1108&lt;20,20-I1108,IF(H1108&gt;20,0,20-H1108))</f>
        <v>0</v>
      </c>
      <c r="O1108" s="81">
        <f t="shared" ref="O1108:O1171" si="337">IF(I1108&lt;30,30-I1108,IF(H1108&gt;30,0,30-H1108))</f>
        <v>2.1999999999999993</v>
      </c>
      <c r="P1108" s="81">
        <f t="shared" ref="P1108:P1171" si="338">IF(I1108&lt;40,40-I1108,IF(H1108&gt;40,0,40-H1108))</f>
        <v>0.69999999999999574</v>
      </c>
      <c r="Q1108" s="81">
        <f t="shared" ref="Q1108:Q1171" si="339">IF(I1108&lt;50,50-I1108,IF(H1108&gt;50,0,50-H1108))</f>
        <v>10.699999999999996</v>
      </c>
      <c r="R1108" s="81">
        <f t="shared" ref="R1108:R1171" si="340">IF(I1108&lt;60,60-I1108,IF(H1108&gt;60,0,60-H1108))</f>
        <v>20.699999999999996</v>
      </c>
      <c r="S1108">
        <f t="shared" ref="S1108:S1171" si="341">IF(AH1108=0,AG1108,AH1108)</f>
        <v>4</v>
      </c>
      <c r="V1108" s="54" t="s">
        <v>2357</v>
      </c>
      <c r="W1108" s="55" t="s">
        <v>2358</v>
      </c>
      <c r="X1108" s="56">
        <v>5</v>
      </c>
      <c r="Y1108" s="57">
        <v>61.7</v>
      </c>
      <c r="Z1108" s="57">
        <v>2.6</v>
      </c>
      <c r="AA1108" s="57">
        <v>2.5219999999999998</v>
      </c>
      <c r="AB1108" s="57">
        <v>0</v>
      </c>
      <c r="AC1108" s="57">
        <v>25.2</v>
      </c>
      <c r="AD1108" s="57">
        <v>36.700000000000003</v>
      </c>
      <c r="AE1108" s="57">
        <v>0</v>
      </c>
      <c r="AF1108" s="57">
        <v>0</v>
      </c>
      <c r="AG1108" s="58">
        <v>1</v>
      </c>
      <c r="AH1108" s="58">
        <v>4</v>
      </c>
      <c r="AI1108" s="58">
        <v>0</v>
      </c>
      <c r="AJ1108" s="58">
        <v>0</v>
      </c>
    </row>
    <row r="1109" spans="1:36">
      <c r="A1109" s="68" t="str">
        <f t="shared" si="324"/>
        <v>6DP4</v>
      </c>
      <c r="B1109" s="12">
        <f t="shared" si="325"/>
        <v>2.5150000000000001</v>
      </c>
      <c r="C1109" s="12">
        <f t="shared" si="326"/>
        <v>2.5150000000000001</v>
      </c>
      <c r="D1109" s="12">
        <f t="shared" si="327"/>
        <v>2.5150000000000001</v>
      </c>
      <c r="E1109" s="12">
        <f t="shared" si="328"/>
        <v>2.4102696104306944</v>
      </c>
      <c r="F1109" s="12">
        <f t="shared" si="329"/>
        <v>2.1308804106119639</v>
      </c>
      <c r="G1109" s="12">
        <f t="shared" si="330"/>
        <v>1.4316122911768598</v>
      </c>
      <c r="H1109" s="12">
        <f t="shared" si="331"/>
        <v>34</v>
      </c>
      <c r="I1109" s="12">
        <f t="shared" si="332"/>
        <v>48.002000000000002</v>
      </c>
      <c r="J1109" s="12">
        <f t="shared" si="333"/>
        <v>2.5150000000000001</v>
      </c>
      <c r="K1109" s="12">
        <f t="shared" si="323"/>
        <v>2.2705941808750976</v>
      </c>
      <c r="L1109" s="12">
        <f t="shared" si="334"/>
        <v>14.002000000000002</v>
      </c>
      <c r="M1109" s="81">
        <f t="shared" si="335"/>
        <v>0</v>
      </c>
      <c r="N1109" s="81">
        <f t="shared" si="336"/>
        <v>0</v>
      </c>
      <c r="O1109" s="81">
        <f t="shared" si="337"/>
        <v>0</v>
      </c>
      <c r="P1109" s="81">
        <f t="shared" si="338"/>
        <v>6</v>
      </c>
      <c r="Q1109" s="81">
        <f t="shared" si="339"/>
        <v>1.9979999999999976</v>
      </c>
      <c r="R1109" s="81">
        <f t="shared" si="340"/>
        <v>11.997999999999998</v>
      </c>
      <c r="S1109">
        <f t="shared" si="341"/>
        <v>4</v>
      </c>
      <c r="V1109" s="54" t="s">
        <v>2359</v>
      </c>
      <c r="W1109" s="55" t="s">
        <v>2360</v>
      </c>
      <c r="X1109" s="56">
        <v>5</v>
      </c>
      <c r="Y1109" s="57">
        <v>68</v>
      </c>
      <c r="Z1109" s="57">
        <v>2.6</v>
      </c>
      <c r="AA1109" s="57">
        <v>2.5150000000000001</v>
      </c>
      <c r="AB1109" s="57">
        <v>0</v>
      </c>
      <c r="AC1109" s="57">
        <v>31.4</v>
      </c>
      <c r="AD1109" s="57">
        <v>45.402000000000001</v>
      </c>
      <c r="AE1109" s="57">
        <v>0</v>
      </c>
      <c r="AF1109" s="57">
        <v>0</v>
      </c>
      <c r="AG1109" s="58">
        <v>1</v>
      </c>
      <c r="AH1109" s="58">
        <v>4</v>
      </c>
      <c r="AI1109" s="58">
        <v>0</v>
      </c>
      <c r="AJ1109" s="58">
        <v>0</v>
      </c>
    </row>
    <row r="1110" spans="1:36">
      <c r="A1110" s="68" t="str">
        <f t="shared" si="324"/>
        <v>6DP6</v>
      </c>
      <c r="B1110" s="12">
        <f t="shared" si="325"/>
        <v>2.5150000000000001</v>
      </c>
      <c r="C1110" s="12">
        <f t="shared" si="326"/>
        <v>2.5150000000000001</v>
      </c>
      <c r="D1110" s="12">
        <f t="shared" si="327"/>
        <v>2.4748533506650996</v>
      </c>
      <c r="E1110" s="12">
        <f t="shared" si="328"/>
        <v>2.300302701382924</v>
      </c>
      <c r="F1110" s="12">
        <f t="shared" si="329"/>
        <v>1.6903414953678482</v>
      </c>
      <c r="G1110" s="12">
        <f t="shared" si="330"/>
        <v>0.99107337593274392</v>
      </c>
      <c r="H1110" s="12">
        <f t="shared" si="331"/>
        <v>27.700000000000003</v>
      </c>
      <c r="I1110" s="12">
        <f t="shared" si="332"/>
        <v>41.701999999999998</v>
      </c>
      <c r="J1110" s="12">
        <f t="shared" si="333"/>
        <v>2.5150000000000001</v>
      </c>
      <c r="K1110" s="12">
        <f t="shared" si="323"/>
        <v>2.2705941808750976</v>
      </c>
      <c r="L1110" s="12">
        <f t="shared" si="334"/>
        <v>14.001999999999995</v>
      </c>
      <c r="M1110" s="81">
        <f t="shared" si="335"/>
        <v>0</v>
      </c>
      <c r="N1110" s="81">
        <f t="shared" si="336"/>
        <v>0</v>
      </c>
      <c r="O1110" s="81">
        <f t="shared" si="337"/>
        <v>2.2999999999999972</v>
      </c>
      <c r="P1110" s="81">
        <f t="shared" si="338"/>
        <v>12.299999999999997</v>
      </c>
      <c r="Q1110" s="81">
        <f t="shared" si="339"/>
        <v>8.2980000000000018</v>
      </c>
      <c r="R1110" s="81">
        <f t="shared" si="340"/>
        <v>18.298000000000002</v>
      </c>
      <c r="S1110">
        <f t="shared" si="341"/>
        <v>4</v>
      </c>
      <c r="V1110" s="54" t="s">
        <v>2361</v>
      </c>
      <c r="W1110" s="55" t="s">
        <v>2362</v>
      </c>
      <c r="X1110" s="56">
        <v>5</v>
      </c>
      <c r="Y1110" s="57">
        <v>63</v>
      </c>
      <c r="Z1110" s="57">
        <v>2.6</v>
      </c>
      <c r="AA1110" s="57">
        <v>2.5150000000000001</v>
      </c>
      <c r="AB1110" s="57">
        <v>0</v>
      </c>
      <c r="AC1110" s="57">
        <v>25.1</v>
      </c>
      <c r="AD1110" s="57">
        <v>39.101999999999997</v>
      </c>
      <c r="AE1110" s="57">
        <v>0</v>
      </c>
      <c r="AF1110" s="57">
        <v>0</v>
      </c>
      <c r="AG1110" s="58">
        <v>1</v>
      </c>
      <c r="AH1110" s="58">
        <v>4</v>
      </c>
      <c r="AI1110" s="58">
        <v>0</v>
      </c>
      <c r="AJ1110" s="58">
        <v>0</v>
      </c>
    </row>
    <row r="1111" spans="1:36">
      <c r="A1111" s="68" t="str">
        <f t="shared" si="324"/>
        <v>6DP7</v>
      </c>
      <c r="B1111" s="12">
        <f t="shared" si="325"/>
        <v>2.5219999999999998</v>
      </c>
      <c r="C1111" s="12">
        <f t="shared" si="326"/>
        <v>2.5219999999999998</v>
      </c>
      <c r="D1111" s="12">
        <f t="shared" si="327"/>
        <v>2.4399611948373772</v>
      </c>
      <c r="E1111" s="12">
        <f t="shared" si="328"/>
        <v>2.249773964944644</v>
      </c>
      <c r="F1111" s="12">
        <f t="shared" si="329"/>
        <v>1.5505058455095397</v>
      </c>
      <c r="G1111" s="12">
        <f t="shared" si="330"/>
        <v>0.85123772607443549</v>
      </c>
      <c r="H1111" s="12">
        <f t="shared" si="331"/>
        <v>25.3</v>
      </c>
      <c r="I1111" s="12">
        <f t="shared" si="332"/>
        <v>39.701999999999998</v>
      </c>
      <c r="J1111" s="12">
        <f t="shared" si="333"/>
        <v>2.5219999999999998</v>
      </c>
      <c r="K1111" s="12">
        <f t="shared" si="323"/>
        <v>2.2706121549038101</v>
      </c>
      <c r="L1111" s="12">
        <f t="shared" si="334"/>
        <v>14.401999999999997</v>
      </c>
      <c r="M1111" s="81">
        <f t="shared" si="335"/>
        <v>0</v>
      </c>
      <c r="N1111" s="81">
        <f t="shared" si="336"/>
        <v>0</v>
      </c>
      <c r="O1111" s="81">
        <f t="shared" si="337"/>
        <v>4.6999999999999993</v>
      </c>
      <c r="P1111" s="81">
        <f t="shared" si="338"/>
        <v>0.29800000000000182</v>
      </c>
      <c r="Q1111" s="81">
        <f t="shared" si="339"/>
        <v>10.298000000000002</v>
      </c>
      <c r="R1111" s="81">
        <f t="shared" si="340"/>
        <v>20.298000000000002</v>
      </c>
      <c r="S1111">
        <f t="shared" si="341"/>
        <v>4</v>
      </c>
      <c r="V1111" s="54" t="s">
        <v>2363</v>
      </c>
      <c r="W1111" s="55" t="s">
        <v>2364</v>
      </c>
      <c r="X1111" s="56">
        <v>5</v>
      </c>
      <c r="Y1111" s="57">
        <v>60</v>
      </c>
      <c r="Z1111" s="57">
        <v>2.6</v>
      </c>
      <c r="AA1111" s="57">
        <v>2.5219999999999998</v>
      </c>
      <c r="AB1111" s="57">
        <v>0</v>
      </c>
      <c r="AC1111" s="57">
        <v>22.7</v>
      </c>
      <c r="AD1111" s="57">
        <v>37.101999999999997</v>
      </c>
      <c r="AE1111" s="57">
        <v>0</v>
      </c>
      <c r="AF1111" s="57">
        <v>0</v>
      </c>
      <c r="AG1111" s="58">
        <v>1</v>
      </c>
      <c r="AH1111" s="58">
        <v>4</v>
      </c>
      <c r="AI1111" s="58">
        <v>0</v>
      </c>
      <c r="AJ1111" s="58">
        <v>0</v>
      </c>
    </row>
    <row r="1112" spans="1:36">
      <c r="A1112" s="68" t="str">
        <f t="shared" si="324"/>
        <v>6DP8</v>
      </c>
      <c r="B1112" s="12">
        <f t="shared" si="325"/>
        <v>2.5150000000000001</v>
      </c>
      <c r="C1112" s="12">
        <f t="shared" si="326"/>
        <v>2.5150000000000001</v>
      </c>
      <c r="D1112" s="12">
        <f t="shared" si="327"/>
        <v>2.4748533506650996</v>
      </c>
      <c r="E1112" s="12">
        <f t="shared" si="328"/>
        <v>2.300302701382924</v>
      </c>
      <c r="F1112" s="12">
        <f t="shared" si="329"/>
        <v>1.6902365518738176</v>
      </c>
      <c r="G1112" s="12">
        <f t="shared" si="330"/>
        <v>0.99096843243871335</v>
      </c>
      <c r="H1112" s="12">
        <f t="shared" si="331"/>
        <v>27.700000000000003</v>
      </c>
      <c r="I1112" s="12">
        <f t="shared" si="332"/>
        <v>41.7</v>
      </c>
      <c r="J1112" s="12">
        <f t="shared" si="333"/>
        <v>2.5150000000000001</v>
      </c>
      <c r="K1112" s="12">
        <f t="shared" si="323"/>
        <v>2.2706290910049538</v>
      </c>
      <c r="L1112" s="12">
        <f t="shared" si="334"/>
        <v>14</v>
      </c>
      <c r="M1112" s="81">
        <f t="shared" si="335"/>
        <v>0</v>
      </c>
      <c r="N1112" s="81">
        <f t="shared" si="336"/>
        <v>0</v>
      </c>
      <c r="O1112" s="81">
        <f t="shared" si="337"/>
        <v>2.2999999999999972</v>
      </c>
      <c r="P1112" s="81">
        <f t="shared" si="338"/>
        <v>12.299999999999997</v>
      </c>
      <c r="Q1112" s="81">
        <f t="shared" si="339"/>
        <v>8.2999999999999972</v>
      </c>
      <c r="R1112" s="81">
        <f t="shared" si="340"/>
        <v>18.299999999999997</v>
      </c>
      <c r="S1112">
        <f t="shared" si="341"/>
        <v>4</v>
      </c>
      <c r="V1112" s="54" t="s">
        <v>2365</v>
      </c>
      <c r="W1112" s="55" t="s">
        <v>2366</v>
      </c>
      <c r="X1112" s="56">
        <v>5</v>
      </c>
      <c r="Y1112" s="57">
        <v>63.7</v>
      </c>
      <c r="Z1112" s="57">
        <v>2.6</v>
      </c>
      <c r="AA1112" s="57">
        <v>2.5150000000000001</v>
      </c>
      <c r="AB1112" s="57">
        <v>0</v>
      </c>
      <c r="AC1112" s="57">
        <v>25.1</v>
      </c>
      <c r="AD1112" s="57">
        <v>39.1</v>
      </c>
      <c r="AE1112" s="57">
        <v>0</v>
      </c>
      <c r="AF1112" s="57">
        <v>0</v>
      </c>
      <c r="AG1112" s="58">
        <v>1</v>
      </c>
      <c r="AH1112" s="58">
        <v>4</v>
      </c>
      <c r="AI1112" s="58">
        <v>0</v>
      </c>
      <c r="AJ1112" s="58">
        <v>0</v>
      </c>
    </row>
    <row r="1113" spans="1:36">
      <c r="A1113" s="68" t="str">
        <f t="shared" si="324"/>
        <v>6DP9</v>
      </c>
      <c r="B1113" s="12">
        <f t="shared" si="325"/>
        <v>2.5150000000000001</v>
      </c>
      <c r="C1113" s="12">
        <f t="shared" si="326"/>
        <v>2.5150000000000001</v>
      </c>
      <c r="D1113" s="12">
        <f t="shared" si="327"/>
        <v>2.4923084155933175</v>
      </c>
      <c r="E1113" s="12">
        <f t="shared" si="328"/>
        <v>2.3177577663111415</v>
      </c>
      <c r="F1113" s="12">
        <f t="shared" si="329"/>
        <v>1.760163363817328</v>
      </c>
      <c r="G1113" s="12">
        <f t="shared" si="330"/>
        <v>1.0608952443822239</v>
      </c>
      <c r="H1113" s="12">
        <f t="shared" si="331"/>
        <v>28.700000000000003</v>
      </c>
      <c r="I1113" s="12">
        <f t="shared" si="332"/>
        <v>42.7</v>
      </c>
      <c r="J1113" s="12">
        <f t="shared" si="333"/>
        <v>2.5150000000000001</v>
      </c>
      <c r="K1113" s="12">
        <f t="shared" si="323"/>
        <v>2.2706290910049538</v>
      </c>
      <c r="L1113" s="12">
        <f t="shared" si="334"/>
        <v>14</v>
      </c>
      <c r="M1113" s="81">
        <f t="shared" si="335"/>
        <v>0</v>
      </c>
      <c r="N1113" s="81">
        <f t="shared" si="336"/>
        <v>0</v>
      </c>
      <c r="O1113" s="81">
        <f t="shared" si="337"/>
        <v>1.2999999999999972</v>
      </c>
      <c r="P1113" s="81">
        <f t="shared" si="338"/>
        <v>11.299999999999997</v>
      </c>
      <c r="Q1113" s="81">
        <f t="shared" si="339"/>
        <v>7.2999999999999972</v>
      </c>
      <c r="R1113" s="81">
        <f t="shared" si="340"/>
        <v>17.299999999999997</v>
      </c>
      <c r="S1113">
        <f t="shared" si="341"/>
        <v>4</v>
      </c>
      <c r="V1113" s="54" t="s">
        <v>2367</v>
      </c>
      <c r="W1113" s="55" t="s">
        <v>2368</v>
      </c>
      <c r="X1113" s="56">
        <v>5</v>
      </c>
      <c r="Y1113" s="57">
        <v>61.7</v>
      </c>
      <c r="Z1113" s="57">
        <v>2.6</v>
      </c>
      <c r="AA1113" s="57">
        <v>2.5150000000000001</v>
      </c>
      <c r="AB1113" s="57">
        <v>0</v>
      </c>
      <c r="AC1113" s="57">
        <v>26.1</v>
      </c>
      <c r="AD1113" s="57">
        <v>40.1</v>
      </c>
      <c r="AE1113" s="57">
        <v>0</v>
      </c>
      <c r="AF1113" s="57">
        <v>0</v>
      </c>
      <c r="AG1113" s="58">
        <v>1</v>
      </c>
      <c r="AH1113" s="58">
        <v>4</v>
      </c>
      <c r="AI1113" s="58">
        <v>0</v>
      </c>
      <c r="AJ1113" s="58">
        <v>0</v>
      </c>
    </row>
    <row r="1114" spans="1:36">
      <c r="A1114" s="68" t="str">
        <f t="shared" si="324"/>
        <v>6DP10</v>
      </c>
      <c r="B1114" s="12">
        <f t="shared" si="325"/>
        <v>2.5219999999999998</v>
      </c>
      <c r="C1114" s="12">
        <f t="shared" si="326"/>
        <v>2.5219999999999998</v>
      </c>
      <c r="D1114" s="12">
        <f t="shared" si="327"/>
        <v>2.4399611948373772</v>
      </c>
      <c r="E1114" s="12">
        <f t="shared" si="328"/>
        <v>2.2496690214506136</v>
      </c>
      <c r="F1114" s="12">
        <f t="shared" si="329"/>
        <v>1.5504009020155096</v>
      </c>
      <c r="G1114" s="12">
        <f t="shared" si="330"/>
        <v>0.85113278258040559</v>
      </c>
      <c r="H1114" s="12">
        <f t="shared" si="331"/>
        <v>25.3</v>
      </c>
      <c r="I1114" s="12">
        <f t="shared" si="332"/>
        <v>39.700000000000003</v>
      </c>
      <c r="J1114" s="12">
        <f t="shared" si="333"/>
        <v>2.5219999999999998</v>
      </c>
      <c r="K1114" s="12">
        <f t="shared" si="323"/>
        <v>2.2706470650336668</v>
      </c>
      <c r="L1114" s="12">
        <f t="shared" si="334"/>
        <v>14.400000000000002</v>
      </c>
      <c r="M1114" s="81">
        <f t="shared" si="335"/>
        <v>0</v>
      </c>
      <c r="N1114" s="81">
        <f t="shared" si="336"/>
        <v>0</v>
      </c>
      <c r="O1114" s="81">
        <f t="shared" si="337"/>
        <v>4.6999999999999993</v>
      </c>
      <c r="P1114" s="81">
        <f t="shared" si="338"/>
        <v>0.29999999999999716</v>
      </c>
      <c r="Q1114" s="81">
        <f t="shared" si="339"/>
        <v>10.299999999999997</v>
      </c>
      <c r="R1114" s="81">
        <f t="shared" si="340"/>
        <v>20.299999999999997</v>
      </c>
      <c r="S1114">
        <f t="shared" si="341"/>
        <v>4</v>
      </c>
      <c r="V1114" s="54" t="s">
        <v>2369</v>
      </c>
      <c r="W1114" s="55" t="s">
        <v>68</v>
      </c>
      <c r="X1114" s="56">
        <v>5</v>
      </c>
      <c r="Y1114" s="57">
        <v>61.7</v>
      </c>
      <c r="Z1114" s="57">
        <v>2.6</v>
      </c>
      <c r="AA1114" s="57">
        <v>2.5219999999999998</v>
      </c>
      <c r="AB1114" s="57">
        <v>0</v>
      </c>
      <c r="AC1114" s="57">
        <v>22.7</v>
      </c>
      <c r="AD1114" s="57">
        <v>37.1</v>
      </c>
      <c r="AE1114" s="57">
        <v>0</v>
      </c>
      <c r="AF1114" s="57">
        <v>0</v>
      </c>
      <c r="AG1114" s="58">
        <v>1</v>
      </c>
      <c r="AH1114" s="58">
        <v>4</v>
      </c>
      <c r="AI1114" s="58">
        <v>0</v>
      </c>
      <c r="AJ1114" s="58">
        <v>0</v>
      </c>
    </row>
    <row r="1115" spans="1:36">
      <c r="A1115" s="68" t="str">
        <f t="shared" si="324"/>
        <v>6DP17</v>
      </c>
      <c r="B1115" s="12">
        <f t="shared" si="325"/>
        <v>2.5219999999999998</v>
      </c>
      <c r="C1115" s="12">
        <f t="shared" si="326"/>
        <v>2.5219999999999998</v>
      </c>
      <c r="D1115" s="12">
        <f t="shared" si="327"/>
        <v>2.5219999999999998</v>
      </c>
      <c r="E1115" s="12">
        <f t="shared" si="328"/>
        <v>2.3736319481101504</v>
      </c>
      <c r="F1115" s="12">
        <f t="shared" si="329"/>
        <v>1.8317790697209246</v>
      </c>
      <c r="G1115" s="12">
        <f t="shared" si="330"/>
        <v>1.1325109502858206</v>
      </c>
      <c r="H1115" s="12">
        <f t="shared" si="331"/>
        <v>31.5</v>
      </c>
      <c r="I1115" s="12">
        <f t="shared" si="332"/>
        <v>43</v>
      </c>
      <c r="J1115" s="12">
        <f t="shared" si="333"/>
        <v>2.5219999999999998</v>
      </c>
      <c r="K1115" s="12">
        <f t="shared" si="323"/>
        <v>2.3212667533254976</v>
      </c>
      <c r="L1115" s="12">
        <f t="shared" si="334"/>
        <v>11.5</v>
      </c>
      <c r="M1115" s="81">
        <f t="shared" si="335"/>
        <v>0</v>
      </c>
      <c r="N1115" s="81">
        <f t="shared" si="336"/>
        <v>0</v>
      </c>
      <c r="O1115" s="81">
        <f t="shared" si="337"/>
        <v>0</v>
      </c>
      <c r="P1115" s="81">
        <f t="shared" si="338"/>
        <v>8.5</v>
      </c>
      <c r="Q1115" s="81">
        <f t="shared" si="339"/>
        <v>7</v>
      </c>
      <c r="R1115" s="81">
        <f t="shared" si="340"/>
        <v>17</v>
      </c>
      <c r="S1115">
        <f t="shared" si="341"/>
        <v>4</v>
      </c>
      <c r="V1115" s="54" t="s">
        <v>2370</v>
      </c>
      <c r="W1115" s="55" t="s">
        <v>69</v>
      </c>
      <c r="X1115" s="56">
        <v>5</v>
      </c>
      <c r="Y1115" s="57">
        <v>61.7</v>
      </c>
      <c r="Z1115" s="57">
        <v>2.6</v>
      </c>
      <c r="AA1115" s="57">
        <v>2.5219999999999998</v>
      </c>
      <c r="AB1115" s="57">
        <v>0</v>
      </c>
      <c r="AC1115" s="57">
        <v>28.9</v>
      </c>
      <c r="AD1115" s="57">
        <v>40.4</v>
      </c>
      <c r="AE1115" s="57">
        <v>0</v>
      </c>
      <c r="AF1115" s="57">
        <v>0</v>
      </c>
      <c r="AG1115" s="58">
        <v>1</v>
      </c>
      <c r="AH1115" s="58">
        <v>4</v>
      </c>
      <c r="AI1115" s="58">
        <v>0</v>
      </c>
      <c r="AJ1115" s="58">
        <v>0</v>
      </c>
    </row>
    <row r="1116" spans="1:36">
      <c r="A1116" s="68" t="str">
        <f t="shared" si="324"/>
        <v>6DP19</v>
      </c>
      <c r="B1116" s="12">
        <f t="shared" si="325"/>
        <v>2.5219999999999998</v>
      </c>
      <c r="C1116" s="12">
        <f t="shared" si="326"/>
        <v>2.5219999999999998</v>
      </c>
      <c r="D1116" s="12">
        <f t="shared" si="327"/>
        <v>2.43297916886609</v>
      </c>
      <c r="E1116" s="12">
        <f t="shared" si="328"/>
        <v>2.232192646076268</v>
      </c>
      <c r="F1116" s="12">
        <f t="shared" si="329"/>
        <v>1.532924526641164</v>
      </c>
      <c r="G1116" s="12">
        <f t="shared" si="330"/>
        <v>0.83365640720605971</v>
      </c>
      <c r="H1116" s="12">
        <f t="shared" si="331"/>
        <v>24.900000000000002</v>
      </c>
      <c r="I1116" s="12">
        <f t="shared" si="332"/>
        <v>39.5</v>
      </c>
      <c r="J1116" s="12">
        <f t="shared" si="333"/>
        <v>2.5219999999999998</v>
      </c>
      <c r="K1116" s="12">
        <f t="shared" si="323"/>
        <v>2.2671560520480232</v>
      </c>
      <c r="L1116" s="12">
        <f t="shared" si="334"/>
        <v>14.599999999999998</v>
      </c>
      <c r="M1116" s="81">
        <f t="shared" si="335"/>
        <v>0</v>
      </c>
      <c r="N1116" s="81">
        <f t="shared" si="336"/>
        <v>0</v>
      </c>
      <c r="O1116" s="81">
        <f t="shared" si="337"/>
        <v>5.0999999999999979</v>
      </c>
      <c r="P1116" s="81">
        <f t="shared" si="338"/>
        <v>0.5</v>
      </c>
      <c r="Q1116" s="81">
        <f t="shared" si="339"/>
        <v>10.5</v>
      </c>
      <c r="R1116" s="81">
        <f t="shared" si="340"/>
        <v>20.5</v>
      </c>
      <c r="S1116">
        <f t="shared" si="341"/>
        <v>4</v>
      </c>
      <c r="V1116" s="54" t="s">
        <v>2371</v>
      </c>
      <c r="W1116" s="55" t="s">
        <v>2372</v>
      </c>
      <c r="X1116" s="56">
        <v>5</v>
      </c>
      <c r="Y1116" s="57">
        <v>61.7</v>
      </c>
      <c r="Z1116" s="57">
        <v>2.6</v>
      </c>
      <c r="AA1116" s="57">
        <v>2.5219999999999998</v>
      </c>
      <c r="AB1116" s="57">
        <v>0</v>
      </c>
      <c r="AC1116" s="57">
        <v>22.3</v>
      </c>
      <c r="AD1116" s="57">
        <v>36.9</v>
      </c>
      <c r="AE1116" s="57">
        <v>0</v>
      </c>
      <c r="AF1116" s="57">
        <v>0</v>
      </c>
      <c r="AG1116" s="58">
        <v>1</v>
      </c>
      <c r="AH1116" s="58">
        <v>4</v>
      </c>
      <c r="AI1116" s="58">
        <v>0</v>
      </c>
      <c r="AJ1116" s="58">
        <v>0</v>
      </c>
    </row>
    <row r="1117" spans="1:36">
      <c r="A1117" s="68" t="str">
        <f t="shared" si="324"/>
        <v>6E2</v>
      </c>
      <c r="B1117" s="12">
        <f t="shared" si="325"/>
        <v>2.5219999999999998</v>
      </c>
      <c r="C1117" s="12">
        <f t="shared" si="326"/>
        <v>2.5219999999999998</v>
      </c>
      <c r="D1117" s="12">
        <f t="shared" si="327"/>
        <v>2.5023619301400655</v>
      </c>
      <c r="E1117" s="12">
        <f t="shared" si="328"/>
        <v>2.2841611539185704</v>
      </c>
      <c r="F1117" s="12">
        <f t="shared" si="329"/>
        <v>2.0659603776970759</v>
      </c>
      <c r="G1117" s="12">
        <f t="shared" si="330"/>
        <v>1.847759601475581</v>
      </c>
      <c r="H1117" s="12">
        <f t="shared" si="331"/>
        <v>29.1</v>
      </c>
      <c r="I1117" s="12">
        <f t="shared" si="332"/>
        <v>29.1</v>
      </c>
      <c r="J1117" s="12">
        <f t="shared" si="333"/>
        <v>2.5219999999999998</v>
      </c>
      <c r="K1117" s="12">
        <f t="shared" si="323"/>
        <v>2.5219999999999998</v>
      </c>
      <c r="L1117" s="12">
        <f t="shared" si="334"/>
        <v>0</v>
      </c>
      <c r="M1117" s="81">
        <f t="shared" si="335"/>
        <v>0</v>
      </c>
      <c r="N1117" s="81">
        <f t="shared" si="336"/>
        <v>0</v>
      </c>
      <c r="O1117" s="81">
        <f t="shared" si="337"/>
        <v>0.89999999999999858</v>
      </c>
      <c r="P1117" s="81">
        <f t="shared" si="338"/>
        <v>10.899999999999999</v>
      </c>
      <c r="Q1117" s="81">
        <f t="shared" si="339"/>
        <v>20.9</v>
      </c>
      <c r="R1117" s="81">
        <f t="shared" si="340"/>
        <v>30.9</v>
      </c>
      <c r="S1117">
        <f t="shared" si="341"/>
        <v>1.25</v>
      </c>
      <c r="V1117" s="54" t="s">
        <v>2373</v>
      </c>
      <c r="W1117" s="55" t="s">
        <v>2374</v>
      </c>
      <c r="X1117" s="56">
        <v>5</v>
      </c>
      <c r="Y1117" s="57">
        <v>64</v>
      </c>
      <c r="Z1117" s="57">
        <v>2.6</v>
      </c>
      <c r="AA1117" s="57">
        <v>2.5219999999999998</v>
      </c>
      <c r="AB1117" s="57">
        <v>0</v>
      </c>
      <c r="AC1117" s="57">
        <v>26.5</v>
      </c>
      <c r="AD1117" s="57">
        <v>0</v>
      </c>
      <c r="AE1117" s="57">
        <v>0</v>
      </c>
      <c r="AF1117" s="57">
        <v>0</v>
      </c>
      <c r="AG1117" s="58">
        <v>1.25</v>
      </c>
      <c r="AH1117" s="58">
        <v>0</v>
      </c>
      <c r="AI1117" s="58">
        <v>0</v>
      </c>
      <c r="AJ1117" s="58">
        <v>0</v>
      </c>
    </row>
    <row r="1118" spans="1:36">
      <c r="A1118" s="68" t="str">
        <f t="shared" si="324"/>
        <v>6E20</v>
      </c>
      <c r="B1118" s="12">
        <f t="shared" si="325"/>
        <v>2.5150000000000001</v>
      </c>
      <c r="C1118" s="12">
        <f t="shared" si="326"/>
        <v>2.5150000000000001</v>
      </c>
      <c r="D1118" s="12">
        <f t="shared" si="327"/>
        <v>2.4080816196514676</v>
      </c>
      <c r="E1118" s="12">
        <f t="shared" si="328"/>
        <v>2.189880843429973</v>
      </c>
      <c r="F1118" s="12">
        <f t="shared" si="329"/>
        <v>1.9716800672084782</v>
      </c>
      <c r="G1118" s="12">
        <f t="shared" si="330"/>
        <v>1.7534792909869834</v>
      </c>
      <c r="H1118" s="12">
        <f t="shared" si="331"/>
        <v>25.1</v>
      </c>
      <c r="I1118" s="12">
        <f t="shared" si="332"/>
        <v>25.1</v>
      </c>
      <c r="J1118" s="12">
        <f t="shared" si="333"/>
        <v>2.5150000000000001</v>
      </c>
      <c r="K1118" s="12">
        <f t="shared" si="323"/>
        <v>2.5150000000000001</v>
      </c>
      <c r="L1118" s="12">
        <f t="shared" si="334"/>
        <v>0</v>
      </c>
      <c r="M1118" s="81">
        <f t="shared" si="335"/>
        <v>0</v>
      </c>
      <c r="N1118" s="81">
        <f t="shared" si="336"/>
        <v>0</v>
      </c>
      <c r="O1118" s="81">
        <f t="shared" si="337"/>
        <v>4.8999999999999986</v>
      </c>
      <c r="P1118" s="81">
        <f t="shared" si="338"/>
        <v>14.899999999999999</v>
      </c>
      <c r="Q1118" s="81">
        <f t="shared" si="339"/>
        <v>24.9</v>
      </c>
      <c r="R1118" s="81">
        <f t="shared" si="340"/>
        <v>34.9</v>
      </c>
      <c r="S1118">
        <f t="shared" si="341"/>
        <v>1.25</v>
      </c>
      <c r="V1118" s="54" t="s">
        <v>2375</v>
      </c>
      <c r="W1118" s="55" t="s">
        <v>2376</v>
      </c>
      <c r="X1118" s="56">
        <v>5</v>
      </c>
      <c r="Y1118" s="57">
        <v>60.4</v>
      </c>
      <c r="Z1118" s="57">
        <v>2.6</v>
      </c>
      <c r="AA1118" s="57">
        <v>2.5150000000000001</v>
      </c>
      <c r="AB1118" s="57">
        <v>0</v>
      </c>
      <c r="AC1118" s="57">
        <v>22.5</v>
      </c>
      <c r="AD1118" s="57">
        <v>0</v>
      </c>
      <c r="AE1118" s="57">
        <v>0</v>
      </c>
      <c r="AF1118" s="57">
        <v>0</v>
      </c>
      <c r="AG1118" s="58">
        <v>1.25</v>
      </c>
      <c r="AH1118" s="58">
        <v>0</v>
      </c>
      <c r="AI1118" s="58">
        <v>0</v>
      </c>
      <c r="AJ1118" s="58">
        <v>0</v>
      </c>
    </row>
    <row r="1119" spans="1:36">
      <c r="A1119" s="68" t="str">
        <f t="shared" si="324"/>
        <v>6E25</v>
      </c>
      <c r="B1119" s="12">
        <f t="shared" si="325"/>
        <v>2.5219999999999998</v>
      </c>
      <c r="C1119" s="12">
        <f t="shared" si="326"/>
        <v>2.5219999999999998</v>
      </c>
      <c r="D1119" s="12">
        <f t="shared" si="327"/>
        <v>2.5023619301400655</v>
      </c>
      <c r="E1119" s="12">
        <f t="shared" si="328"/>
        <v>2.2841611539185704</v>
      </c>
      <c r="F1119" s="12">
        <f t="shared" si="329"/>
        <v>2.0659603776970759</v>
      </c>
      <c r="G1119" s="12">
        <f t="shared" si="330"/>
        <v>1.847759601475581</v>
      </c>
      <c r="H1119" s="12">
        <f t="shared" si="331"/>
        <v>29.1</v>
      </c>
      <c r="I1119" s="12">
        <f t="shared" si="332"/>
        <v>29.1</v>
      </c>
      <c r="J1119" s="12">
        <f t="shared" si="333"/>
        <v>2.5219999999999998</v>
      </c>
      <c r="K1119" s="12">
        <f t="shared" si="323"/>
        <v>2.5219999999999998</v>
      </c>
      <c r="L1119" s="12">
        <f t="shared" si="334"/>
        <v>0</v>
      </c>
      <c r="M1119" s="81">
        <f t="shared" si="335"/>
        <v>0</v>
      </c>
      <c r="N1119" s="81">
        <f t="shared" si="336"/>
        <v>0</v>
      </c>
      <c r="O1119" s="81">
        <f t="shared" si="337"/>
        <v>0.89999999999999858</v>
      </c>
      <c r="P1119" s="81">
        <f t="shared" si="338"/>
        <v>10.899999999999999</v>
      </c>
      <c r="Q1119" s="81">
        <f t="shared" si="339"/>
        <v>20.9</v>
      </c>
      <c r="R1119" s="81">
        <f t="shared" si="340"/>
        <v>30.9</v>
      </c>
      <c r="S1119">
        <f t="shared" si="341"/>
        <v>1.25</v>
      </c>
      <c r="V1119" s="54" t="s">
        <v>2377</v>
      </c>
      <c r="W1119" s="55" t="s">
        <v>2378</v>
      </c>
      <c r="X1119" s="56">
        <v>5</v>
      </c>
      <c r="Y1119" s="57">
        <v>61.5</v>
      </c>
      <c r="Z1119" s="57">
        <v>2.6</v>
      </c>
      <c r="AA1119" s="57">
        <v>2.5219999999999998</v>
      </c>
      <c r="AB1119" s="57">
        <v>0</v>
      </c>
      <c r="AC1119" s="57">
        <v>26.5</v>
      </c>
      <c r="AD1119" s="57">
        <v>0</v>
      </c>
      <c r="AE1119" s="57">
        <v>0</v>
      </c>
      <c r="AF1119" s="57">
        <v>0</v>
      </c>
      <c r="AG1119" s="58">
        <v>1.25</v>
      </c>
      <c r="AH1119" s="58">
        <v>0</v>
      </c>
      <c r="AI1119" s="58">
        <v>0</v>
      </c>
      <c r="AJ1119" s="58">
        <v>0</v>
      </c>
    </row>
    <row r="1120" spans="1:36">
      <c r="A1120" s="68" t="str">
        <f t="shared" si="324"/>
        <v>6E29</v>
      </c>
      <c r="B1120" s="12">
        <f t="shared" si="325"/>
        <v>2.5150000000000001</v>
      </c>
      <c r="C1120" s="12">
        <f t="shared" si="326"/>
        <v>2.5150000000000001</v>
      </c>
      <c r="D1120" s="12">
        <f t="shared" si="327"/>
        <v>2.4077761385647576</v>
      </c>
      <c r="E1120" s="12">
        <f t="shared" si="328"/>
        <v>2.189575362343263</v>
      </c>
      <c r="F1120" s="12">
        <f t="shared" si="329"/>
        <v>1.9713745861217682</v>
      </c>
      <c r="G1120" s="12">
        <f t="shared" si="330"/>
        <v>1.7531738099002734</v>
      </c>
      <c r="H1120" s="12">
        <f t="shared" si="331"/>
        <v>25.086000000000002</v>
      </c>
      <c r="I1120" s="12">
        <f t="shared" si="332"/>
        <v>25.086000000000002</v>
      </c>
      <c r="J1120" s="12">
        <f t="shared" si="333"/>
        <v>2.5150000000000001</v>
      </c>
      <c r="K1120" s="12">
        <f t="shared" si="323"/>
        <v>2.5150000000000001</v>
      </c>
      <c r="L1120" s="12">
        <f t="shared" si="334"/>
        <v>0</v>
      </c>
      <c r="M1120" s="81">
        <f t="shared" si="335"/>
        <v>0</v>
      </c>
      <c r="N1120" s="81">
        <f t="shared" si="336"/>
        <v>0</v>
      </c>
      <c r="O1120" s="81">
        <f t="shared" si="337"/>
        <v>4.9139999999999979</v>
      </c>
      <c r="P1120" s="81">
        <f t="shared" si="338"/>
        <v>14.913999999999998</v>
      </c>
      <c r="Q1120" s="81">
        <f t="shared" si="339"/>
        <v>24.913999999999998</v>
      </c>
      <c r="R1120" s="81">
        <f t="shared" si="340"/>
        <v>34.914000000000001</v>
      </c>
      <c r="S1120">
        <f t="shared" si="341"/>
        <v>1.25</v>
      </c>
      <c r="V1120" s="54" t="s">
        <v>2379</v>
      </c>
      <c r="W1120" s="55" t="s">
        <v>2380</v>
      </c>
      <c r="X1120" s="56">
        <v>5</v>
      </c>
      <c r="Y1120" s="57">
        <v>60.4</v>
      </c>
      <c r="Z1120" s="57">
        <v>2.6</v>
      </c>
      <c r="AA1120" s="57">
        <v>2.5150000000000001</v>
      </c>
      <c r="AB1120" s="57">
        <v>0</v>
      </c>
      <c r="AC1120" s="57">
        <v>22.486000000000001</v>
      </c>
      <c r="AD1120" s="57">
        <v>0</v>
      </c>
      <c r="AE1120" s="57">
        <v>0</v>
      </c>
      <c r="AF1120" s="57">
        <v>0</v>
      </c>
      <c r="AG1120" s="58">
        <v>1.25</v>
      </c>
      <c r="AH1120" s="58">
        <v>0</v>
      </c>
      <c r="AI1120" s="58">
        <v>0</v>
      </c>
      <c r="AJ1120" s="58">
        <v>0</v>
      </c>
    </row>
    <row r="1121" spans="1:36">
      <c r="A1121" s="68" t="str">
        <f t="shared" si="324"/>
        <v>6E30</v>
      </c>
      <c r="B1121" s="12">
        <f t="shared" si="325"/>
        <v>2.5150000000000001</v>
      </c>
      <c r="C1121" s="12">
        <f t="shared" si="326"/>
        <v>2.5150000000000001</v>
      </c>
      <c r="D1121" s="12">
        <f t="shared" si="327"/>
        <v>2.4186861773758324</v>
      </c>
      <c r="E1121" s="12">
        <f t="shared" si="328"/>
        <v>2.2004854011543378</v>
      </c>
      <c r="F1121" s="12">
        <f t="shared" si="329"/>
        <v>1.9822846249328427</v>
      </c>
      <c r="G1121" s="12">
        <f t="shared" si="330"/>
        <v>1.7640838487113482</v>
      </c>
      <c r="H1121" s="12">
        <f t="shared" si="331"/>
        <v>25.586000000000002</v>
      </c>
      <c r="I1121" s="12">
        <f t="shared" si="332"/>
        <v>25.586000000000002</v>
      </c>
      <c r="J1121" s="12">
        <f t="shared" si="333"/>
        <v>2.5150000000000001</v>
      </c>
      <c r="K1121" s="12">
        <f t="shared" si="323"/>
        <v>2.5150000000000001</v>
      </c>
      <c r="L1121" s="12">
        <f t="shared" si="334"/>
        <v>0</v>
      </c>
      <c r="M1121" s="81">
        <f t="shared" si="335"/>
        <v>0</v>
      </c>
      <c r="N1121" s="81">
        <f t="shared" si="336"/>
        <v>0</v>
      </c>
      <c r="O1121" s="81">
        <f t="shared" si="337"/>
        <v>4.4139999999999979</v>
      </c>
      <c r="P1121" s="81">
        <f t="shared" si="338"/>
        <v>14.413999999999998</v>
      </c>
      <c r="Q1121" s="81">
        <f t="shared" si="339"/>
        <v>24.413999999999998</v>
      </c>
      <c r="R1121" s="81">
        <f t="shared" si="340"/>
        <v>34.414000000000001</v>
      </c>
      <c r="S1121">
        <f t="shared" si="341"/>
        <v>1.25</v>
      </c>
      <c r="V1121" s="54" t="s">
        <v>2381</v>
      </c>
      <c r="W1121" s="55" t="s">
        <v>2382</v>
      </c>
      <c r="X1121" s="56">
        <v>5</v>
      </c>
      <c r="Y1121" s="57">
        <v>60.4</v>
      </c>
      <c r="Z1121" s="57">
        <v>2.6</v>
      </c>
      <c r="AA1121" s="57">
        <v>2.5150000000000001</v>
      </c>
      <c r="AB1121" s="57">
        <v>0</v>
      </c>
      <c r="AC1121" s="57">
        <v>22.986000000000001</v>
      </c>
      <c r="AD1121" s="57">
        <v>0</v>
      </c>
      <c r="AE1121" s="57">
        <v>0</v>
      </c>
      <c r="AF1121" s="57">
        <v>0</v>
      </c>
      <c r="AG1121" s="58">
        <v>1.25</v>
      </c>
      <c r="AH1121" s="58">
        <v>0</v>
      </c>
      <c r="AI1121" s="58">
        <v>0</v>
      </c>
      <c r="AJ1121" s="58">
        <v>0</v>
      </c>
    </row>
    <row r="1122" spans="1:36">
      <c r="A1122" s="68" t="str">
        <f t="shared" si="324"/>
        <v>6E31</v>
      </c>
      <c r="B1122" s="12">
        <f t="shared" si="325"/>
        <v>3</v>
      </c>
      <c r="C1122" s="12">
        <f t="shared" si="326"/>
        <v>3</v>
      </c>
      <c r="D1122" s="12">
        <f t="shared" si="327"/>
        <v>3</v>
      </c>
      <c r="E1122" s="12">
        <f t="shared" si="328"/>
        <v>2.8254393790228041</v>
      </c>
      <c r="F1122" s="12">
        <f t="shared" si="329"/>
        <v>2.6072386028013095</v>
      </c>
      <c r="G1122" s="12">
        <f t="shared" si="330"/>
        <v>2.3890378265798144</v>
      </c>
      <c r="H1122" s="12">
        <f t="shared" si="331"/>
        <v>13.45</v>
      </c>
      <c r="I1122" s="12">
        <f t="shared" si="332"/>
        <v>32</v>
      </c>
      <c r="J1122" s="12">
        <f t="shared" si="333"/>
        <v>3</v>
      </c>
      <c r="K1122" s="12">
        <f t="shared" si="323"/>
        <v>3</v>
      </c>
      <c r="L1122" s="12">
        <f t="shared" si="334"/>
        <v>18.55</v>
      </c>
      <c r="M1122" s="81">
        <f t="shared" si="335"/>
        <v>0</v>
      </c>
      <c r="N1122" s="81">
        <f t="shared" si="336"/>
        <v>6.5500000000000007</v>
      </c>
      <c r="O1122" s="81">
        <f t="shared" si="337"/>
        <v>16.55</v>
      </c>
      <c r="P1122" s="81">
        <f t="shared" si="338"/>
        <v>8</v>
      </c>
      <c r="Q1122" s="81">
        <f t="shared" si="339"/>
        <v>18</v>
      </c>
      <c r="R1122" s="81">
        <f t="shared" si="340"/>
        <v>28</v>
      </c>
      <c r="S1122">
        <f t="shared" si="341"/>
        <v>1.25</v>
      </c>
      <c r="V1122" s="54" t="s">
        <v>2383</v>
      </c>
      <c r="W1122" s="55" t="s">
        <v>2384</v>
      </c>
      <c r="X1122" s="56">
        <v>5</v>
      </c>
      <c r="Y1122" s="57">
        <v>65.95</v>
      </c>
      <c r="Z1122" s="57">
        <v>3</v>
      </c>
      <c r="AA1122" s="57">
        <v>3</v>
      </c>
      <c r="AB1122" s="57">
        <v>2.56</v>
      </c>
      <c r="AC1122" s="57">
        <v>10.45</v>
      </c>
      <c r="AD1122" s="57">
        <v>29</v>
      </c>
      <c r="AE1122" s="57">
        <v>0</v>
      </c>
      <c r="AF1122" s="57">
        <v>0</v>
      </c>
      <c r="AG1122" s="58">
        <v>0</v>
      </c>
      <c r="AH1122" s="58">
        <v>1.25</v>
      </c>
      <c r="AI1122" s="58">
        <v>0</v>
      </c>
      <c r="AJ1122" s="58">
        <v>0</v>
      </c>
    </row>
    <row r="1123" spans="1:36">
      <c r="A1123" s="68" t="str">
        <f t="shared" si="324"/>
        <v>6E34</v>
      </c>
      <c r="B1123" s="12">
        <f t="shared" si="325"/>
        <v>3</v>
      </c>
      <c r="C1123" s="12">
        <f t="shared" si="326"/>
        <v>3</v>
      </c>
      <c r="D1123" s="12">
        <f t="shared" si="327"/>
        <v>3</v>
      </c>
      <c r="E1123" s="12">
        <f t="shared" si="328"/>
        <v>2.8025282975195474</v>
      </c>
      <c r="F1123" s="12">
        <f t="shared" si="329"/>
        <v>2.5843275212980523</v>
      </c>
      <c r="G1123" s="12">
        <f t="shared" si="330"/>
        <v>2.3661267450765577</v>
      </c>
      <c r="H1123" s="12">
        <f t="shared" si="331"/>
        <v>14</v>
      </c>
      <c r="I1123" s="12">
        <f t="shared" si="332"/>
        <v>30.95</v>
      </c>
      <c r="J1123" s="12">
        <f t="shared" si="333"/>
        <v>3</v>
      </c>
      <c r="K1123" s="12">
        <f t="shared" si="323"/>
        <v>3</v>
      </c>
      <c r="L1123" s="12">
        <f t="shared" si="334"/>
        <v>16.95</v>
      </c>
      <c r="M1123" s="81">
        <f t="shared" si="335"/>
        <v>0</v>
      </c>
      <c r="N1123" s="81">
        <f t="shared" si="336"/>
        <v>6</v>
      </c>
      <c r="O1123" s="81">
        <f t="shared" si="337"/>
        <v>16</v>
      </c>
      <c r="P1123" s="81">
        <f t="shared" si="338"/>
        <v>9.0500000000000007</v>
      </c>
      <c r="Q1123" s="81">
        <f t="shared" si="339"/>
        <v>19.05</v>
      </c>
      <c r="R1123" s="81">
        <f t="shared" si="340"/>
        <v>29.05</v>
      </c>
      <c r="S1123">
        <f t="shared" si="341"/>
        <v>1.25</v>
      </c>
      <c r="V1123" s="54" t="s">
        <v>2385</v>
      </c>
      <c r="W1123" s="55" t="s">
        <v>2386</v>
      </c>
      <c r="X1123" s="56">
        <v>5</v>
      </c>
      <c r="Y1123" s="57">
        <v>65.95</v>
      </c>
      <c r="Z1123" s="57">
        <v>3</v>
      </c>
      <c r="AA1123" s="57">
        <v>3</v>
      </c>
      <c r="AB1123" s="57">
        <v>2.57</v>
      </c>
      <c r="AC1123" s="57">
        <v>11</v>
      </c>
      <c r="AD1123" s="57">
        <v>27.95</v>
      </c>
      <c r="AE1123" s="57">
        <v>0</v>
      </c>
      <c r="AF1123" s="57">
        <v>0</v>
      </c>
      <c r="AG1123" s="58">
        <v>0</v>
      </c>
      <c r="AH1123" s="58">
        <v>1.25</v>
      </c>
      <c r="AI1123" s="58">
        <v>0</v>
      </c>
      <c r="AJ1123" s="58">
        <v>0</v>
      </c>
    </row>
    <row r="1124" spans="1:36">
      <c r="A1124" s="68" t="str">
        <f t="shared" si="324"/>
        <v>6EFI37-6</v>
      </c>
      <c r="B1124" s="12">
        <f t="shared" si="325"/>
        <v>3</v>
      </c>
      <c r="C1124" s="12">
        <f t="shared" si="326"/>
        <v>3</v>
      </c>
      <c r="D1124" s="12">
        <f t="shared" si="327"/>
        <v>2.9825439379022805</v>
      </c>
      <c r="E1124" s="12">
        <f t="shared" si="328"/>
        <v>2.7643431616807859</v>
      </c>
      <c r="F1124" s="12">
        <f t="shared" si="329"/>
        <v>2.5461423854592908</v>
      </c>
      <c r="G1124" s="12">
        <f t="shared" si="330"/>
        <v>2.3279416092377962</v>
      </c>
      <c r="H1124" s="12">
        <f t="shared" si="331"/>
        <v>14</v>
      </c>
      <c r="I1124" s="12">
        <f t="shared" si="332"/>
        <v>29.2</v>
      </c>
      <c r="J1124" s="12">
        <f t="shared" si="333"/>
        <v>3</v>
      </c>
      <c r="K1124" s="12">
        <f t="shared" si="323"/>
        <v>3</v>
      </c>
      <c r="L1124" s="12">
        <f t="shared" si="334"/>
        <v>15.2</v>
      </c>
      <c r="M1124" s="81">
        <f t="shared" si="335"/>
        <v>0</v>
      </c>
      <c r="N1124" s="81">
        <f t="shared" si="336"/>
        <v>6</v>
      </c>
      <c r="O1124" s="81">
        <f t="shared" si="337"/>
        <v>0.80000000000000071</v>
      </c>
      <c r="P1124" s="81">
        <f t="shared" si="338"/>
        <v>10.8</v>
      </c>
      <c r="Q1124" s="81">
        <f t="shared" si="339"/>
        <v>20.8</v>
      </c>
      <c r="R1124" s="81">
        <f t="shared" si="340"/>
        <v>30.8</v>
      </c>
      <c r="S1124">
        <f t="shared" si="341"/>
        <v>1.25</v>
      </c>
      <c r="V1124" s="54" t="s">
        <v>2387</v>
      </c>
      <c r="W1124" s="55" t="s">
        <v>2388</v>
      </c>
      <c r="X1124" s="56">
        <v>5</v>
      </c>
      <c r="Y1124" s="57">
        <v>67.5</v>
      </c>
      <c r="Z1124" s="57">
        <v>3</v>
      </c>
      <c r="AA1124" s="57">
        <v>3</v>
      </c>
      <c r="AB1124" s="57">
        <v>2.61</v>
      </c>
      <c r="AC1124" s="57">
        <v>11</v>
      </c>
      <c r="AD1124" s="57">
        <v>26.2</v>
      </c>
      <c r="AE1124" s="57">
        <v>38.08</v>
      </c>
      <c r="AF1124" s="57">
        <v>43.822000000000003</v>
      </c>
      <c r="AG1124" s="58">
        <v>0</v>
      </c>
      <c r="AH1124" s="58">
        <v>1.25</v>
      </c>
      <c r="AI1124" s="58">
        <v>1.4166000000000001</v>
      </c>
      <c r="AJ1124" s="58">
        <v>2.25</v>
      </c>
    </row>
    <row r="1125" spans="1:36">
      <c r="A1125" s="68" t="str">
        <f t="shared" si="324"/>
        <v>6EG36-58</v>
      </c>
      <c r="B1125" s="12">
        <f t="shared" si="325"/>
        <v>3</v>
      </c>
      <c r="C1125" s="12">
        <f t="shared" si="326"/>
        <v>3</v>
      </c>
      <c r="D1125" s="12">
        <f t="shared" si="327"/>
        <v>2.9890899611889252</v>
      </c>
      <c r="E1125" s="12">
        <f t="shared" si="328"/>
        <v>2.7708891849674306</v>
      </c>
      <c r="F1125" s="12">
        <f t="shared" si="329"/>
        <v>2.5526884087459356</v>
      </c>
      <c r="G1125" s="12">
        <f t="shared" si="330"/>
        <v>2.334487632524441</v>
      </c>
      <c r="H1125" s="12">
        <f t="shared" si="331"/>
        <v>11</v>
      </c>
      <c r="I1125" s="12">
        <f t="shared" si="332"/>
        <v>29.5</v>
      </c>
      <c r="J1125" s="12">
        <f t="shared" si="333"/>
        <v>3</v>
      </c>
      <c r="K1125" s="12">
        <f t="shared" si="323"/>
        <v>3</v>
      </c>
      <c r="L1125" s="12">
        <f t="shared" si="334"/>
        <v>18.5</v>
      </c>
      <c r="M1125" s="81">
        <f t="shared" si="335"/>
        <v>0</v>
      </c>
      <c r="N1125" s="81">
        <f t="shared" si="336"/>
        <v>9</v>
      </c>
      <c r="O1125" s="81">
        <f t="shared" si="337"/>
        <v>0.5</v>
      </c>
      <c r="P1125" s="81">
        <f t="shared" si="338"/>
        <v>10.5</v>
      </c>
      <c r="Q1125" s="81">
        <f t="shared" si="339"/>
        <v>20.5</v>
      </c>
      <c r="R1125" s="81">
        <f t="shared" si="340"/>
        <v>30.5</v>
      </c>
      <c r="S1125">
        <f t="shared" si="341"/>
        <v>1.25</v>
      </c>
      <c r="V1125" s="54" t="s">
        <v>2389</v>
      </c>
      <c r="W1125" s="55" t="s">
        <v>2390</v>
      </c>
      <c r="X1125" s="56">
        <v>5</v>
      </c>
      <c r="Y1125" s="57">
        <v>67.5</v>
      </c>
      <c r="Z1125" s="57">
        <v>3</v>
      </c>
      <c r="AA1125" s="57">
        <v>3</v>
      </c>
      <c r="AB1125" s="57">
        <v>2.58</v>
      </c>
      <c r="AC1125" s="57">
        <v>8</v>
      </c>
      <c r="AD1125" s="57">
        <v>26.5</v>
      </c>
      <c r="AE1125" s="57">
        <v>38.5</v>
      </c>
      <c r="AF1125" s="57">
        <v>0</v>
      </c>
      <c r="AG1125" s="58">
        <v>0</v>
      </c>
      <c r="AH1125" s="58">
        <v>1.25</v>
      </c>
      <c r="AI1125" s="58">
        <v>1.75</v>
      </c>
      <c r="AJ1125" s="58">
        <v>0</v>
      </c>
    </row>
    <row r="1126" spans="1:36">
      <c r="A1126" s="68" t="str">
        <f t="shared" si="324"/>
        <v>6EG36-59</v>
      </c>
      <c r="B1126" s="12">
        <f t="shared" si="325"/>
        <v>3</v>
      </c>
      <c r="C1126" s="12">
        <f t="shared" si="326"/>
        <v>3</v>
      </c>
      <c r="D1126" s="12">
        <f t="shared" si="327"/>
        <v>2.9890899611889252</v>
      </c>
      <c r="E1126" s="12">
        <f t="shared" si="328"/>
        <v>2.7708891849674306</v>
      </c>
      <c r="F1126" s="12">
        <f t="shared" si="329"/>
        <v>2.5526884087459356</v>
      </c>
      <c r="G1126" s="12">
        <f t="shared" si="330"/>
        <v>2.334487632524441</v>
      </c>
      <c r="H1126" s="12">
        <f t="shared" si="331"/>
        <v>11</v>
      </c>
      <c r="I1126" s="12">
        <f t="shared" si="332"/>
        <v>29.5</v>
      </c>
      <c r="J1126" s="12">
        <f t="shared" si="333"/>
        <v>3</v>
      </c>
      <c r="K1126" s="12">
        <f t="shared" si="323"/>
        <v>3</v>
      </c>
      <c r="L1126" s="12">
        <f t="shared" si="334"/>
        <v>18.5</v>
      </c>
      <c r="M1126" s="81">
        <f t="shared" si="335"/>
        <v>0</v>
      </c>
      <c r="N1126" s="81">
        <f t="shared" si="336"/>
        <v>9</v>
      </c>
      <c r="O1126" s="81">
        <f t="shared" si="337"/>
        <v>0.5</v>
      </c>
      <c r="P1126" s="81">
        <f t="shared" si="338"/>
        <v>10.5</v>
      </c>
      <c r="Q1126" s="81">
        <f t="shared" si="339"/>
        <v>20.5</v>
      </c>
      <c r="R1126" s="81">
        <f t="shared" si="340"/>
        <v>30.5</v>
      </c>
      <c r="S1126">
        <f t="shared" si="341"/>
        <v>1.25</v>
      </c>
      <c r="V1126" s="54" t="s">
        <v>2391</v>
      </c>
      <c r="W1126" s="55" t="s">
        <v>2392</v>
      </c>
      <c r="X1126" s="56">
        <v>5</v>
      </c>
      <c r="Y1126" s="57">
        <v>67.5</v>
      </c>
      <c r="Z1126" s="57">
        <v>3</v>
      </c>
      <c r="AA1126" s="57">
        <v>3</v>
      </c>
      <c r="AB1126" s="57">
        <v>2.59</v>
      </c>
      <c r="AC1126" s="57">
        <v>8</v>
      </c>
      <c r="AD1126" s="57">
        <v>26.5</v>
      </c>
      <c r="AE1126" s="57">
        <v>38.5</v>
      </c>
      <c r="AF1126" s="57">
        <v>0</v>
      </c>
      <c r="AG1126" s="58">
        <v>0</v>
      </c>
      <c r="AH1126" s="58">
        <v>1.25</v>
      </c>
      <c r="AI1126" s="58">
        <v>1.75</v>
      </c>
      <c r="AJ1126" s="58">
        <v>0</v>
      </c>
    </row>
    <row r="1127" spans="1:36">
      <c r="A1127" s="68" t="str">
        <f t="shared" si="324"/>
        <v>6EG36-60</v>
      </c>
      <c r="B1127" s="12">
        <f t="shared" si="325"/>
        <v>3</v>
      </c>
      <c r="C1127" s="12">
        <f t="shared" si="326"/>
        <v>3</v>
      </c>
      <c r="D1127" s="12">
        <f t="shared" si="327"/>
        <v>2.9890899611889252</v>
      </c>
      <c r="E1127" s="12">
        <f t="shared" si="328"/>
        <v>2.7708891849674306</v>
      </c>
      <c r="F1127" s="12">
        <f t="shared" si="329"/>
        <v>2.5526884087459356</v>
      </c>
      <c r="G1127" s="12">
        <f t="shared" si="330"/>
        <v>2.334487632524441</v>
      </c>
      <c r="H1127" s="12">
        <f t="shared" si="331"/>
        <v>11</v>
      </c>
      <c r="I1127" s="12">
        <f t="shared" si="332"/>
        <v>29.5</v>
      </c>
      <c r="J1127" s="12">
        <f t="shared" si="333"/>
        <v>3</v>
      </c>
      <c r="K1127" s="12">
        <f t="shared" si="323"/>
        <v>3</v>
      </c>
      <c r="L1127" s="12">
        <f t="shared" si="334"/>
        <v>18.5</v>
      </c>
      <c r="M1127" s="81">
        <f t="shared" si="335"/>
        <v>0</v>
      </c>
      <c r="N1127" s="81">
        <f t="shared" si="336"/>
        <v>9</v>
      </c>
      <c r="O1127" s="81">
        <f t="shared" si="337"/>
        <v>0.5</v>
      </c>
      <c r="P1127" s="81">
        <f t="shared" si="338"/>
        <v>10.5</v>
      </c>
      <c r="Q1127" s="81">
        <f t="shared" si="339"/>
        <v>20.5</v>
      </c>
      <c r="R1127" s="81">
        <f t="shared" si="340"/>
        <v>30.5</v>
      </c>
      <c r="S1127">
        <f t="shared" si="341"/>
        <v>1.25</v>
      </c>
      <c r="V1127" s="54" t="s">
        <v>2393</v>
      </c>
      <c r="W1127" s="55" t="s">
        <v>2394</v>
      </c>
      <c r="X1127" s="56">
        <v>5</v>
      </c>
      <c r="Y1127" s="57">
        <v>67.5</v>
      </c>
      <c r="Z1127" s="57">
        <v>3</v>
      </c>
      <c r="AA1127" s="57">
        <v>3</v>
      </c>
      <c r="AB1127" s="57">
        <v>2.6</v>
      </c>
      <c r="AC1127" s="57">
        <v>8</v>
      </c>
      <c r="AD1127" s="57">
        <v>26.5</v>
      </c>
      <c r="AE1127" s="57">
        <v>38.5</v>
      </c>
      <c r="AF1127" s="57">
        <v>0</v>
      </c>
      <c r="AG1127" s="58">
        <v>0</v>
      </c>
      <c r="AH1127" s="58">
        <v>1.25</v>
      </c>
      <c r="AI1127" s="58">
        <v>1.75</v>
      </c>
      <c r="AJ1127" s="58">
        <v>0</v>
      </c>
    </row>
    <row r="1128" spans="1:36">
      <c r="A1128" s="68" t="str">
        <f t="shared" si="324"/>
        <v>6EG36-61</v>
      </c>
      <c r="B1128" s="12">
        <f t="shared" si="325"/>
        <v>3</v>
      </c>
      <c r="C1128" s="12">
        <f t="shared" si="326"/>
        <v>3</v>
      </c>
      <c r="D1128" s="12">
        <f t="shared" si="327"/>
        <v>2.9890899611889252</v>
      </c>
      <c r="E1128" s="12">
        <f t="shared" si="328"/>
        <v>2.7708891849674306</v>
      </c>
      <c r="F1128" s="12">
        <f t="shared" si="329"/>
        <v>2.5526884087459356</v>
      </c>
      <c r="G1128" s="12">
        <f t="shared" si="330"/>
        <v>2.334487632524441</v>
      </c>
      <c r="H1128" s="12">
        <f t="shared" si="331"/>
        <v>11</v>
      </c>
      <c r="I1128" s="12">
        <f t="shared" si="332"/>
        <v>29.5</v>
      </c>
      <c r="J1128" s="12">
        <f t="shared" si="333"/>
        <v>3</v>
      </c>
      <c r="K1128" s="12">
        <f t="shared" si="323"/>
        <v>3</v>
      </c>
      <c r="L1128" s="12">
        <f t="shared" si="334"/>
        <v>18.5</v>
      </c>
      <c r="M1128" s="81">
        <f t="shared" si="335"/>
        <v>0</v>
      </c>
      <c r="N1128" s="81">
        <f t="shared" si="336"/>
        <v>9</v>
      </c>
      <c r="O1128" s="81">
        <f t="shared" si="337"/>
        <v>0.5</v>
      </c>
      <c r="P1128" s="81">
        <f t="shared" si="338"/>
        <v>10.5</v>
      </c>
      <c r="Q1128" s="81">
        <f t="shared" si="339"/>
        <v>20.5</v>
      </c>
      <c r="R1128" s="81">
        <f t="shared" si="340"/>
        <v>30.5</v>
      </c>
      <c r="S1128">
        <f t="shared" si="341"/>
        <v>1.25</v>
      </c>
      <c r="V1128" s="54" t="s">
        <v>2395</v>
      </c>
      <c r="W1128" s="55" t="s">
        <v>2396</v>
      </c>
      <c r="X1128" s="56">
        <v>5</v>
      </c>
      <c r="Y1128" s="57">
        <v>67.5</v>
      </c>
      <c r="Z1128" s="57">
        <v>3</v>
      </c>
      <c r="AA1128" s="57">
        <v>3</v>
      </c>
      <c r="AB1128" s="57">
        <v>2.61</v>
      </c>
      <c r="AC1128" s="57">
        <v>8</v>
      </c>
      <c r="AD1128" s="57">
        <v>26.5</v>
      </c>
      <c r="AE1128" s="57">
        <v>38.5</v>
      </c>
      <c r="AF1128" s="57">
        <v>0</v>
      </c>
      <c r="AG1128" s="58">
        <v>0</v>
      </c>
      <c r="AH1128" s="58">
        <v>1.25</v>
      </c>
      <c r="AI1128" s="58">
        <v>1.75</v>
      </c>
      <c r="AJ1128" s="58">
        <v>0</v>
      </c>
    </row>
    <row r="1129" spans="1:36">
      <c r="A1129" s="68" t="str">
        <f t="shared" si="324"/>
        <v>6EG36-62</v>
      </c>
      <c r="B1129" s="12">
        <f t="shared" si="325"/>
        <v>3</v>
      </c>
      <c r="C1129" s="12">
        <f t="shared" si="326"/>
        <v>3</v>
      </c>
      <c r="D1129" s="12">
        <f t="shared" si="327"/>
        <v>2.9890899611889252</v>
      </c>
      <c r="E1129" s="12">
        <f t="shared" si="328"/>
        <v>2.7708891849674306</v>
      </c>
      <c r="F1129" s="12">
        <f t="shared" si="329"/>
        <v>2.5526884087459356</v>
      </c>
      <c r="G1129" s="12">
        <f t="shared" si="330"/>
        <v>2.334487632524441</v>
      </c>
      <c r="H1129" s="12">
        <f t="shared" si="331"/>
        <v>11</v>
      </c>
      <c r="I1129" s="12">
        <f t="shared" si="332"/>
        <v>29.5</v>
      </c>
      <c r="J1129" s="12">
        <f t="shared" si="333"/>
        <v>3</v>
      </c>
      <c r="K1129" s="12">
        <f t="shared" si="323"/>
        <v>3</v>
      </c>
      <c r="L1129" s="12">
        <f t="shared" si="334"/>
        <v>18.5</v>
      </c>
      <c r="M1129" s="81">
        <f t="shared" si="335"/>
        <v>0</v>
      </c>
      <c r="N1129" s="81">
        <f t="shared" si="336"/>
        <v>9</v>
      </c>
      <c r="O1129" s="81">
        <f t="shared" si="337"/>
        <v>0.5</v>
      </c>
      <c r="P1129" s="81">
        <f t="shared" si="338"/>
        <v>10.5</v>
      </c>
      <c r="Q1129" s="81">
        <f t="shared" si="339"/>
        <v>20.5</v>
      </c>
      <c r="R1129" s="81">
        <f t="shared" si="340"/>
        <v>30.5</v>
      </c>
      <c r="S1129">
        <f t="shared" si="341"/>
        <v>1.25</v>
      </c>
      <c r="V1129" s="54" t="s">
        <v>2397</v>
      </c>
      <c r="W1129" s="55" t="s">
        <v>2398</v>
      </c>
      <c r="X1129" s="56">
        <v>5</v>
      </c>
      <c r="Y1129" s="57">
        <v>67.5</v>
      </c>
      <c r="Z1129" s="57">
        <v>3</v>
      </c>
      <c r="AA1129" s="57">
        <v>3</v>
      </c>
      <c r="AB1129" s="57">
        <v>2.62</v>
      </c>
      <c r="AC1129" s="57">
        <v>8</v>
      </c>
      <c r="AD1129" s="57">
        <v>26.5</v>
      </c>
      <c r="AE1129" s="57">
        <v>38.5</v>
      </c>
      <c r="AF1129" s="57">
        <v>0</v>
      </c>
      <c r="AG1129" s="58">
        <v>0</v>
      </c>
      <c r="AH1129" s="58">
        <v>1.25</v>
      </c>
      <c r="AI1129" s="58">
        <v>1.75</v>
      </c>
      <c r="AJ1129" s="58">
        <v>0</v>
      </c>
    </row>
    <row r="1130" spans="1:36">
      <c r="A1130" s="68" t="str">
        <f t="shared" si="324"/>
        <v>6EG36-63</v>
      </c>
      <c r="B1130" s="12">
        <f t="shared" si="325"/>
        <v>3</v>
      </c>
      <c r="C1130" s="12">
        <f t="shared" si="326"/>
        <v>3</v>
      </c>
      <c r="D1130" s="12">
        <f t="shared" si="327"/>
        <v>2.9890899611889252</v>
      </c>
      <c r="E1130" s="12">
        <f t="shared" si="328"/>
        <v>2.7708891849674306</v>
      </c>
      <c r="F1130" s="12">
        <f t="shared" si="329"/>
        <v>2.5526884087459356</v>
      </c>
      <c r="G1130" s="12">
        <f t="shared" si="330"/>
        <v>2.334487632524441</v>
      </c>
      <c r="H1130" s="12">
        <f t="shared" si="331"/>
        <v>11</v>
      </c>
      <c r="I1130" s="12">
        <f t="shared" si="332"/>
        <v>29.5</v>
      </c>
      <c r="J1130" s="12">
        <f t="shared" si="333"/>
        <v>3</v>
      </c>
      <c r="K1130" s="12">
        <f t="shared" si="323"/>
        <v>3</v>
      </c>
      <c r="L1130" s="12">
        <f t="shared" si="334"/>
        <v>18.5</v>
      </c>
      <c r="M1130" s="81">
        <f t="shared" si="335"/>
        <v>0</v>
      </c>
      <c r="N1130" s="81">
        <f t="shared" si="336"/>
        <v>9</v>
      </c>
      <c r="O1130" s="81">
        <f t="shared" si="337"/>
        <v>0.5</v>
      </c>
      <c r="P1130" s="81">
        <f t="shared" si="338"/>
        <v>10.5</v>
      </c>
      <c r="Q1130" s="81">
        <f t="shared" si="339"/>
        <v>20.5</v>
      </c>
      <c r="R1130" s="81">
        <f t="shared" si="340"/>
        <v>30.5</v>
      </c>
      <c r="S1130">
        <f t="shared" si="341"/>
        <v>1.25</v>
      </c>
      <c r="V1130" s="54" t="s">
        <v>2399</v>
      </c>
      <c r="W1130" s="55" t="s">
        <v>2400</v>
      </c>
      <c r="X1130" s="56">
        <v>5</v>
      </c>
      <c r="Y1130" s="57">
        <v>67.5</v>
      </c>
      <c r="Z1130" s="57">
        <v>3</v>
      </c>
      <c r="AA1130" s="57">
        <v>3</v>
      </c>
      <c r="AB1130" s="57">
        <v>2.63</v>
      </c>
      <c r="AC1130" s="57">
        <v>8</v>
      </c>
      <c r="AD1130" s="57">
        <v>26.5</v>
      </c>
      <c r="AE1130" s="57">
        <v>38.5</v>
      </c>
      <c r="AF1130" s="57">
        <v>0</v>
      </c>
      <c r="AG1130" s="58">
        <v>0</v>
      </c>
      <c r="AH1130" s="58">
        <v>1.25</v>
      </c>
      <c r="AI1130" s="58">
        <v>1.75</v>
      </c>
      <c r="AJ1130" s="58">
        <v>0</v>
      </c>
    </row>
    <row r="1131" spans="1:36">
      <c r="A1131" s="68" t="str">
        <f t="shared" si="324"/>
        <v>6EG36-64</v>
      </c>
      <c r="B1131" s="12">
        <f t="shared" si="325"/>
        <v>3</v>
      </c>
      <c r="C1131" s="12">
        <f t="shared" si="326"/>
        <v>3</v>
      </c>
      <c r="D1131" s="12">
        <f t="shared" si="327"/>
        <v>2.9890899611889252</v>
      </c>
      <c r="E1131" s="12">
        <f t="shared" si="328"/>
        <v>2.7708891849674306</v>
      </c>
      <c r="F1131" s="12">
        <f t="shared" si="329"/>
        <v>2.5526884087459356</v>
      </c>
      <c r="G1131" s="12">
        <f t="shared" si="330"/>
        <v>2.334487632524441</v>
      </c>
      <c r="H1131" s="12">
        <f t="shared" si="331"/>
        <v>11</v>
      </c>
      <c r="I1131" s="12">
        <f t="shared" si="332"/>
        <v>29.5</v>
      </c>
      <c r="J1131" s="12">
        <f t="shared" si="333"/>
        <v>3</v>
      </c>
      <c r="K1131" s="12">
        <f t="shared" si="323"/>
        <v>3</v>
      </c>
      <c r="L1131" s="12">
        <f t="shared" si="334"/>
        <v>18.5</v>
      </c>
      <c r="M1131" s="81">
        <f t="shared" si="335"/>
        <v>0</v>
      </c>
      <c r="N1131" s="81">
        <f t="shared" si="336"/>
        <v>9</v>
      </c>
      <c r="O1131" s="81">
        <f t="shared" si="337"/>
        <v>0.5</v>
      </c>
      <c r="P1131" s="81">
        <f t="shared" si="338"/>
        <v>10.5</v>
      </c>
      <c r="Q1131" s="81">
        <f t="shared" si="339"/>
        <v>20.5</v>
      </c>
      <c r="R1131" s="81">
        <f t="shared" si="340"/>
        <v>30.5</v>
      </c>
      <c r="S1131">
        <f t="shared" si="341"/>
        <v>1.25</v>
      </c>
      <c r="V1131" s="54" t="s">
        <v>2401</v>
      </c>
      <c r="W1131" s="55" t="s">
        <v>2402</v>
      </c>
      <c r="X1131" s="56">
        <v>5</v>
      </c>
      <c r="Y1131" s="57">
        <v>67.5</v>
      </c>
      <c r="Z1131" s="57">
        <v>3</v>
      </c>
      <c r="AA1131" s="57">
        <v>3</v>
      </c>
      <c r="AB1131" s="57">
        <v>2.64</v>
      </c>
      <c r="AC1131" s="57">
        <v>8</v>
      </c>
      <c r="AD1131" s="57">
        <v>26.5</v>
      </c>
      <c r="AE1131" s="57">
        <v>38.5</v>
      </c>
      <c r="AF1131" s="57">
        <v>0</v>
      </c>
      <c r="AG1131" s="58">
        <v>0</v>
      </c>
      <c r="AH1131" s="58">
        <v>1.25</v>
      </c>
      <c r="AI1131" s="58">
        <v>1.75</v>
      </c>
      <c r="AJ1131" s="58">
        <v>0</v>
      </c>
    </row>
    <row r="1132" spans="1:36">
      <c r="A1132" s="68" t="str">
        <f t="shared" si="324"/>
        <v>6EG36-65</v>
      </c>
      <c r="B1132" s="12">
        <f t="shared" si="325"/>
        <v>3</v>
      </c>
      <c r="C1132" s="12">
        <f t="shared" si="326"/>
        <v>3</v>
      </c>
      <c r="D1132" s="12">
        <f t="shared" si="327"/>
        <v>2.9890899611889252</v>
      </c>
      <c r="E1132" s="12">
        <f t="shared" si="328"/>
        <v>2.7708891849674306</v>
      </c>
      <c r="F1132" s="12">
        <f t="shared" si="329"/>
        <v>2.5526884087459356</v>
      </c>
      <c r="G1132" s="12">
        <f t="shared" si="330"/>
        <v>2.334487632524441</v>
      </c>
      <c r="H1132" s="12">
        <f t="shared" si="331"/>
        <v>11</v>
      </c>
      <c r="I1132" s="12">
        <f t="shared" si="332"/>
        <v>29.5</v>
      </c>
      <c r="J1132" s="12">
        <f t="shared" si="333"/>
        <v>3</v>
      </c>
      <c r="K1132" s="12">
        <f t="shared" si="323"/>
        <v>3</v>
      </c>
      <c r="L1132" s="12">
        <f t="shared" si="334"/>
        <v>18.5</v>
      </c>
      <c r="M1132" s="81">
        <f t="shared" si="335"/>
        <v>0</v>
      </c>
      <c r="N1132" s="81">
        <f t="shared" si="336"/>
        <v>9</v>
      </c>
      <c r="O1132" s="81">
        <f t="shared" si="337"/>
        <v>0.5</v>
      </c>
      <c r="P1132" s="81">
        <f t="shared" si="338"/>
        <v>10.5</v>
      </c>
      <c r="Q1132" s="81">
        <f t="shared" si="339"/>
        <v>20.5</v>
      </c>
      <c r="R1132" s="81">
        <f t="shared" si="340"/>
        <v>30.5</v>
      </c>
      <c r="S1132">
        <f t="shared" si="341"/>
        <v>1.25</v>
      </c>
      <c r="V1132" s="54" t="s">
        <v>2403</v>
      </c>
      <c r="W1132" s="55" t="s">
        <v>2404</v>
      </c>
      <c r="X1132" s="56">
        <v>5</v>
      </c>
      <c r="Y1132" s="57">
        <v>67.5</v>
      </c>
      <c r="Z1132" s="57">
        <v>3</v>
      </c>
      <c r="AA1132" s="57">
        <v>3</v>
      </c>
      <c r="AB1132" s="57">
        <v>2.65</v>
      </c>
      <c r="AC1132" s="57">
        <v>8</v>
      </c>
      <c r="AD1132" s="57">
        <v>26.5</v>
      </c>
      <c r="AE1132" s="57">
        <v>38.5</v>
      </c>
      <c r="AF1132" s="57">
        <v>0</v>
      </c>
      <c r="AG1132" s="58">
        <v>0</v>
      </c>
      <c r="AH1132" s="58">
        <v>1.25</v>
      </c>
      <c r="AI1132" s="58">
        <v>1.75</v>
      </c>
      <c r="AJ1132" s="58">
        <v>0</v>
      </c>
    </row>
    <row r="1133" spans="1:36">
      <c r="A1133" s="68" t="str">
        <f t="shared" si="324"/>
        <v>6EI27-60</v>
      </c>
      <c r="B1133" s="12">
        <f t="shared" si="325"/>
        <v>3</v>
      </c>
      <c r="C1133" s="12">
        <f t="shared" si="326"/>
        <v>3</v>
      </c>
      <c r="D1133" s="12">
        <f t="shared" si="327"/>
        <v>3</v>
      </c>
      <c r="E1133" s="12">
        <f t="shared" si="328"/>
        <v>2.8138445004762453</v>
      </c>
      <c r="F1133" s="12">
        <f t="shared" si="329"/>
        <v>2.5811501260715524</v>
      </c>
      <c r="G1133" s="12">
        <f t="shared" si="330"/>
        <v>2.3484557516668589</v>
      </c>
      <c r="H1133" s="12">
        <f t="shared" si="331"/>
        <v>14</v>
      </c>
      <c r="I1133" s="12">
        <f t="shared" si="332"/>
        <v>32</v>
      </c>
      <c r="J1133" s="12">
        <f t="shared" si="333"/>
        <v>3</v>
      </c>
      <c r="K1133" s="12">
        <f t="shared" si="323"/>
        <v>3</v>
      </c>
      <c r="L1133" s="12">
        <f t="shared" si="334"/>
        <v>18</v>
      </c>
      <c r="M1133" s="81">
        <f t="shared" si="335"/>
        <v>0</v>
      </c>
      <c r="N1133" s="81">
        <f t="shared" si="336"/>
        <v>6</v>
      </c>
      <c r="O1133" s="81">
        <f t="shared" si="337"/>
        <v>16</v>
      </c>
      <c r="P1133" s="81">
        <f t="shared" si="338"/>
        <v>8</v>
      </c>
      <c r="Q1133" s="81">
        <f t="shared" si="339"/>
        <v>18</v>
      </c>
      <c r="R1133" s="81">
        <f t="shared" si="340"/>
        <v>28</v>
      </c>
      <c r="S1133">
        <f t="shared" si="341"/>
        <v>1.333</v>
      </c>
      <c r="V1133" s="54" t="s">
        <v>2405</v>
      </c>
      <c r="W1133" s="55" t="s">
        <v>2406</v>
      </c>
      <c r="X1133" s="56">
        <v>5</v>
      </c>
      <c r="Y1133" s="57">
        <v>67.5</v>
      </c>
      <c r="Z1133" s="57">
        <v>3</v>
      </c>
      <c r="AA1133" s="57">
        <v>3</v>
      </c>
      <c r="AB1133" s="57">
        <v>2.6</v>
      </c>
      <c r="AC1133" s="57">
        <v>11</v>
      </c>
      <c r="AD1133" s="57">
        <v>29</v>
      </c>
      <c r="AE1133" s="57">
        <v>45.8</v>
      </c>
      <c r="AF1133" s="57">
        <v>0</v>
      </c>
      <c r="AG1133" s="58">
        <v>0</v>
      </c>
      <c r="AH1133" s="58">
        <v>1.333</v>
      </c>
      <c r="AI1133" s="58">
        <v>2.25</v>
      </c>
      <c r="AJ1133" s="58">
        <v>0</v>
      </c>
    </row>
    <row r="1134" spans="1:36">
      <c r="A1134" s="68" t="str">
        <f t="shared" si="324"/>
        <v>6EI32</v>
      </c>
      <c r="B1134" s="12">
        <f t="shared" si="325"/>
        <v>3</v>
      </c>
      <c r="C1134" s="12">
        <f t="shared" si="326"/>
        <v>3</v>
      </c>
      <c r="D1134" s="12">
        <f t="shared" si="327"/>
        <v>3</v>
      </c>
      <c r="E1134" s="12">
        <f t="shared" si="328"/>
        <v>2.8254393790228041</v>
      </c>
      <c r="F1134" s="12">
        <f t="shared" si="329"/>
        <v>2.6072386028013095</v>
      </c>
      <c r="G1134" s="12">
        <f t="shared" si="330"/>
        <v>2.3890378265798144</v>
      </c>
      <c r="H1134" s="12">
        <f t="shared" si="331"/>
        <v>13.4</v>
      </c>
      <c r="I1134" s="12">
        <f t="shared" si="332"/>
        <v>32</v>
      </c>
      <c r="J1134" s="12">
        <f t="shared" si="333"/>
        <v>3</v>
      </c>
      <c r="K1134" s="12">
        <f t="shared" si="323"/>
        <v>3</v>
      </c>
      <c r="L1134" s="12">
        <f t="shared" si="334"/>
        <v>18.600000000000001</v>
      </c>
      <c r="M1134" s="81">
        <f t="shared" si="335"/>
        <v>0</v>
      </c>
      <c r="N1134" s="81">
        <f t="shared" si="336"/>
        <v>6.6</v>
      </c>
      <c r="O1134" s="81">
        <f t="shared" si="337"/>
        <v>16.600000000000001</v>
      </c>
      <c r="P1134" s="81">
        <f t="shared" si="338"/>
        <v>8</v>
      </c>
      <c r="Q1134" s="81">
        <f t="shared" si="339"/>
        <v>18</v>
      </c>
      <c r="R1134" s="81">
        <f t="shared" si="340"/>
        <v>28</v>
      </c>
      <c r="S1134">
        <f t="shared" si="341"/>
        <v>1.25</v>
      </c>
      <c r="V1134" s="54" t="s">
        <v>2407</v>
      </c>
      <c r="W1134" s="55" t="s">
        <v>2408</v>
      </c>
      <c r="X1134" s="56">
        <v>5</v>
      </c>
      <c r="Y1134" s="57">
        <v>65.900000000000006</v>
      </c>
      <c r="Z1134" s="57">
        <v>3</v>
      </c>
      <c r="AA1134" s="57">
        <v>3</v>
      </c>
      <c r="AB1134" s="57">
        <v>2.57</v>
      </c>
      <c r="AC1134" s="57">
        <v>10.4</v>
      </c>
      <c r="AD1134" s="57">
        <v>29</v>
      </c>
      <c r="AE1134" s="57">
        <v>44.5</v>
      </c>
      <c r="AF1134" s="57">
        <v>0</v>
      </c>
      <c r="AG1134" s="58">
        <v>0</v>
      </c>
      <c r="AH1134" s="58">
        <v>1.25</v>
      </c>
      <c r="AI1134" s="58">
        <v>2.25</v>
      </c>
      <c r="AJ1134" s="58">
        <v>0</v>
      </c>
    </row>
    <row r="1135" spans="1:36">
      <c r="A1135" s="68" t="str">
        <f t="shared" si="324"/>
        <v>6EJ1</v>
      </c>
      <c r="B1135" s="12">
        <f t="shared" si="325"/>
        <v>2.5219999999999998</v>
      </c>
      <c r="C1135" s="12">
        <f t="shared" si="326"/>
        <v>2.5219999999999998</v>
      </c>
      <c r="D1135" s="12">
        <f t="shared" si="327"/>
        <v>2.4630857904201964</v>
      </c>
      <c r="E1135" s="12">
        <f t="shared" si="328"/>
        <v>2.1771783318109774</v>
      </c>
      <c r="F1135" s="12">
        <f t="shared" si="329"/>
        <v>1.7405689027258568</v>
      </c>
      <c r="G1135" s="12">
        <f t="shared" si="330"/>
        <v>1.3039594736407361</v>
      </c>
      <c r="H1135" s="12">
        <f t="shared" si="331"/>
        <v>27.3</v>
      </c>
      <c r="I1135" s="12">
        <f t="shared" si="332"/>
        <v>36.9</v>
      </c>
      <c r="J1135" s="12">
        <f t="shared" si="333"/>
        <v>2.5219999999999998</v>
      </c>
      <c r="K1135" s="12">
        <f t="shared" si="323"/>
        <v>2.3125272548273648</v>
      </c>
      <c r="L1135" s="12">
        <f t="shared" si="334"/>
        <v>9.5999999999999979</v>
      </c>
      <c r="M1135" s="81">
        <f t="shared" si="335"/>
        <v>0</v>
      </c>
      <c r="N1135" s="81">
        <f t="shared" si="336"/>
        <v>0</v>
      </c>
      <c r="O1135" s="81">
        <f t="shared" si="337"/>
        <v>2.6999999999999993</v>
      </c>
      <c r="P1135" s="81">
        <f t="shared" si="338"/>
        <v>3.1000000000000014</v>
      </c>
      <c r="Q1135" s="81">
        <f t="shared" si="339"/>
        <v>13.100000000000001</v>
      </c>
      <c r="R1135" s="81">
        <f t="shared" si="340"/>
        <v>23.1</v>
      </c>
      <c r="S1135">
        <f t="shared" si="341"/>
        <v>2.5</v>
      </c>
      <c r="V1135" s="54" t="s">
        <v>2409</v>
      </c>
      <c r="W1135" s="55" t="s">
        <v>2410</v>
      </c>
      <c r="X1135" s="56">
        <v>5</v>
      </c>
      <c r="Y1135" s="57">
        <v>61.7</v>
      </c>
      <c r="Z1135" s="57">
        <v>2.6</v>
      </c>
      <c r="AA1135" s="57">
        <v>2.5219999999999998</v>
      </c>
      <c r="AB1135" s="57">
        <v>0</v>
      </c>
      <c r="AC1135" s="57">
        <v>24.7</v>
      </c>
      <c r="AD1135" s="57">
        <v>34.299999999999997</v>
      </c>
      <c r="AE1135" s="57">
        <v>0</v>
      </c>
      <c r="AF1135" s="57">
        <v>0</v>
      </c>
      <c r="AG1135" s="58">
        <v>1.25</v>
      </c>
      <c r="AH1135" s="58">
        <v>2.5</v>
      </c>
      <c r="AI1135" s="58">
        <v>0</v>
      </c>
      <c r="AJ1135" s="58">
        <v>0</v>
      </c>
    </row>
    <row r="1136" spans="1:36">
      <c r="A1136" s="68" t="str">
        <f t="shared" si="324"/>
        <v>6EJ3</v>
      </c>
      <c r="B1136" s="12">
        <f t="shared" si="325"/>
        <v>2.5219999999999998</v>
      </c>
      <c r="C1136" s="12">
        <f t="shared" si="326"/>
        <v>2.5219999999999998</v>
      </c>
      <c r="D1136" s="12">
        <f t="shared" si="327"/>
        <v>2.4914518913289907</v>
      </c>
      <c r="E1136" s="12">
        <f t="shared" si="328"/>
        <v>2.2732511151074957</v>
      </c>
      <c r="F1136" s="12">
        <f t="shared" si="329"/>
        <v>1.8497462051941929</v>
      </c>
      <c r="G1136" s="12">
        <f t="shared" si="330"/>
        <v>1.4131367761090723</v>
      </c>
      <c r="H1136" s="12">
        <f t="shared" si="331"/>
        <v>28.6</v>
      </c>
      <c r="I1136" s="12">
        <f t="shared" si="332"/>
        <v>40.6</v>
      </c>
      <c r="J1136" s="12">
        <f t="shared" si="333"/>
        <v>2.5219999999999998</v>
      </c>
      <c r="K1136" s="12">
        <f t="shared" si="323"/>
        <v>2.2601590685342061</v>
      </c>
      <c r="L1136" s="12">
        <f t="shared" si="334"/>
        <v>12</v>
      </c>
      <c r="M1136" s="81">
        <f t="shared" si="335"/>
        <v>0</v>
      </c>
      <c r="N1136" s="81">
        <f t="shared" si="336"/>
        <v>0</v>
      </c>
      <c r="O1136" s="81">
        <f t="shared" si="337"/>
        <v>1.3999999999999986</v>
      </c>
      <c r="P1136" s="81">
        <f t="shared" si="338"/>
        <v>11.399999999999999</v>
      </c>
      <c r="Q1136" s="81">
        <f t="shared" si="339"/>
        <v>9.3999999999999986</v>
      </c>
      <c r="R1136" s="81">
        <f t="shared" si="340"/>
        <v>19.399999999999999</v>
      </c>
      <c r="S1136">
        <f t="shared" si="341"/>
        <v>2.5</v>
      </c>
      <c r="V1136" s="54" t="s">
        <v>2411</v>
      </c>
      <c r="W1136" s="55" t="s">
        <v>2412</v>
      </c>
      <c r="X1136" s="56">
        <v>5</v>
      </c>
      <c r="Y1136" s="57">
        <v>60</v>
      </c>
      <c r="Z1136" s="57">
        <v>2.6</v>
      </c>
      <c r="AA1136" s="57">
        <v>2.5219999999999998</v>
      </c>
      <c r="AB1136" s="57">
        <v>0</v>
      </c>
      <c r="AC1136" s="57">
        <v>26</v>
      </c>
      <c r="AD1136" s="57">
        <v>38</v>
      </c>
      <c r="AE1136" s="57">
        <v>0</v>
      </c>
      <c r="AF1136" s="57">
        <v>0</v>
      </c>
      <c r="AG1136" s="58">
        <v>1.25</v>
      </c>
      <c r="AH1136" s="58">
        <v>2.5</v>
      </c>
      <c r="AI1136" s="58">
        <v>0</v>
      </c>
      <c r="AJ1136" s="58">
        <v>0</v>
      </c>
    </row>
    <row r="1137" spans="1:40">
      <c r="A1137" s="68" t="str">
        <f t="shared" si="324"/>
        <v>6EJ10-58</v>
      </c>
      <c r="B1137" s="12">
        <f t="shared" si="325"/>
        <v>3</v>
      </c>
      <c r="C1137" s="12">
        <f t="shared" si="326"/>
        <v>3</v>
      </c>
      <c r="D1137" s="12">
        <f t="shared" si="327"/>
        <v>3</v>
      </c>
      <c r="E1137" s="12">
        <f t="shared" si="328"/>
        <v>2.8712615420293179</v>
      </c>
      <c r="F1137" s="12">
        <f t="shared" si="329"/>
        <v>2.6530607658078234</v>
      </c>
      <c r="G1137" s="12">
        <f t="shared" si="330"/>
        <v>2.4348599895863288</v>
      </c>
      <c r="H1137" s="12">
        <f t="shared" si="331"/>
        <v>13.6</v>
      </c>
      <c r="I1137" s="12">
        <f t="shared" si="332"/>
        <v>34.1</v>
      </c>
      <c r="J1137" s="12">
        <f t="shared" si="333"/>
        <v>3</v>
      </c>
      <c r="K1137" s="12">
        <f t="shared" si="323"/>
        <v>3</v>
      </c>
      <c r="L1137" s="12">
        <f t="shared" si="334"/>
        <v>20.5</v>
      </c>
      <c r="M1137" s="81">
        <f t="shared" si="335"/>
        <v>0</v>
      </c>
      <c r="N1137" s="81">
        <f t="shared" si="336"/>
        <v>6.4</v>
      </c>
      <c r="O1137" s="81">
        <f t="shared" si="337"/>
        <v>16.399999999999999</v>
      </c>
      <c r="P1137" s="81">
        <f t="shared" si="338"/>
        <v>5.8999999999999986</v>
      </c>
      <c r="Q1137" s="81">
        <f t="shared" si="339"/>
        <v>15.899999999999999</v>
      </c>
      <c r="R1137" s="81">
        <f t="shared" si="340"/>
        <v>25.9</v>
      </c>
      <c r="S1137">
        <f t="shared" si="341"/>
        <v>1.25</v>
      </c>
      <c r="V1137" s="54" t="s">
        <v>2413</v>
      </c>
      <c r="W1137" s="55" t="s">
        <v>2414</v>
      </c>
      <c r="X1137" s="56">
        <v>5</v>
      </c>
      <c r="Y1137" s="57">
        <v>65.8</v>
      </c>
      <c r="Z1137" s="57">
        <v>3</v>
      </c>
      <c r="AA1137" s="57">
        <v>3</v>
      </c>
      <c r="AB1137" s="57">
        <v>2.58</v>
      </c>
      <c r="AC1137" s="57">
        <v>10.6</v>
      </c>
      <c r="AD1137" s="57">
        <v>31.1</v>
      </c>
      <c r="AE1137" s="57">
        <v>43.1</v>
      </c>
      <c r="AF1137" s="57">
        <v>0</v>
      </c>
      <c r="AG1137" s="58">
        <v>0</v>
      </c>
      <c r="AH1137" s="58">
        <v>1.25</v>
      </c>
      <c r="AI1137" s="58">
        <v>2.5</v>
      </c>
      <c r="AJ1137" s="58">
        <v>0</v>
      </c>
    </row>
    <row r="1138" spans="1:40">
      <c r="A1138" s="68" t="str">
        <f t="shared" si="324"/>
        <v>6EJ12-53</v>
      </c>
      <c r="B1138" s="12">
        <f t="shared" si="325"/>
        <v>3</v>
      </c>
      <c r="C1138" s="12">
        <f t="shared" si="326"/>
        <v>3</v>
      </c>
      <c r="D1138" s="12">
        <f t="shared" si="327"/>
        <v>3</v>
      </c>
      <c r="E1138" s="12">
        <f t="shared" si="328"/>
        <v>2.8799895730781779</v>
      </c>
      <c r="F1138" s="12">
        <f t="shared" si="329"/>
        <v>2.6617887968566833</v>
      </c>
      <c r="G1138" s="12">
        <f t="shared" si="330"/>
        <v>2.4435880206351883</v>
      </c>
      <c r="H1138" s="12">
        <f t="shared" si="331"/>
        <v>14</v>
      </c>
      <c r="I1138" s="12">
        <f t="shared" si="332"/>
        <v>34.5</v>
      </c>
      <c r="J1138" s="12">
        <f t="shared" si="333"/>
        <v>3</v>
      </c>
      <c r="K1138" s="12">
        <f t="shared" si="323"/>
        <v>3</v>
      </c>
      <c r="L1138" s="12">
        <f t="shared" si="334"/>
        <v>20.5</v>
      </c>
      <c r="M1138" s="81">
        <f t="shared" si="335"/>
        <v>0</v>
      </c>
      <c r="N1138" s="81">
        <f t="shared" si="336"/>
        <v>6</v>
      </c>
      <c r="O1138" s="81">
        <f t="shared" si="337"/>
        <v>16</v>
      </c>
      <c r="P1138" s="81">
        <f t="shared" si="338"/>
        <v>5.5</v>
      </c>
      <c r="Q1138" s="81">
        <f t="shared" si="339"/>
        <v>15.5</v>
      </c>
      <c r="R1138" s="81">
        <f t="shared" si="340"/>
        <v>25.5</v>
      </c>
      <c r="S1138">
        <f t="shared" si="341"/>
        <v>1.25</v>
      </c>
      <c r="V1138" s="59" t="s">
        <v>2415</v>
      </c>
      <c r="W1138" s="60" t="s">
        <v>2416</v>
      </c>
      <c r="X1138" s="61">
        <v>5</v>
      </c>
      <c r="Y1138" s="62">
        <v>65.8</v>
      </c>
      <c r="Z1138" s="62">
        <v>3</v>
      </c>
      <c r="AA1138" s="62">
        <v>3</v>
      </c>
      <c r="AB1138" s="62">
        <v>2.5299999999999998</v>
      </c>
      <c r="AC1138" s="62">
        <v>11</v>
      </c>
      <c r="AD1138" s="62">
        <v>31.5</v>
      </c>
      <c r="AE1138" s="62">
        <v>43.5</v>
      </c>
      <c r="AF1138" s="62">
        <v>0</v>
      </c>
      <c r="AG1138" s="63">
        <v>0</v>
      </c>
      <c r="AH1138" s="58">
        <v>1.25</v>
      </c>
      <c r="AI1138" s="58">
        <v>2.5</v>
      </c>
      <c r="AJ1138" s="63">
        <v>0</v>
      </c>
      <c r="AK1138" s="48"/>
    </row>
    <row r="1139" spans="1:40">
      <c r="A1139" s="68" t="str">
        <f t="shared" si="324"/>
        <v>6EJ12-54</v>
      </c>
      <c r="B1139" s="12">
        <f t="shared" si="325"/>
        <v>3</v>
      </c>
      <c r="C1139" s="12">
        <f t="shared" si="326"/>
        <v>3</v>
      </c>
      <c r="D1139" s="12">
        <f t="shared" si="327"/>
        <v>3</v>
      </c>
      <c r="E1139" s="12">
        <f t="shared" si="328"/>
        <v>2.8799895730781779</v>
      </c>
      <c r="F1139" s="12">
        <f t="shared" si="329"/>
        <v>2.6617887968566833</v>
      </c>
      <c r="G1139" s="12">
        <f t="shared" si="330"/>
        <v>2.4435880206351883</v>
      </c>
      <c r="H1139" s="12">
        <f t="shared" si="331"/>
        <v>14</v>
      </c>
      <c r="I1139" s="12">
        <f t="shared" si="332"/>
        <v>34.5</v>
      </c>
      <c r="J1139" s="12">
        <f t="shared" si="333"/>
        <v>3</v>
      </c>
      <c r="K1139" s="12">
        <f t="shared" si="323"/>
        <v>3</v>
      </c>
      <c r="L1139" s="12">
        <f t="shared" si="334"/>
        <v>20.5</v>
      </c>
      <c r="M1139" s="81">
        <f t="shared" si="335"/>
        <v>0</v>
      </c>
      <c r="N1139" s="81">
        <f t="shared" si="336"/>
        <v>6</v>
      </c>
      <c r="O1139" s="81">
        <f t="shared" si="337"/>
        <v>16</v>
      </c>
      <c r="P1139" s="81">
        <f t="shared" si="338"/>
        <v>5.5</v>
      </c>
      <c r="Q1139" s="81">
        <f t="shared" si="339"/>
        <v>15.5</v>
      </c>
      <c r="R1139" s="81">
        <f t="shared" si="340"/>
        <v>25.5</v>
      </c>
      <c r="S1139">
        <f t="shared" si="341"/>
        <v>1.25</v>
      </c>
      <c r="V1139" s="59" t="s">
        <v>2417</v>
      </c>
      <c r="W1139" s="60" t="s">
        <v>2418</v>
      </c>
      <c r="X1139" s="61">
        <v>5</v>
      </c>
      <c r="Y1139" s="62">
        <v>65.8</v>
      </c>
      <c r="Z1139" s="62">
        <v>3</v>
      </c>
      <c r="AA1139" s="62">
        <v>3</v>
      </c>
      <c r="AB1139" s="62">
        <v>2.54</v>
      </c>
      <c r="AC1139" s="62">
        <v>11</v>
      </c>
      <c r="AD1139" s="62">
        <v>31.5</v>
      </c>
      <c r="AE1139" s="62">
        <v>43.5</v>
      </c>
      <c r="AF1139" s="62">
        <v>0</v>
      </c>
      <c r="AG1139" s="63">
        <v>0</v>
      </c>
      <c r="AH1139" s="58">
        <v>1.25</v>
      </c>
      <c r="AI1139" s="58">
        <v>2.5</v>
      </c>
      <c r="AJ1139" s="63">
        <v>0</v>
      </c>
      <c r="AK1139" s="48"/>
    </row>
    <row r="1140" spans="1:40">
      <c r="A1140" s="68" t="str">
        <f t="shared" si="324"/>
        <v>6EJ12-55</v>
      </c>
      <c r="B1140" s="12">
        <f t="shared" si="325"/>
        <v>3</v>
      </c>
      <c r="C1140" s="12">
        <f t="shared" si="326"/>
        <v>3</v>
      </c>
      <c r="D1140" s="12">
        <f t="shared" si="327"/>
        <v>3</v>
      </c>
      <c r="E1140" s="12">
        <f t="shared" si="328"/>
        <v>2.8799895730781779</v>
      </c>
      <c r="F1140" s="12">
        <f t="shared" si="329"/>
        <v>2.6617887968566833</v>
      </c>
      <c r="G1140" s="12">
        <f t="shared" si="330"/>
        <v>2.4435880206351883</v>
      </c>
      <c r="H1140" s="12">
        <f t="shared" si="331"/>
        <v>14</v>
      </c>
      <c r="I1140" s="12">
        <f t="shared" si="332"/>
        <v>34.5</v>
      </c>
      <c r="J1140" s="12">
        <f t="shared" si="333"/>
        <v>3</v>
      </c>
      <c r="K1140" s="12">
        <f t="shared" si="323"/>
        <v>3</v>
      </c>
      <c r="L1140" s="12">
        <f t="shared" si="334"/>
        <v>20.5</v>
      </c>
      <c r="M1140" s="81">
        <f t="shared" si="335"/>
        <v>0</v>
      </c>
      <c r="N1140" s="81">
        <f t="shared" si="336"/>
        <v>6</v>
      </c>
      <c r="O1140" s="81">
        <f t="shared" si="337"/>
        <v>16</v>
      </c>
      <c r="P1140" s="81">
        <f t="shared" si="338"/>
        <v>5.5</v>
      </c>
      <c r="Q1140" s="81">
        <f t="shared" si="339"/>
        <v>15.5</v>
      </c>
      <c r="R1140" s="81">
        <f t="shared" si="340"/>
        <v>25.5</v>
      </c>
      <c r="S1140">
        <f t="shared" si="341"/>
        <v>1.25</v>
      </c>
      <c r="V1140" s="59" t="s">
        <v>2419</v>
      </c>
      <c r="W1140" s="60" t="s">
        <v>2420</v>
      </c>
      <c r="X1140" s="61">
        <v>5</v>
      </c>
      <c r="Y1140" s="62">
        <v>65.8</v>
      </c>
      <c r="Z1140" s="62">
        <v>3</v>
      </c>
      <c r="AA1140" s="62">
        <v>3</v>
      </c>
      <c r="AB1140" s="62">
        <v>2.5499999999999998</v>
      </c>
      <c r="AC1140" s="62">
        <v>11</v>
      </c>
      <c r="AD1140" s="62">
        <v>31.5</v>
      </c>
      <c r="AE1140" s="62">
        <v>43.5</v>
      </c>
      <c r="AF1140" s="62">
        <v>0</v>
      </c>
      <c r="AG1140" s="63">
        <v>0</v>
      </c>
      <c r="AH1140" s="58">
        <v>1.25</v>
      </c>
      <c r="AI1140" s="58">
        <v>2.5</v>
      </c>
      <c r="AJ1140" s="63">
        <v>0</v>
      </c>
      <c r="AK1140" s="48"/>
    </row>
    <row r="1141" spans="1:40">
      <c r="A1141" s="68" t="str">
        <f t="shared" si="324"/>
        <v>6EJ12-56</v>
      </c>
      <c r="B1141" s="12">
        <f t="shared" si="325"/>
        <v>3</v>
      </c>
      <c r="C1141" s="12">
        <f t="shared" si="326"/>
        <v>3</v>
      </c>
      <c r="D1141" s="12">
        <f t="shared" si="327"/>
        <v>3</v>
      </c>
      <c r="E1141" s="12">
        <f t="shared" si="328"/>
        <v>2.8799895730781779</v>
      </c>
      <c r="F1141" s="12">
        <f t="shared" si="329"/>
        <v>2.6617887968566833</v>
      </c>
      <c r="G1141" s="12">
        <f t="shared" si="330"/>
        <v>2.4435880206351883</v>
      </c>
      <c r="H1141" s="12">
        <f t="shared" si="331"/>
        <v>14</v>
      </c>
      <c r="I1141" s="12">
        <f t="shared" si="332"/>
        <v>34.5</v>
      </c>
      <c r="J1141" s="12">
        <f t="shared" si="333"/>
        <v>3</v>
      </c>
      <c r="K1141" s="12">
        <f t="shared" si="323"/>
        <v>3</v>
      </c>
      <c r="L1141" s="12">
        <f t="shared" si="334"/>
        <v>20.5</v>
      </c>
      <c r="M1141" s="81">
        <f t="shared" si="335"/>
        <v>0</v>
      </c>
      <c r="N1141" s="81">
        <f t="shared" si="336"/>
        <v>6</v>
      </c>
      <c r="O1141" s="81">
        <f t="shared" si="337"/>
        <v>16</v>
      </c>
      <c r="P1141" s="81">
        <f t="shared" si="338"/>
        <v>5.5</v>
      </c>
      <c r="Q1141" s="81">
        <f t="shared" si="339"/>
        <v>15.5</v>
      </c>
      <c r="R1141" s="81">
        <f t="shared" si="340"/>
        <v>25.5</v>
      </c>
      <c r="S1141">
        <f t="shared" si="341"/>
        <v>1.25</v>
      </c>
      <c r="V1141" s="59" t="s">
        <v>2421</v>
      </c>
      <c r="W1141" s="60" t="s">
        <v>2422</v>
      </c>
      <c r="X1141" s="61">
        <v>5</v>
      </c>
      <c r="Y1141" s="62">
        <v>65.8</v>
      </c>
      <c r="Z1141" s="62">
        <v>3</v>
      </c>
      <c r="AA1141" s="62">
        <v>3</v>
      </c>
      <c r="AB1141" s="62">
        <v>2.56</v>
      </c>
      <c r="AC1141" s="62">
        <v>11</v>
      </c>
      <c r="AD1141" s="62">
        <v>31.5</v>
      </c>
      <c r="AE1141" s="62">
        <v>43.5</v>
      </c>
      <c r="AF1141" s="62">
        <v>0</v>
      </c>
      <c r="AG1141" s="63">
        <v>0</v>
      </c>
      <c r="AH1141" s="58">
        <v>1.25</v>
      </c>
      <c r="AI1141" s="58">
        <v>2.5</v>
      </c>
      <c r="AJ1141" s="63">
        <v>0</v>
      </c>
      <c r="AK1141" s="48"/>
      <c r="AN1141" s="48"/>
    </row>
    <row r="1142" spans="1:40">
      <c r="A1142" s="68" t="str">
        <f t="shared" si="324"/>
        <v>6EJ12-57</v>
      </c>
      <c r="B1142" s="12">
        <f t="shared" si="325"/>
        <v>3</v>
      </c>
      <c r="C1142" s="12">
        <f t="shared" si="326"/>
        <v>3</v>
      </c>
      <c r="D1142" s="12">
        <f t="shared" si="327"/>
        <v>3</v>
      </c>
      <c r="E1142" s="12">
        <f t="shared" si="328"/>
        <v>2.8799895730781779</v>
      </c>
      <c r="F1142" s="12">
        <f t="shared" si="329"/>
        <v>2.6617887968566833</v>
      </c>
      <c r="G1142" s="12">
        <f t="shared" si="330"/>
        <v>2.4435880206351883</v>
      </c>
      <c r="H1142" s="12">
        <f t="shared" si="331"/>
        <v>14</v>
      </c>
      <c r="I1142" s="12">
        <f t="shared" si="332"/>
        <v>34.5</v>
      </c>
      <c r="J1142" s="12">
        <f t="shared" si="333"/>
        <v>3</v>
      </c>
      <c r="K1142" s="12">
        <f t="shared" si="323"/>
        <v>3</v>
      </c>
      <c r="L1142" s="12">
        <f t="shared" si="334"/>
        <v>20.5</v>
      </c>
      <c r="M1142" s="81">
        <f t="shared" si="335"/>
        <v>0</v>
      </c>
      <c r="N1142" s="81">
        <f t="shared" si="336"/>
        <v>6</v>
      </c>
      <c r="O1142" s="81">
        <f t="shared" si="337"/>
        <v>16</v>
      </c>
      <c r="P1142" s="81">
        <f t="shared" si="338"/>
        <v>5.5</v>
      </c>
      <c r="Q1142" s="81">
        <f t="shared" si="339"/>
        <v>15.5</v>
      </c>
      <c r="R1142" s="81">
        <f t="shared" si="340"/>
        <v>25.5</v>
      </c>
      <c r="S1142">
        <f t="shared" si="341"/>
        <v>1.25</v>
      </c>
      <c r="V1142" s="59" t="s">
        <v>2423</v>
      </c>
      <c r="W1142" s="60" t="s">
        <v>2424</v>
      </c>
      <c r="X1142" s="61">
        <v>5</v>
      </c>
      <c r="Y1142" s="62">
        <v>65.8</v>
      </c>
      <c r="Z1142" s="62">
        <v>3</v>
      </c>
      <c r="AA1142" s="62">
        <v>3</v>
      </c>
      <c r="AB1142" s="62">
        <v>2.57</v>
      </c>
      <c r="AC1142" s="62">
        <v>11</v>
      </c>
      <c r="AD1142" s="62">
        <v>31.5</v>
      </c>
      <c r="AE1142" s="62">
        <v>43.5</v>
      </c>
      <c r="AF1142" s="62">
        <v>0</v>
      </c>
      <c r="AG1142" s="63">
        <v>0</v>
      </c>
      <c r="AH1142" s="58">
        <v>1.25</v>
      </c>
      <c r="AI1142" s="58">
        <v>2.5</v>
      </c>
      <c r="AJ1142" s="63">
        <v>0</v>
      </c>
      <c r="AK1142" s="48"/>
    </row>
    <row r="1143" spans="1:40">
      <c r="A1143" s="68" t="str">
        <f t="shared" si="324"/>
        <v>6EJ12-58</v>
      </c>
      <c r="B1143" s="12">
        <f t="shared" si="325"/>
        <v>3</v>
      </c>
      <c r="C1143" s="12">
        <f t="shared" si="326"/>
        <v>3</v>
      </c>
      <c r="D1143" s="12">
        <f t="shared" si="327"/>
        <v>3</v>
      </c>
      <c r="E1143" s="12">
        <f t="shared" si="328"/>
        <v>2.8799895730781779</v>
      </c>
      <c r="F1143" s="12">
        <f t="shared" si="329"/>
        <v>2.6617887968566833</v>
      </c>
      <c r="G1143" s="12">
        <f t="shared" si="330"/>
        <v>2.4435880206351883</v>
      </c>
      <c r="H1143" s="12">
        <f t="shared" si="331"/>
        <v>14</v>
      </c>
      <c r="I1143" s="12">
        <f t="shared" si="332"/>
        <v>34.5</v>
      </c>
      <c r="J1143" s="12">
        <f t="shared" si="333"/>
        <v>3</v>
      </c>
      <c r="K1143" s="12">
        <f t="shared" si="323"/>
        <v>3</v>
      </c>
      <c r="L1143" s="12">
        <f t="shared" si="334"/>
        <v>20.5</v>
      </c>
      <c r="M1143" s="81">
        <f t="shared" si="335"/>
        <v>0</v>
      </c>
      <c r="N1143" s="81">
        <f t="shared" si="336"/>
        <v>6</v>
      </c>
      <c r="O1143" s="81">
        <f t="shared" si="337"/>
        <v>16</v>
      </c>
      <c r="P1143" s="81">
        <f t="shared" si="338"/>
        <v>5.5</v>
      </c>
      <c r="Q1143" s="81">
        <f t="shared" si="339"/>
        <v>15.5</v>
      </c>
      <c r="R1143" s="81">
        <f t="shared" si="340"/>
        <v>25.5</v>
      </c>
      <c r="S1143">
        <f t="shared" si="341"/>
        <v>1.25</v>
      </c>
      <c r="V1143" s="59" t="s">
        <v>2425</v>
      </c>
      <c r="W1143" s="60" t="s">
        <v>2426</v>
      </c>
      <c r="X1143" s="61">
        <v>5</v>
      </c>
      <c r="Y1143" s="62">
        <v>65.8</v>
      </c>
      <c r="Z1143" s="62">
        <v>3</v>
      </c>
      <c r="AA1143" s="62">
        <v>3</v>
      </c>
      <c r="AB1143" s="62">
        <v>2.58</v>
      </c>
      <c r="AC1143" s="62">
        <v>11</v>
      </c>
      <c r="AD1143" s="62">
        <v>31.5</v>
      </c>
      <c r="AE1143" s="62">
        <v>43.5</v>
      </c>
      <c r="AF1143" s="62">
        <v>0</v>
      </c>
      <c r="AG1143" s="63">
        <v>0</v>
      </c>
      <c r="AH1143" s="58">
        <v>1.25</v>
      </c>
      <c r="AI1143" s="58">
        <v>2.5</v>
      </c>
      <c r="AJ1143" s="63">
        <v>0</v>
      </c>
      <c r="AK1143" s="48"/>
    </row>
    <row r="1144" spans="1:40">
      <c r="A1144" s="68" t="str">
        <f t="shared" si="324"/>
        <v>6EJ12-59</v>
      </c>
      <c r="B1144" s="12">
        <f t="shared" si="325"/>
        <v>3</v>
      </c>
      <c r="C1144" s="12">
        <f t="shared" si="326"/>
        <v>3</v>
      </c>
      <c r="D1144" s="12">
        <f t="shared" si="327"/>
        <v>3</v>
      </c>
      <c r="E1144" s="12">
        <f t="shared" si="328"/>
        <v>2.8799895730781779</v>
      </c>
      <c r="F1144" s="12">
        <f t="shared" si="329"/>
        <v>2.6617887968566833</v>
      </c>
      <c r="G1144" s="12">
        <f t="shared" si="330"/>
        <v>2.4435880206351883</v>
      </c>
      <c r="H1144" s="12">
        <f t="shared" si="331"/>
        <v>14</v>
      </c>
      <c r="I1144" s="12">
        <f t="shared" si="332"/>
        <v>34.5</v>
      </c>
      <c r="J1144" s="12">
        <f t="shared" si="333"/>
        <v>3</v>
      </c>
      <c r="K1144" s="12">
        <f t="shared" si="323"/>
        <v>3</v>
      </c>
      <c r="L1144" s="12">
        <f t="shared" si="334"/>
        <v>20.5</v>
      </c>
      <c r="M1144" s="81">
        <f t="shared" si="335"/>
        <v>0</v>
      </c>
      <c r="N1144" s="81">
        <f t="shared" si="336"/>
        <v>6</v>
      </c>
      <c r="O1144" s="81">
        <f t="shared" si="337"/>
        <v>16</v>
      </c>
      <c r="P1144" s="81">
        <f t="shared" si="338"/>
        <v>5.5</v>
      </c>
      <c r="Q1144" s="81">
        <f t="shared" si="339"/>
        <v>15.5</v>
      </c>
      <c r="R1144" s="81">
        <f t="shared" si="340"/>
        <v>25.5</v>
      </c>
      <c r="S1144">
        <f t="shared" si="341"/>
        <v>1.25</v>
      </c>
      <c r="V1144" s="59" t="s">
        <v>2427</v>
      </c>
      <c r="W1144" s="60" t="s">
        <v>2428</v>
      </c>
      <c r="X1144" s="61">
        <v>5</v>
      </c>
      <c r="Y1144" s="62">
        <v>65.8</v>
      </c>
      <c r="Z1144" s="62">
        <v>3</v>
      </c>
      <c r="AA1144" s="62">
        <v>3</v>
      </c>
      <c r="AB1144" s="62">
        <v>2.59</v>
      </c>
      <c r="AC1144" s="62">
        <v>11</v>
      </c>
      <c r="AD1144" s="62">
        <v>31.5</v>
      </c>
      <c r="AE1144" s="62">
        <v>43.5</v>
      </c>
      <c r="AF1144" s="62">
        <v>0</v>
      </c>
      <c r="AG1144" s="63">
        <v>0</v>
      </c>
      <c r="AH1144" s="58">
        <v>1.25</v>
      </c>
      <c r="AI1144" s="58">
        <v>2.5</v>
      </c>
      <c r="AJ1144" s="63">
        <v>0</v>
      </c>
      <c r="AK1144" s="48"/>
    </row>
    <row r="1145" spans="1:40">
      <c r="A1145" s="68" t="str">
        <f t="shared" si="324"/>
        <v>6EJ12-60</v>
      </c>
      <c r="B1145" s="12">
        <f t="shared" si="325"/>
        <v>3</v>
      </c>
      <c r="C1145" s="12">
        <f t="shared" si="326"/>
        <v>3</v>
      </c>
      <c r="D1145" s="12">
        <f t="shared" si="327"/>
        <v>3</v>
      </c>
      <c r="E1145" s="12">
        <f t="shared" si="328"/>
        <v>2.8799895730781779</v>
      </c>
      <c r="F1145" s="12">
        <f t="shared" si="329"/>
        <v>2.6617887968566833</v>
      </c>
      <c r="G1145" s="12">
        <f t="shared" si="330"/>
        <v>2.4435880206351883</v>
      </c>
      <c r="H1145" s="12">
        <f t="shared" si="331"/>
        <v>14</v>
      </c>
      <c r="I1145" s="12">
        <f t="shared" si="332"/>
        <v>34.5</v>
      </c>
      <c r="J1145" s="12">
        <f t="shared" si="333"/>
        <v>3</v>
      </c>
      <c r="K1145" s="12">
        <f t="shared" si="323"/>
        <v>3</v>
      </c>
      <c r="L1145" s="12">
        <f t="shared" si="334"/>
        <v>20.5</v>
      </c>
      <c r="M1145" s="81">
        <f t="shared" si="335"/>
        <v>0</v>
      </c>
      <c r="N1145" s="81">
        <f t="shared" si="336"/>
        <v>6</v>
      </c>
      <c r="O1145" s="81">
        <f t="shared" si="337"/>
        <v>16</v>
      </c>
      <c r="P1145" s="81">
        <f t="shared" si="338"/>
        <v>5.5</v>
      </c>
      <c r="Q1145" s="81">
        <f t="shared" si="339"/>
        <v>15.5</v>
      </c>
      <c r="R1145" s="81">
        <f t="shared" si="340"/>
        <v>25.5</v>
      </c>
      <c r="S1145">
        <f t="shared" si="341"/>
        <v>1.25</v>
      </c>
      <c r="V1145" s="59" t="s">
        <v>2429</v>
      </c>
      <c r="W1145" s="60" t="s">
        <v>2430</v>
      </c>
      <c r="X1145" s="61">
        <v>5</v>
      </c>
      <c r="Y1145" s="62">
        <v>65.8</v>
      </c>
      <c r="Z1145" s="62">
        <v>3</v>
      </c>
      <c r="AA1145" s="62">
        <v>3</v>
      </c>
      <c r="AB1145" s="62">
        <v>2.6</v>
      </c>
      <c r="AC1145" s="62">
        <v>11</v>
      </c>
      <c r="AD1145" s="62">
        <v>31.5</v>
      </c>
      <c r="AE1145" s="62">
        <v>43.5</v>
      </c>
      <c r="AF1145" s="62">
        <v>0</v>
      </c>
      <c r="AG1145" s="63">
        <v>0</v>
      </c>
      <c r="AH1145" s="58">
        <v>1.25</v>
      </c>
      <c r="AI1145" s="58">
        <v>2.5</v>
      </c>
      <c r="AJ1145" s="63">
        <v>0</v>
      </c>
      <c r="AK1145" s="48"/>
    </row>
    <row r="1146" spans="1:40">
      <c r="A1146" s="68" t="str">
        <f t="shared" si="324"/>
        <v>6EJ14-58</v>
      </c>
      <c r="B1146" s="12">
        <f t="shared" si="325"/>
        <v>3</v>
      </c>
      <c r="C1146" s="12">
        <f t="shared" si="326"/>
        <v>3</v>
      </c>
      <c r="D1146" s="12">
        <f t="shared" si="327"/>
        <v>3</v>
      </c>
      <c r="E1146" s="12">
        <f t="shared" si="328"/>
        <v>2.914901697273617</v>
      </c>
      <c r="F1146" s="12">
        <f t="shared" si="329"/>
        <v>2.6967009210521224</v>
      </c>
      <c r="G1146" s="12">
        <f t="shared" si="330"/>
        <v>2.4785001448306279</v>
      </c>
      <c r="H1146" s="12">
        <f t="shared" si="331"/>
        <v>15.6</v>
      </c>
      <c r="I1146" s="12">
        <f t="shared" si="332"/>
        <v>36.1</v>
      </c>
      <c r="J1146" s="12">
        <f t="shared" si="333"/>
        <v>3</v>
      </c>
      <c r="K1146" s="12">
        <f t="shared" si="323"/>
        <v>3</v>
      </c>
      <c r="L1146" s="12">
        <f t="shared" si="334"/>
        <v>20.5</v>
      </c>
      <c r="M1146" s="81">
        <f t="shared" si="335"/>
        <v>0</v>
      </c>
      <c r="N1146" s="81">
        <f t="shared" si="336"/>
        <v>4.4000000000000004</v>
      </c>
      <c r="O1146" s="81">
        <f t="shared" si="337"/>
        <v>14.4</v>
      </c>
      <c r="P1146" s="81">
        <f t="shared" si="338"/>
        <v>3.8999999999999986</v>
      </c>
      <c r="Q1146" s="81">
        <f t="shared" si="339"/>
        <v>13.899999999999999</v>
      </c>
      <c r="R1146" s="81">
        <f t="shared" si="340"/>
        <v>23.9</v>
      </c>
      <c r="S1146">
        <f t="shared" si="341"/>
        <v>1.25</v>
      </c>
      <c r="V1146" s="54" t="s">
        <v>2431</v>
      </c>
      <c r="W1146" s="55" t="s">
        <v>2432</v>
      </c>
      <c r="X1146" s="56">
        <v>5</v>
      </c>
      <c r="Y1146" s="57">
        <v>67.8</v>
      </c>
      <c r="Z1146" s="57">
        <v>3</v>
      </c>
      <c r="AA1146" s="57">
        <v>3</v>
      </c>
      <c r="AB1146" s="57">
        <v>2.58</v>
      </c>
      <c r="AC1146" s="57">
        <v>12.6</v>
      </c>
      <c r="AD1146" s="57">
        <v>33.1</v>
      </c>
      <c r="AE1146" s="57">
        <v>45.1</v>
      </c>
      <c r="AF1146" s="57">
        <v>0</v>
      </c>
      <c r="AG1146" s="58">
        <v>0</v>
      </c>
      <c r="AH1146" s="58">
        <v>1.25</v>
      </c>
      <c r="AI1146" s="58">
        <v>2.5</v>
      </c>
      <c r="AJ1146" s="58">
        <v>0</v>
      </c>
    </row>
    <row r="1147" spans="1:40">
      <c r="A1147" s="68" t="str">
        <f t="shared" si="324"/>
        <v>6EJ16-62</v>
      </c>
      <c r="B1147" s="12">
        <f t="shared" si="325"/>
        <v>3</v>
      </c>
      <c r="C1147" s="12">
        <f t="shared" si="326"/>
        <v>3</v>
      </c>
      <c r="D1147" s="12">
        <f t="shared" si="327"/>
        <v>3</v>
      </c>
      <c r="E1147" s="12">
        <f t="shared" si="328"/>
        <v>2.8472594566449536</v>
      </c>
      <c r="F1147" s="12">
        <f t="shared" si="329"/>
        <v>2.629058680423459</v>
      </c>
      <c r="G1147" s="12">
        <f t="shared" si="330"/>
        <v>2.410857904201964</v>
      </c>
      <c r="H1147" s="12">
        <f t="shared" si="331"/>
        <v>14</v>
      </c>
      <c r="I1147" s="12">
        <f t="shared" si="332"/>
        <v>33</v>
      </c>
      <c r="J1147" s="12">
        <f t="shared" si="333"/>
        <v>3</v>
      </c>
      <c r="K1147" s="12">
        <f t="shared" si="323"/>
        <v>3</v>
      </c>
      <c r="L1147" s="12">
        <f t="shared" si="334"/>
        <v>19</v>
      </c>
      <c r="M1147" s="81">
        <f t="shared" si="335"/>
        <v>0</v>
      </c>
      <c r="N1147" s="81">
        <f t="shared" si="336"/>
        <v>6</v>
      </c>
      <c r="O1147" s="81">
        <f t="shared" si="337"/>
        <v>16</v>
      </c>
      <c r="P1147" s="81">
        <f t="shared" si="338"/>
        <v>7</v>
      </c>
      <c r="Q1147" s="81">
        <f t="shared" si="339"/>
        <v>17</v>
      </c>
      <c r="R1147" s="81">
        <f t="shared" si="340"/>
        <v>27</v>
      </c>
      <c r="S1147">
        <f t="shared" si="341"/>
        <v>1.25</v>
      </c>
      <c r="V1147" s="54" t="s">
        <v>2433</v>
      </c>
      <c r="W1147" s="55" t="s">
        <v>2434</v>
      </c>
      <c r="X1147" s="56">
        <v>5</v>
      </c>
      <c r="Y1147" s="57">
        <v>65.8</v>
      </c>
      <c r="Z1147" s="57">
        <v>3</v>
      </c>
      <c r="AA1147" s="57">
        <v>3</v>
      </c>
      <c r="AB1147" s="57">
        <v>2.62</v>
      </c>
      <c r="AC1147" s="57">
        <v>11</v>
      </c>
      <c r="AD1147" s="57">
        <v>30</v>
      </c>
      <c r="AE1147" s="57">
        <v>38</v>
      </c>
      <c r="AF1147" s="57">
        <v>0</v>
      </c>
      <c r="AG1147" s="58">
        <v>0</v>
      </c>
      <c r="AH1147" s="58">
        <v>1.25</v>
      </c>
      <c r="AI1147" s="58">
        <v>2.5</v>
      </c>
      <c r="AJ1147" s="58">
        <v>0</v>
      </c>
    </row>
    <row r="1148" spans="1:40">
      <c r="A1148" s="68" t="str">
        <f t="shared" si="324"/>
        <v>6EJ19</v>
      </c>
      <c r="B1148" s="12">
        <f t="shared" si="325"/>
        <v>2.5219999999999998</v>
      </c>
      <c r="C1148" s="12">
        <f t="shared" si="326"/>
        <v>2.5219999999999998</v>
      </c>
      <c r="D1148" s="12">
        <f t="shared" si="327"/>
        <v>2.5219999999999998</v>
      </c>
      <c r="E1148" s="12">
        <f t="shared" si="328"/>
        <v>2.3163894085664856</v>
      </c>
      <c r="F1148" s="12">
        <f t="shared" si="329"/>
        <v>1.9363041388424711</v>
      </c>
      <c r="G1148" s="12">
        <f t="shared" si="330"/>
        <v>1.4996947097573505</v>
      </c>
      <c r="H1148" s="12">
        <f t="shared" si="331"/>
        <v>30.577000000000002</v>
      </c>
      <c r="I1148" s="12">
        <f t="shared" si="332"/>
        <v>42.588000000000001</v>
      </c>
      <c r="J1148" s="12">
        <f t="shared" si="333"/>
        <v>2.5219999999999998</v>
      </c>
      <c r="K1148" s="12">
        <f t="shared" si="323"/>
        <v>2.2599190476803623</v>
      </c>
      <c r="L1148" s="12">
        <f t="shared" si="334"/>
        <v>12.010999999999999</v>
      </c>
      <c r="M1148" s="81">
        <f t="shared" si="335"/>
        <v>0</v>
      </c>
      <c r="N1148" s="81">
        <f t="shared" si="336"/>
        <v>0</v>
      </c>
      <c r="O1148" s="81">
        <f t="shared" si="337"/>
        <v>0</v>
      </c>
      <c r="P1148" s="81">
        <f t="shared" si="338"/>
        <v>9.4229999999999983</v>
      </c>
      <c r="Q1148" s="81">
        <f t="shared" si="339"/>
        <v>7.411999999999999</v>
      </c>
      <c r="R1148" s="81">
        <f t="shared" si="340"/>
        <v>17.411999999999999</v>
      </c>
      <c r="S1148">
        <f t="shared" si="341"/>
        <v>2.5</v>
      </c>
      <c r="V1148" s="54" t="s">
        <v>2435</v>
      </c>
      <c r="W1148" s="55" t="s">
        <v>2436</v>
      </c>
      <c r="X1148" s="56">
        <v>5</v>
      </c>
      <c r="Y1148" s="57">
        <v>61.5</v>
      </c>
      <c r="Z1148" s="57">
        <v>2.6</v>
      </c>
      <c r="AA1148" s="57">
        <v>2.5219999999999998</v>
      </c>
      <c r="AB1148" s="57">
        <v>0</v>
      </c>
      <c r="AC1148" s="57">
        <v>27.977</v>
      </c>
      <c r="AD1148" s="57">
        <v>39.988</v>
      </c>
      <c r="AE1148" s="57">
        <v>0</v>
      </c>
      <c r="AF1148" s="57">
        <v>0</v>
      </c>
      <c r="AG1148" s="58">
        <v>1.25</v>
      </c>
      <c r="AH1148" s="58">
        <v>2.5</v>
      </c>
      <c r="AI1148" s="58">
        <v>0</v>
      </c>
      <c r="AJ1148" s="58">
        <v>0</v>
      </c>
    </row>
    <row r="1149" spans="1:40">
      <c r="A1149" s="68" t="str">
        <f t="shared" si="324"/>
        <v>6EJ22</v>
      </c>
      <c r="B1149" s="12">
        <f t="shared" si="325"/>
        <v>2.5150000000000001</v>
      </c>
      <c r="C1149" s="12">
        <f t="shared" si="326"/>
        <v>2.5150000000000001</v>
      </c>
      <c r="D1149" s="12">
        <f t="shared" si="327"/>
        <v>2.4648138214690563</v>
      </c>
      <c r="E1149" s="12">
        <f t="shared" si="328"/>
        <v>2.2466130452475617</v>
      </c>
      <c r="F1149" s="12">
        <f t="shared" si="329"/>
        <v>1.8274763083915313</v>
      </c>
      <c r="G1149" s="12">
        <f t="shared" si="330"/>
        <v>1.3908668793064107</v>
      </c>
      <c r="H1149" s="12">
        <f t="shared" si="331"/>
        <v>27.700000000000003</v>
      </c>
      <c r="I1149" s="12">
        <f t="shared" si="332"/>
        <v>40.800000000000004</v>
      </c>
      <c r="J1149" s="12">
        <f t="shared" si="333"/>
        <v>2.5150000000000001</v>
      </c>
      <c r="K1149" s="12">
        <f t="shared" si="323"/>
        <v>2.2291569831498421</v>
      </c>
      <c r="L1149" s="12">
        <f t="shared" si="334"/>
        <v>13.100000000000001</v>
      </c>
      <c r="M1149" s="81">
        <f t="shared" si="335"/>
        <v>0</v>
      </c>
      <c r="N1149" s="81">
        <f t="shared" si="336"/>
        <v>0</v>
      </c>
      <c r="O1149" s="81">
        <f t="shared" si="337"/>
        <v>2.2999999999999972</v>
      </c>
      <c r="P1149" s="81">
        <f t="shared" si="338"/>
        <v>12.299999999999997</v>
      </c>
      <c r="Q1149" s="81">
        <f t="shared" si="339"/>
        <v>9.1999999999999957</v>
      </c>
      <c r="R1149" s="81">
        <f t="shared" si="340"/>
        <v>19.199999999999996</v>
      </c>
      <c r="S1149">
        <f t="shared" si="341"/>
        <v>2.5</v>
      </c>
      <c r="V1149" s="54" t="s">
        <v>2437</v>
      </c>
      <c r="W1149" s="55" t="s">
        <v>2438</v>
      </c>
      <c r="X1149" s="56">
        <v>5</v>
      </c>
      <c r="Y1149" s="57">
        <v>61.7</v>
      </c>
      <c r="Z1149" s="57">
        <v>2.6</v>
      </c>
      <c r="AA1149" s="57">
        <v>2.5150000000000001</v>
      </c>
      <c r="AB1149" s="57">
        <v>0</v>
      </c>
      <c r="AC1149" s="57">
        <v>25.1</v>
      </c>
      <c r="AD1149" s="57">
        <v>38.200000000000003</v>
      </c>
      <c r="AE1149" s="57">
        <v>0</v>
      </c>
      <c r="AF1149" s="57">
        <v>0</v>
      </c>
      <c r="AG1149" s="58">
        <v>1.25</v>
      </c>
      <c r="AH1149" s="58">
        <v>2.5</v>
      </c>
      <c r="AI1149" s="58">
        <v>0</v>
      </c>
      <c r="AJ1149" s="58">
        <v>0</v>
      </c>
    </row>
    <row r="1150" spans="1:40">
      <c r="A1150" s="68" t="str">
        <f t="shared" si="324"/>
        <v>6EJ26</v>
      </c>
      <c r="B1150" s="12">
        <f t="shared" si="325"/>
        <v>2.5219999999999998</v>
      </c>
      <c r="C1150" s="12">
        <f t="shared" si="326"/>
        <v>2.5219999999999998</v>
      </c>
      <c r="D1150" s="12">
        <f t="shared" si="327"/>
        <v>2.4914518913289907</v>
      </c>
      <c r="E1150" s="12">
        <f t="shared" si="328"/>
        <v>2.2732511151074957</v>
      </c>
      <c r="F1150" s="12">
        <f t="shared" si="329"/>
        <v>1.8497462051941929</v>
      </c>
      <c r="G1150" s="12">
        <f t="shared" si="330"/>
        <v>1.4131367761090723</v>
      </c>
      <c r="H1150" s="12">
        <f t="shared" si="331"/>
        <v>28.6</v>
      </c>
      <c r="I1150" s="12">
        <f t="shared" si="332"/>
        <v>40.6</v>
      </c>
      <c r="J1150" s="12">
        <f t="shared" si="333"/>
        <v>2.5219999999999998</v>
      </c>
      <c r="K1150" s="12">
        <f t="shared" si="323"/>
        <v>2.2601590685342061</v>
      </c>
      <c r="L1150" s="12">
        <f t="shared" si="334"/>
        <v>12</v>
      </c>
      <c r="M1150" s="81">
        <f t="shared" si="335"/>
        <v>0</v>
      </c>
      <c r="N1150" s="81">
        <f t="shared" si="336"/>
        <v>0</v>
      </c>
      <c r="O1150" s="81">
        <f t="shared" si="337"/>
        <v>1.3999999999999986</v>
      </c>
      <c r="P1150" s="81">
        <f t="shared" si="338"/>
        <v>11.399999999999999</v>
      </c>
      <c r="Q1150" s="81">
        <f t="shared" si="339"/>
        <v>9.3999999999999986</v>
      </c>
      <c r="R1150" s="81">
        <f t="shared" si="340"/>
        <v>19.399999999999999</v>
      </c>
      <c r="S1150">
        <f t="shared" si="341"/>
        <v>2.5</v>
      </c>
      <c r="V1150" s="54" t="s">
        <v>2439</v>
      </c>
      <c r="W1150" s="55" t="s">
        <v>2440</v>
      </c>
      <c r="X1150" s="56">
        <v>5</v>
      </c>
      <c r="Y1150" s="57">
        <v>61.5</v>
      </c>
      <c r="Z1150" s="57">
        <v>2.6</v>
      </c>
      <c r="AA1150" s="57">
        <v>2.5219999999999998</v>
      </c>
      <c r="AB1150" s="57">
        <v>0</v>
      </c>
      <c r="AC1150" s="57">
        <v>26</v>
      </c>
      <c r="AD1150" s="57">
        <v>38</v>
      </c>
      <c r="AE1150" s="57">
        <v>0</v>
      </c>
      <c r="AF1150" s="57">
        <v>0</v>
      </c>
      <c r="AG1150" s="58">
        <v>1.25</v>
      </c>
      <c r="AH1150" s="58">
        <v>2.5</v>
      </c>
      <c r="AI1150" s="58">
        <v>0</v>
      </c>
      <c r="AJ1150" s="58">
        <v>0</v>
      </c>
    </row>
    <row r="1151" spans="1:40">
      <c r="A1151" s="68" t="str">
        <f t="shared" si="324"/>
        <v>6EJ33-58</v>
      </c>
      <c r="B1151" s="12">
        <f t="shared" si="325"/>
        <v>3</v>
      </c>
      <c r="C1151" s="12">
        <f t="shared" si="326"/>
        <v>3</v>
      </c>
      <c r="D1151" s="12">
        <f t="shared" si="327"/>
        <v>3</v>
      </c>
      <c r="E1151" s="12">
        <f t="shared" si="328"/>
        <v>2.8145293402117293</v>
      </c>
      <c r="F1151" s="12">
        <f t="shared" si="329"/>
        <v>2.5963285639902347</v>
      </c>
      <c r="G1151" s="12">
        <f t="shared" si="330"/>
        <v>2.3781277877687401</v>
      </c>
      <c r="H1151" s="12">
        <f t="shared" si="331"/>
        <v>13</v>
      </c>
      <c r="I1151" s="12">
        <f t="shared" si="332"/>
        <v>31.5</v>
      </c>
      <c r="J1151" s="12">
        <f t="shared" si="333"/>
        <v>3</v>
      </c>
      <c r="K1151" s="12">
        <f t="shared" si="323"/>
        <v>3</v>
      </c>
      <c r="L1151" s="12">
        <f t="shared" si="334"/>
        <v>18.5</v>
      </c>
      <c r="M1151" s="81">
        <f t="shared" si="335"/>
        <v>0</v>
      </c>
      <c r="N1151" s="81">
        <f t="shared" si="336"/>
        <v>7</v>
      </c>
      <c r="O1151" s="81">
        <f t="shared" si="337"/>
        <v>17</v>
      </c>
      <c r="P1151" s="81">
        <f t="shared" si="338"/>
        <v>8.5</v>
      </c>
      <c r="Q1151" s="81">
        <f t="shared" si="339"/>
        <v>18.5</v>
      </c>
      <c r="R1151" s="81">
        <f t="shared" si="340"/>
        <v>28.5</v>
      </c>
      <c r="S1151">
        <f t="shared" si="341"/>
        <v>1.25</v>
      </c>
      <c r="V1151" s="54" t="s">
        <v>2441</v>
      </c>
      <c r="W1151" s="55" t="s">
        <v>2442</v>
      </c>
      <c r="X1151" s="56">
        <v>5</v>
      </c>
      <c r="Y1151" s="57">
        <v>67.5</v>
      </c>
      <c r="Z1151" s="57">
        <v>3</v>
      </c>
      <c r="AA1151" s="57">
        <v>3</v>
      </c>
      <c r="AB1151" s="57">
        <v>2.58</v>
      </c>
      <c r="AC1151" s="57">
        <v>10</v>
      </c>
      <c r="AD1151" s="57">
        <v>28.5</v>
      </c>
      <c r="AE1151" s="57">
        <v>40.5</v>
      </c>
      <c r="AF1151" s="57">
        <v>0</v>
      </c>
      <c r="AG1151" s="58">
        <v>0</v>
      </c>
      <c r="AH1151" s="58">
        <v>1.25</v>
      </c>
      <c r="AI1151" s="58">
        <v>2.5</v>
      </c>
      <c r="AJ1151" s="58">
        <v>0</v>
      </c>
      <c r="AL1151" s="48"/>
      <c r="AM1151" s="48"/>
    </row>
    <row r="1152" spans="1:40">
      <c r="A1152" s="68" t="str">
        <f t="shared" si="324"/>
        <v>6EJ33-59</v>
      </c>
      <c r="B1152" s="12">
        <f t="shared" si="325"/>
        <v>3</v>
      </c>
      <c r="C1152" s="12">
        <f t="shared" si="326"/>
        <v>3</v>
      </c>
      <c r="D1152" s="12">
        <f t="shared" si="327"/>
        <v>3</v>
      </c>
      <c r="E1152" s="12">
        <f t="shared" si="328"/>
        <v>2.8145293402117293</v>
      </c>
      <c r="F1152" s="12">
        <f t="shared" si="329"/>
        <v>2.5963285639902347</v>
      </c>
      <c r="G1152" s="12">
        <f t="shared" si="330"/>
        <v>2.3781277877687401</v>
      </c>
      <c r="H1152" s="12">
        <f t="shared" si="331"/>
        <v>13</v>
      </c>
      <c r="I1152" s="12">
        <f t="shared" si="332"/>
        <v>31.5</v>
      </c>
      <c r="J1152" s="12">
        <f t="shared" si="333"/>
        <v>3</v>
      </c>
      <c r="K1152" s="12">
        <f t="shared" si="323"/>
        <v>3</v>
      </c>
      <c r="L1152" s="12">
        <f t="shared" si="334"/>
        <v>18.5</v>
      </c>
      <c r="M1152" s="81">
        <f t="shared" si="335"/>
        <v>0</v>
      </c>
      <c r="N1152" s="81">
        <f t="shared" si="336"/>
        <v>7</v>
      </c>
      <c r="O1152" s="81">
        <f t="shared" si="337"/>
        <v>17</v>
      </c>
      <c r="P1152" s="81">
        <f t="shared" si="338"/>
        <v>8.5</v>
      </c>
      <c r="Q1152" s="81">
        <f t="shared" si="339"/>
        <v>18.5</v>
      </c>
      <c r="R1152" s="81">
        <f t="shared" si="340"/>
        <v>28.5</v>
      </c>
      <c r="S1152">
        <f t="shared" si="341"/>
        <v>1.25</v>
      </c>
      <c r="V1152" s="54" t="s">
        <v>2443</v>
      </c>
      <c r="W1152" s="55" t="s">
        <v>2444</v>
      </c>
      <c r="X1152" s="56">
        <v>5</v>
      </c>
      <c r="Y1152" s="57">
        <v>67.5</v>
      </c>
      <c r="Z1152" s="57">
        <v>3</v>
      </c>
      <c r="AA1152" s="57">
        <v>3</v>
      </c>
      <c r="AB1152" s="57">
        <v>2.59</v>
      </c>
      <c r="AC1152" s="57">
        <v>10</v>
      </c>
      <c r="AD1152" s="57">
        <v>28.5</v>
      </c>
      <c r="AE1152" s="57">
        <v>40.5</v>
      </c>
      <c r="AF1152" s="57">
        <v>0</v>
      </c>
      <c r="AG1152" s="58">
        <v>0</v>
      </c>
      <c r="AH1152" s="58">
        <v>1.25</v>
      </c>
      <c r="AI1152" s="58">
        <v>2.5</v>
      </c>
      <c r="AJ1152" s="58">
        <v>0</v>
      </c>
      <c r="AL1152" s="48"/>
      <c r="AM1152" s="48"/>
    </row>
    <row r="1153" spans="1:39">
      <c r="A1153" s="68" t="str">
        <f t="shared" si="324"/>
        <v>6EJ33-60</v>
      </c>
      <c r="B1153" s="12">
        <f t="shared" si="325"/>
        <v>3</v>
      </c>
      <c r="C1153" s="12">
        <f t="shared" si="326"/>
        <v>3</v>
      </c>
      <c r="D1153" s="12">
        <f t="shared" si="327"/>
        <v>3</v>
      </c>
      <c r="E1153" s="12">
        <f t="shared" si="328"/>
        <v>2.8145293402117293</v>
      </c>
      <c r="F1153" s="12">
        <f t="shared" si="329"/>
        <v>2.5963285639902347</v>
      </c>
      <c r="G1153" s="12">
        <f t="shared" si="330"/>
        <v>2.3781277877687401</v>
      </c>
      <c r="H1153" s="12">
        <f t="shared" si="331"/>
        <v>13</v>
      </c>
      <c r="I1153" s="12">
        <f t="shared" si="332"/>
        <v>31.5</v>
      </c>
      <c r="J1153" s="12">
        <f t="shared" si="333"/>
        <v>3</v>
      </c>
      <c r="K1153" s="12">
        <f t="shared" si="323"/>
        <v>3</v>
      </c>
      <c r="L1153" s="12">
        <f t="shared" si="334"/>
        <v>18.5</v>
      </c>
      <c r="M1153" s="81">
        <f t="shared" si="335"/>
        <v>0</v>
      </c>
      <c r="N1153" s="81">
        <f t="shared" si="336"/>
        <v>7</v>
      </c>
      <c r="O1153" s="81">
        <f t="shared" si="337"/>
        <v>17</v>
      </c>
      <c r="P1153" s="81">
        <f t="shared" si="338"/>
        <v>8.5</v>
      </c>
      <c r="Q1153" s="81">
        <f t="shared" si="339"/>
        <v>18.5</v>
      </c>
      <c r="R1153" s="81">
        <f t="shared" si="340"/>
        <v>28.5</v>
      </c>
      <c r="S1153">
        <f t="shared" si="341"/>
        <v>1.25</v>
      </c>
      <c r="V1153" s="54" t="s">
        <v>2445</v>
      </c>
      <c r="W1153" s="55" t="s">
        <v>2446</v>
      </c>
      <c r="X1153" s="56">
        <v>5</v>
      </c>
      <c r="Y1153" s="57">
        <v>67.5</v>
      </c>
      <c r="Z1153" s="57">
        <v>3</v>
      </c>
      <c r="AA1153" s="57">
        <v>3</v>
      </c>
      <c r="AB1153" s="57">
        <v>2.6</v>
      </c>
      <c r="AC1153" s="57">
        <v>10</v>
      </c>
      <c r="AD1153" s="57">
        <v>28.5</v>
      </c>
      <c r="AE1153" s="57">
        <v>40.5</v>
      </c>
      <c r="AF1153" s="57">
        <v>0</v>
      </c>
      <c r="AG1153" s="58">
        <v>0</v>
      </c>
      <c r="AH1153" s="58">
        <v>1.25</v>
      </c>
      <c r="AI1153" s="58">
        <v>2.5</v>
      </c>
      <c r="AJ1153" s="58">
        <v>0</v>
      </c>
      <c r="AL1153" s="48"/>
      <c r="AM1153" s="48"/>
    </row>
    <row r="1154" spans="1:39">
      <c r="A1154" s="68" t="str">
        <f t="shared" si="324"/>
        <v>6EJ33-61</v>
      </c>
      <c r="B1154" s="12">
        <f t="shared" si="325"/>
        <v>3</v>
      </c>
      <c r="C1154" s="12">
        <f t="shared" si="326"/>
        <v>3</v>
      </c>
      <c r="D1154" s="12">
        <f t="shared" si="327"/>
        <v>3</v>
      </c>
      <c r="E1154" s="12">
        <f t="shared" si="328"/>
        <v>2.8145293402117293</v>
      </c>
      <c r="F1154" s="12">
        <f t="shared" si="329"/>
        <v>2.5963285639902347</v>
      </c>
      <c r="G1154" s="12">
        <f t="shared" si="330"/>
        <v>2.3781277877687401</v>
      </c>
      <c r="H1154" s="12">
        <f t="shared" si="331"/>
        <v>13</v>
      </c>
      <c r="I1154" s="12">
        <f t="shared" si="332"/>
        <v>31.5</v>
      </c>
      <c r="J1154" s="12">
        <f t="shared" si="333"/>
        <v>3</v>
      </c>
      <c r="K1154" s="12">
        <f t="shared" si="323"/>
        <v>3</v>
      </c>
      <c r="L1154" s="12">
        <f t="shared" si="334"/>
        <v>18.5</v>
      </c>
      <c r="M1154" s="81">
        <f t="shared" si="335"/>
        <v>0</v>
      </c>
      <c r="N1154" s="81">
        <f t="shared" si="336"/>
        <v>7</v>
      </c>
      <c r="O1154" s="81">
        <f t="shared" si="337"/>
        <v>17</v>
      </c>
      <c r="P1154" s="81">
        <f t="shared" si="338"/>
        <v>8.5</v>
      </c>
      <c r="Q1154" s="81">
        <f t="shared" si="339"/>
        <v>18.5</v>
      </c>
      <c r="R1154" s="81">
        <f t="shared" si="340"/>
        <v>28.5</v>
      </c>
      <c r="S1154">
        <f t="shared" si="341"/>
        <v>1.25</v>
      </c>
      <c r="V1154" s="54" t="s">
        <v>2447</v>
      </c>
      <c r="W1154" s="55" t="s">
        <v>2448</v>
      </c>
      <c r="X1154" s="56">
        <v>5</v>
      </c>
      <c r="Y1154" s="57">
        <v>67.5</v>
      </c>
      <c r="Z1154" s="57">
        <v>3</v>
      </c>
      <c r="AA1154" s="57">
        <v>3</v>
      </c>
      <c r="AB1154" s="57">
        <v>2.61</v>
      </c>
      <c r="AC1154" s="57">
        <v>10</v>
      </c>
      <c r="AD1154" s="57">
        <v>28.5</v>
      </c>
      <c r="AE1154" s="57">
        <v>40.5</v>
      </c>
      <c r="AF1154" s="57">
        <v>0</v>
      </c>
      <c r="AG1154" s="58">
        <v>0</v>
      </c>
      <c r="AH1154" s="58">
        <v>1.25</v>
      </c>
      <c r="AI1154" s="58">
        <v>2.5</v>
      </c>
      <c r="AJ1154" s="58">
        <v>0</v>
      </c>
      <c r="AL1154" s="48"/>
      <c r="AM1154" s="48"/>
    </row>
    <row r="1155" spans="1:39">
      <c r="A1155" s="68" t="str">
        <f t="shared" si="324"/>
        <v>6EJ33-62</v>
      </c>
      <c r="B1155" s="12">
        <f t="shared" si="325"/>
        <v>3</v>
      </c>
      <c r="C1155" s="12">
        <f t="shared" si="326"/>
        <v>3</v>
      </c>
      <c r="D1155" s="12">
        <f t="shared" si="327"/>
        <v>3</v>
      </c>
      <c r="E1155" s="12">
        <f t="shared" si="328"/>
        <v>2.8145293402117293</v>
      </c>
      <c r="F1155" s="12">
        <f t="shared" si="329"/>
        <v>2.5963285639902347</v>
      </c>
      <c r="G1155" s="12">
        <f t="shared" si="330"/>
        <v>2.3781277877687401</v>
      </c>
      <c r="H1155" s="12">
        <f t="shared" si="331"/>
        <v>13</v>
      </c>
      <c r="I1155" s="12">
        <f t="shared" si="332"/>
        <v>31.5</v>
      </c>
      <c r="J1155" s="12">
        <f t="shared" si="333"/>
        <v>3</v>
      </c>
      <c r="K1155" s="12">
        <f t="shared" si="323"/>
        <v>3</v>
      </c>
      <c r="L1155" s="12">
        <f t="shared" si="334"/>
        <v>18.5</v>
      </c>
      <c r="M1155" s="81">
        <f t="shared" si="335"/>
        <v>0</v>
      </c>
      <c r="N1155" s="81">
        <f t="shared" si="336"/>
        <v>7</v>
      </c>
      <c r="O1155" s="81">
        <f t="shared" si="337"/>
        <v>17</v>
      </c>
      <c r="P1155" s="81">
        <f t="shared" si="338"/>
        <v>8.5</v>
      </c>
      <c r="Q1155" s="81">
        <f t="shared" si="339"/>
        <v>18.5</v>
      </c>
      <c r="R1155" s="81">
        <f t="shared" si="340"/>
        <v>28.5</v>
      </c>
      <c r="S1155">
        <f t="shared" si="341"/>
        <v>1.25</v>
      </c>
      <c r="V1155" s="54" t="s">
        <v>2449</v>
      </c>
      <c r="W1155" s="55" t="s">
        <v>2450</v>
      </c>
      <c r="X1155" s="56">
        <v>5</v>
      </c>
      <c r="Y1155" s="57">
        <v>67.5</v>
      </c>
      <c r="Z1155" s="57">
        <v>3</v>
      </c>
      <c r="AA1155" s="57">
        <v>3</v>
      </c>
      <c r="AB1155" s="57">
        <v>2.62</v>
      </c>
      <c r="AC1155" s="57">
        <v>10</v>
      </c>
      <c r="AD1155" s="57">
        <v>28.5</v>
      </c>
      <c r="AE1155" s="57">
        <v>40.5</v>
      </c>
      <c r="AF1155" s="57">
        <v>0</v>
      </c>
      <c r="AG1155" s="58">
        <v>0</v>
      </c>
      <c r="AH1155" s="58">
        <v>1.25</v>
      </c>
      <c r="AI1155" s="58">
        <v>2.5</v>
      </c>
      <c r="AJ1155" s="58">
        <v>0</v>
      </c>
      <c r="AL1155" s="48"/>
      <c r="AM1155" s="48"/>
    </row>
    <row r="1156" spans="1:39">
      <c r="A1156" s="68" t="str">
        <f t="shared" si="324"/>
        <v>6EJ33-63</v>
      </c>
      <c r="B1156" s="12">
        <f t="shared" si="325"/>
        <v>3</v>
      </c>
      <c r="C1156" s="12">
        <f t="shared" si="326"/>
        <v>3</v>
      </c>
      <c r="D1156" s="12">
        <f t="shared" si="327"/>
        <v>3</v>
      </c>
      <c r="E1156" s="12">
        <f t="shared" si="328"/>
        <v>2.8145293402117293</v>
      </c>
      <c r="F1156" s="12">
        <f t="shared" si="329"/>
        <v>2.5963285639902347</v>
      </c>
      <c r="G1156" s="12">
        <f t="shared" si="330"/>
        <v>2.3781277877687401</v>
      </c>
      <c r="H1156" s="12">
        <f t="shared" si="331"/>
        <v>13</v>
      </c>
      <c r="I1156" s="12">
        <f t="shared" si="332"/>
        <v>31.5</v>
      </c>
      <c r="J1156" s="12">
        <f t="shared" si="333"/>
        <v>3</v>
      </c>
      <c r="K1156" s="12">
        <f t="shared" si="323"/>
        <v>3</v>
      </c>
      <c r="L1156" s="12">
        <f t="shared" si="334"/>
        <v>18.5</v>
      </c>
      <c r="M1156" s="81">
        <f t="shared" si="335"/>
        <v>0</v>
      </c>
      <c r="N1156" s="81">
        <f t="shared" si="336"/>
        <v>7</v>
      </c>
      <c r="O1156" s="81">
        <f t="shared" si="337"/>
        <v>17</v>
      </c>
      <c r="P1156" s="81">
        <f t="shared" si="338"/>
        <v>8.5</v>
      </c>
      <c r="Q1156" s="81">
        <f t="shared" si="339"/>
        <v>18.5</v>
      </c>
      <c r="R1156" s="81">
        <f t="shared" si="340"/>
        <v>28.5</v>
      </c>
      <c r="S1156">
        <f t="shared" si="341"/>
        <v>1.25</v>
      </c>
      <c r="V1156" s="54" t="s">
        <v>2451</v>
      </c>
      <c r="W1156" s="55" t="s">
        <v>2452</v>
      </c>
      <c r="X1156" s="56">
        <v>5</v>
      </c>
      <c r="Y1156" s="57">
        <v>67.5</v>
      </c>
      <c r="Z1156" s="57">
        <v>3</v>
      </c>
      <c r="AA1156" s="57">
        <v>3</v>
      </c>
      <c r="AB1156" s="57">
        <v>2.63</v>
      </c>
      <c r="AC1156" s="57">
        <v>10</v>
      </c>
      <c r="AD1156" s="57">
        <v>28.5</v>
      </c>
      <c r="AE1156" s="57">
        <v>40.5</v>
      </c>
      <c r="AF1156" s="57">
        <v>0</v>
      </c>
      <c r="AG1156" s="58">
        <v>0</v>
      </c>
      <c r="AH1156" s="58">
        <v>1.25</v>
      </c>
      <c r="AI1156" s="58">
        <v>2.5</v>
      </c>
      <c r="AJ1156" s="58">
        <v>0</v>
      </c>
      <c r="AL1156" s="48"/>
      <c r="AM1156" s="48"/>
    </row>
    <row r="1157" spans="1:39">
      <c r="A1157" s="68" t="str">
        <f t="shared" si="324"/>
        <v>6EJ33-64</v>
      </c>
      <c r="B1157" s="12">
        <f t="shared" si="325"/>
        <v>3</v>
      </c>
      <c r="C1157" s="12">
        <f t="shared" si="326"/>
        <v>3</v>
      </c>
      <c r="D1157" s="12">
        <f t="shared" si="327"/>
        <v>3</v>
      </c>
      <c r="E1157" s="12">
        <f t="shared" si="328"/>
        <v>2.8145293402117293</v>
      </c>
      <c r="F1157" s="12">
        <f t="shared" si="329"/>
        <v>2.5963285639902347</v>
      </c>
      <c r="G1157" s="12">
        <f t="shared" si="330"/>
        <v>2.3781277877687401</v>
      </c>
      <c r="H1157" s="12">
        <f t="shared" si="331"/>
        <v>13</v>
      </c>
      <c r="I1157" s="12">
        <f t="shared" si="332"/>
        <v>31.5</v>
      </c>
      <c r="J1157" s="12">
        <f t="shared" si="333"/>
        <v>3</v>
      </c>
      <c r="K1157" s="12">
        <f t="shared" si="323"/>
        <v>3</v>
      </c>
      <c r="L1157" s="12">
        <f t="shared" si="334"/>
        <v>18.5</v>
      </c>
      <c r="M1157" s="81">
        <f t="shared" si="335"/>
        <v>0</v>
      </c>
      <c r="N1157" s="81">
        <f t="shared" si="336"/>
        <v>7</v>
      </c>
      <c r="O1157" s="81">
        <f t="shared" si="337"/>
        <v>17</v>
      </c>
      <c r="P1157" s="81">
        <f t="shared" si="338"/>
        <v>8.5</v>
      </c>
      <c r="Q1157" s="81">
        <f t="shared" si="339"/>
        <v>18.5</v>
      </c>
      <c r="R1157" s="81">
        <f t="shared" si="340"/>
        <v>28.5</v>
      </c>
      <c r="S1157">
        <f t="shared" si="341"/>
        <v>1.25</v>
      </c>
      <c r="V1157" s="54" t="s">
        <v>2453</v>
      </c>
      <c r="W1157" s="55" t="s">
        <v>2454</v>
      </c>
      <c r="X1157" s="56">
        <v>5</v>
      </c>
      <c r="Y1157" s="57">
        <v>67.5</v>
      </c>
      <c r="Z1157" s="57">
        <v>3</v>
      </c>
      <c r="AA1157" s="57">
        <v>3</v>
      </c>
      <c r="AB1157" s="57">
        <v>2.64</v>
      </c>
      <c r="AC1157" s="57">
        <v>10</v>
      </c>
      <c r="AD1157" s="57">
        <v>28.5</v>
      </c>
      <c r="AE1157" s="57">
        <v>40.5</v>
      </c>
      <c r="AF1157" s="57">
        <v>0</v>
      </c>
      <c r="AG1157" s="58">
        <v>0</v>
      </c>
      <c r="AH1157" s="58">
        <v>1.25</v>
      </c>
      <c r="AI1157" s="58">
        <v>2.5</v>
      </c>
      <c r="AJ1157" s="58">
        <v>0</v>
      </c>
      <c r="AL1157" s="48"/>
      <c r="AM1157" s="48"/>
    </row>
    <row r="1158" spans="1:39">
      <c r="A1158" s="68" t="str">
        <f t="shared" si="324"/>
        <v>6EJ33-65</v>
      </c>
      <c r="B1158" s="12">
        <f t="shared" si="325"/>
        <v>3</v>
      </c>
      <c r="C1158" s="12">
        <f t="shared" si="326"/>
        <v>3</v>
      </c>
      <c r="D1158" s="12">
        <f t="shared" si="327"/>
        <v>3</v>
      </c>
      <c r="E1158" s="12">
        <f t="shared" si="328"/>
        <v>2.8145293402117293</v>
      </c>
      <c r="F1158" s="12">
        <f t="shared" si="329"/>
        <v>2.5963285639902347</v>
      </c>
      <c r="G1158" s="12">
        <f t="shared" si="330"/>
        <v>2.3781277877687401</v>
      </c>
      <c r="H1158" s="12">
        <f t="shared" si="331"/>
        <v>13</v>
      </c>
      <c r="I1158" s="12">
        <f t="shared" si="332"/>
        <v>31.5</v>
      </c>
      <c r="J1158" s="12">
        <f t="shared" si="333"/>
        <v>3</v>
      </c>
      <c r="K1158" s="12">
        <f t="shared" si="323"/>
        <v>3</v>
      </c>
      <c r="L1158" s="12">
        <f t="shared" si="334"/>
        <v>18.5</v>
      </c>
      <c r="M1158" s="81">
        <f t="shared" si="335"/>
        <v>0</v>
      </c>
      <c r="N1158" s="81">
        <f t="shared" si="336"/>
        <v>7</v>
      </c>
      <c r="O1158" s="81">
        <f t="shared" si="337"/>
        <v>17</v>
      </c>
      <c r="P1158" s="81">
        <f t="shared" si="338"/>
        <v>8.5</v>
      </c>
      <c r="Q1158" s="81">
        <f t="shared" si="339"/>
        <v>18.5</v>
      </c>
      <c r="R1158" s="81">
        <f t="shared" si="340"/>
        <v>28.5</v>
      </c>
      <c r="S1158">
        <f t="shared" si="341"/>
        <v>1.25</v>
      </c>
      <c r="V1158" s="54" t="s">
        <v>2455</v>
      </c>
      <c r="W1158" s="55" t="s">
        <v>2456</v>
      </c>
      <c r="X1158" s="56">
        <v>5</v>
      </c>
      <c r="Y1158" s="57">
        <v>67.5</v>
      </c>
      <c r="Z1158" s="57">
        <v>3</v>
      </c>
      <c r="AA1158" s="57">
        <v>3</v>
      </c>
      <c r="AB1158" s="57">
        <v>2.65</v>
      </c>
      <c r="AC1158" s="57">
        <v>10</v>
      </c>
      <c r="AD1158" s="57">
        <v>28.5</v>
      </c>
      <c r="AE1158" s="57">
        <v>40.5</v>
      </c>
      <c r="AF1158" s="57">
        <v>0</v>
      </c>
      <c r="AG1158" s="58">
        <v>0</v>
      </c>
      <c r="AH1158" s="58">
        <v>1.25</v>
      </c>
      <c r="AI1158" s="58">
        <v>2.5</v>
      </c>
      <c r="AJ1158" s="58">
        <v>0</v>
      </c>
      <c r="AL1158" s="48"/>
      <c r="AM1158" s="48"/>
    </row>
    <row r="1159" spans="1:39">
      <c r="A1159" s="68" t="str">
        <f t="shared" si="324"/>
        <v>6EJ35-57</v>
      </c>
      <c r="B1159" s="12">
        <f t="shared" si="325"/>
        <v>3</v>
      </c>
      <c r="C1159" s="12">
        <f t="shared" si="326"/>
        <v>3</v>
      </c>
      <c r="D1159" s="12">
        <f t="shared" si="327"/>
        <v>2.9890899611889252</v>
      </c>
      <c r="E1159" s="12">
        <f t="shared" si="328"/>
        <v>2.7708891849674306</v>
      </c>
      <c r="F1159" s="12">
        <f t="shared" si="329"/>
        <v>2.5526884087459356</v>
      </c>
      <c r="G1159" s="12">
        <f t="shared" si="330"/>
        <v>2.334487632524441</v>
      </c>
      <c r="H1159" s="12">
        <f t="shared" si="331"/>
        <v>11</v>
      </c>
      <c r="I1159" s="12">
        <f t="shared" si="332"/>
        <v>29.5</v>
      </c>
      <c r="J1159" s="12">
        <f t="shared" si="333"/>
        <v>3</v>
      </c>
      <c r="K1159" s="12">
        <f t="shared" ref="K1159:K1222" si="342">J1159-2*(L1159*TAN(RADIANS(AG1159))/2)</f>
        <v>3</v>
      </c>
      <c r="L1159" s="12">
        <f t="shared" si="334"/>
        <v>18.5</v>
      </c>
      <c r="M1159" s="81">
        <f t="shared" si="335"/>
        <v>0</v>
      </c>
      <c r="N1159" s="81">
        <f t="shared" si="336"/>
        <v>9</v>
      </c>
      <c r="O1159" s="81">
        <f t="shared" si="337"/>
        <v>0.5</v>
      </c>
      <c r="P1159" s="81">
        <f t="shared" si="338"/>
        <v>10.5</v>
      </c>
      <c r="Q1159" s="81">
        <f t="shared" si="339"/>
        <v>20.5</v>
      </c>
      <c r="R1159" s="81">
        <f t="shared" si="340"/>
        <v>30.5</v>
      </c>
      <c r="S1159">
        <f t="shared" si="341"/>
        <v>1.25</v>
      </c>
      <c r="V1159" s="54" t="s">
        <v>2457</v>
      </c>
      <c r="W1159" s="55" t="s">
        <v>2458</v>
      </c>
      <c r="X1159" s="56">
        <v>5</v>
      </c>
      <c r="Y1159" s="57">
        <v>67.5</v>
      </c>
      <c r="Z1159" s="57">
        <v>3</v>
      </c>
      <c r="AA1159" s="57">
        <v>3</v>
      </c>
      <c r="AB1159" s="57">
        <v>2.57</v>
      </c>
      <c r="AC1159" s="57">
        <v>8</v>
      </c>
      <c r="AD1159" s="57">
        <v>26.5</v>
      </c>
      <c r="AE1159" s="57">
        <v>38.5</v>
      </c>
      <c r="AF1159" s="57">
        <v>0</v>
      </c>
      <c r="AG1159" s="58">
        <v>0</v>
      </c>
      <c r="AH1159" s="58">
        <v>1.25</v>
      </c>
      <c r="AI1159" s="58">
        <v>2.5</v>
      </c>
      <c r="AJ1159" s="58">
        <v>0</v>
      </c>
    </row>
    <row r="1160" spans="1:39">
      <c r="A1160" s="68" t="str">
        <f t="shared" si="324"/>
        <v>6EJ35-58</v>
      </c>
      <c r="B1160" s="12">
        <f t="shared" si="325"/>
        <v>3</v>
      </c>
      <c r="C1160" s="12">
        <f t="shared" si="326"/>
        <v>3</v>
      </c>
      <c r="D1160" s="12">
        <f t="shared" si="327"/>
        <v>2.9890899611889252</v>
      </c>
      <c r="E1160" s="12">
        <f t="shared" si="328"/>
        <v>2.7708891849674306</v>
      </c>
      <c r="F1160" s="12">
        <f t="shared" si="329"/>
        <v>2.5526884087459356</v>
      </c>
      <c r="G1160" s="12">
        <f t="shared" si="330"/>
        <v>2.334487632524441</v>
      </c>
      <c r="H1160" s="12">
        <f t="shared" si="331"/>
        <v>11</v>
      </c>
      <c r="I1160" s="12">
        <f t="shared" si="332"/>
        <v>29.5</v>
      </c>
      <c r="J1160" s="12">
        <f t="shared" si="333"/>
        <v>3</v>
      </c>
      <c r="K1160" s="12">
        <f t="shared" si="342"/>
        <v>3</v>
      </c>
      <c r="L1160" s="12">
        <f t="shared" si="334"/>
        <v>18.5</v>
      </c>
      <c r="M1160" s="81">
        <f t="shared" si="335"/>
        <v>0</v>
      </c>
      <c r="N1160" s="81">
        <f t="shared" si="336"/>
        <v>9</v>
      </c>
      <c r="O1160" s="81">
        <f t="shared" si="337"/>
        <v>0.5</v>
      </c>
      <c r="P1160" s="81">
        <f t="shared" si="338"/>
        <v>10.5</v>
      </c>
      <c r="Q1160" s="81">
        <f t="shared" si="339"/>
        <v>20.5</v>
      </c>
      <c r="R1160" s="81">
        <f t="shared" si="340"/>
        <v>30.5</v>
      </c>
      <c r="S1160">
        <f t="shared" si="341"/>
        <v>1.25</v>
      </c>
      <c r="V1160" s="54" t="s">
        <v>2459</v>
      </c>
      <c r="W1160" s="55" t="s">
        <v>2460</v>
      </c>
      <c r="X1160" s="56">
        <v>5</v>
      </c>
      <c r="Y1160" s="57">
        <v>67.5</v>
      </c>
      <c r="Z1160" s="57">
        <v>3</v>
      </c>
      <c r="AA1160" s="57">
        <v>3</v>
      </c>
      <c r="AB1160" s="57">
        <v>2.58</v>
      </c>
      <c r="AC1160" s="57">
        <v>8</v>
      </c>
      <c r="AD1160" s="57">
        <v>26.5</v>
      </c>
      <c r="AE1160" s="57">
        <v>38.5</v>
      </c>
      <c r="AF1160" s="57">
        <v>0</v>
      </c>
      <c r="AG1160" s="58">
        <v>0</v>
      </c>
      <c r="AH1160" s="58">
        <v>1.25</v>
      </c>
      <c r="AI1160" s="58">
        <v>2.5</v>
      </c>
      <c r="AJ1160" s="58">
        <v>0</v>
      </c>
    </row>
    <row r="1161" spans="1:39">
      <c r="A1161" s="68" t="str">
        <f t="shared" si="324"/>
        <v>6EJ35-59</v>
      </c>
      <c r="B1161" s="12">
        <f t="shared" si="325"/>
        <v>3</v>
      </c>
      <c r="C1161" s="12">
        <f t="shared" si="326"/>
        <v>3</v>
      </c>
      <c r="D1161" s="12">
        <f t="shared" si="327"/>
        <v>2.9890899611889252</v>
      </c>
      <c r="E1161" s="12">
        <f t="shared" si="328"/>
        <v>2.7708891849674306</v>
      </c>
      <c r="F1161" s="12">
        <f t="shared" si="329"/>
        <v>2.5526884087459356</v>
      </c>
      <c r="G1161" s="12">
        <f t="shared" si="330"/>
        <v>2.334487632524441</v>
      </c>
      <c r="H1161" s="12">
        <f t="shared" si="331"/>
        <v>11</v>
      </c>
      <c r="I1161" s="12">
        <f t="shared" si="332"/>
        <v>29.5</v>
      </c>
      <c r="J1161" s="12">
        <f t="shared" si="333"/>
        <v>3</v>
      </c>
      <c r="K1161" s="12">
        <f t="shared" si="342"/>
        <v>3</v>
      </c>
      <c r="L1161" s="12">
        <f t="shared" si="334"/>
        <v>18.5</v>
      </c>
      <c r="M1161" s="81">
        <f t="shared" si="335"/>
        <v>0</v>
      </c>
      <c r="N1161" s="81">
        <f t="shared" si="336"/>
        <v>9</v>
      </c>
      <c r="O1161" s="81">
        <f t="shared" si="337"/>
        <v>0.5</v>
      </c>
      <c r="P1161" s="81">
        <f t="shared" si="338"/>
        <v>10.5</v>
      </c>
      <c r="Q1161" s="81">
        <f t="shared" si="339"/>
        <v>20.5</v>
      </c>
      <c r="R1161" s="81">
        <f t="shared" si="340"/>
        <v>30.5</v>
      </c>
      <c r="S1161">
        <f t="shared" si="341"/>
        <v>1.25</v>
      </c>
      <c r="V1161" s="54" t="s">
        <v>2461</v>
      </c>
      <c r="W1161" s="55" t="s">
        <v>2462</v>
      </c>
      <c r="X1161" s="56">
        <v>5</v>
      </c>
      <c r="Y1161" s="57">
        <v>67.5</v>
      </c>
      <c r="Z1161" s="57">
        <v>3</v>
      </c>
      <c r="AA1161" s="57">
        <v>3</v>
      </c>
      <c r="AB1161" s="57">
        <v>2.59</v>
      </c>
      <c r="AC1161" s="57">
        <v>8</v>
      </c>
      <c r="AD1161" s="57">
        <v>26.5</v>
      </c>
      <c r="AE1161" s="57">
        <v>38.5</v>
      </c>
      <c r="AF1161" s="57">
        <v>0</v>
      </c>
      <c r="AG1161" s="58">
        <v>0</v>
      </c>
      <c r="AH1161" s="58">
        <v>1.25</v>
      </c>
      <c r="AI1161" s="58">
        <v>2.5</v>
      </c>
      <c r="AJ1161" s="58">
        <v>0</v>
      </c>
    </row>
    <row r="1162" spans="1:39">
      <c r="A1162" s="68" t="str">
        <f t="shared" si="324"/>
        <v>6EJ35-60</v>
      </c>
      <c r="B1162" s="12">
        <f t="shared" si="325"/>
        <v>3</v>
      </c>
      <c r="C1162" s="12">
        <f t="shared" si="326"/>
        <v>3</v>
      </c>
      <c r="D1162" s="12">
        <f t="shared" si="327"/>
        <v>2.9890899611889252</v>
      </c>
      <c r="E1162" s="12">
        <f t="shared" si="328"/>
        <v>2.7708891849674306</v>
      </c>
      <c r="F1162" s="12">
        <f t="shared" si="329"/>
        <v>2.5526884087459356</v>
      </c>
      <c r="G1162" s="12">
        <f t="shared" si="330"/>
        <v>2.334487632524441</v>
      </c>
      <c r="H1162" s="12">
        <f t="shared" si="331"/>
        <v>11</v>
      </c>
      <c r="I1162" s="12">
        <f t="shared" si="332"/>
        <v>29.5</v>
      </c>
      <c r="J1162" s="12">
        <f t="shared" si="333"/>
        <v>3</v>
      </c>
      <c r="K1162" s="12">
        <f t="shared" si="342"/>
        <v>3</v>
      </c>
      <c r="L1162" s="12">
        <f t="shared" si="334"/>
        <v>18.5</v>
      </c>
      <c r="M1162" s="81">
        <f t="shared" si="335"/>
        <v>0</v>
      </c>
      <c r="N1162" s="81">
        <f t="shared" si="336"/>
        <v>9</v>
      </c>
      <c r="O1162" s="81">
        <f t="shared" si="337"/>
        <v>0.5</v>
      </c>
      <c r="P1162" s="81">
        <f t="shared" si="338"/>
        <v>10.5</v>
      </c>
      <c r="Q1162" s="81">
        <f t="shared" si="339"/>
        <v>20.5</v>
      </c>
      <c r="R1162" s="81">
        <f t="shared" si="340"/>
        <v>30.5</v>
      </c>
      <c r="S1162">
        <f t="shared" si="341"/>
        <v>1.25</v>
      </c>
      <c r="V1162" s="54" t="s">
        <v>2463</v>
      </c>
      <c r="W1162" s="55" t="s">
        <v>2464</v>
      </c>
      <c r="X1162" s="56">
        <v>5</v>
      </c>
      <c r="Y1162" s="57">
        <v>67.5</v>
      </c>
      <c r="Z1162" s="57">
        <v>3</v>
      </c>
      <c r="AA1162" s="57">
        <v>3</v>
      </c>
      <c r="AB1162" s="57">
        <v>2.6</v>
      </c>
      <c r="AC1162" s="57">
        <v>8</v>
      </c>
      <c r="AD1162" s="57">
        <v>26.5</v>
      </c>
      <c r="AE1162" s="57">
        <v>38.5</v>
      </c>
      <c r="AF1162" s="57">
        <v>0</v>
      </c>
      <c r="AG1162" s="58">
        <v>0</v>
      </c>
      <c r="AH1162" s="58">
        <v>1.25</v>
      </c>
      <c r="AI1162" s="58">
        <v>2.5</v>
      </c>
      <c r="AJ1162" s="58">
        <v>0</v>
      </c>
    </row>
    <row r="1163" spans="1:39">
      <c r="A1163" s="68" t="str">
        <f t="shared" si="324"/>
        <v>6EJ35-61</v>
      </c>
      <c r="B1163" s="12">
        <f t="shared" si="325"/>
        <v>3</v>
      </c>
      <c r="C1163" s="12">
        <f t="shared" si="326"/>
        <v>3</v>
      </c>
      <c r="D1163" s="12">
        <f t="shared" si="327"/>
        <v>2.9890899611889252</v>
      </c>
      <c r="E1163" s="12">
        <f t="shared" si="328"/>
        <v>2.7708891849674306</v>
      </c>
      <c r="F1163" s="12">
        <f t="shared" si="329"/>
        <v>2.5526884087459356</v>
      </c>
      <c r="G1163" s="12">
        <f t="shared" si="330"/>
        <v>2.334487632524441</v>
      </c>
      <c r="H1163" s="12">
        <f t="shared" si="331"/>
        <v>11</v>
      </c>
      <c r="I1163" s="12">
        <f t="shared" si="332"/>
        <v>29.5</v>
      </c>
      <c r="J1163" s="12">
        <f t="shared" si="333"/>
        <v>3</v>
      </c>
      <c r="K1163" s="12">
        <f t="shared" si="342"/>
        <v>3</v>
      </c>
      <c r="L1163" s="12">
        <f t="shared" si="334"/>
        <v>18.5</v>
      </c>
      <c r="M1163" s="81">
        <f t="shared" si="335"/>
        <v>0</v>
      </c>
      <c r="N1163" s="81">
        <f t="shared" si="336"/>
        <v>9</v>
      </c>
      <c r="O1163" s="81">
        <f t="shared" si="337"/>
        <v>0.5</v>
      </c>
      <c r="P1163" s="81">
        <f t="shared" si="338"/>
        <v>10.5</v>
      </c>
      <c r="Q1163" s="81">
        <f t="shared" si="339"/>
        <v>20.5</v>
      </c>
      <c r="R1163" s="81">
        <f t="shared" si="340"/>
        <v>30.5</v>
      </c>
      <c r="S1163">
        <f t="shared" si="341"/>
        <v>1.25</v>
      </c>
      <c r="V1163" s="54" t="s">
        <v>2465</v>
      </c>
      <c r="W1163" s="55" t="s">
        <v>2466</v>
      </c>
      <c r="X1163" s="56">
        <v>5</v>
      </c>
      <c r="Y1163" s="57">
        <v>67.5</v>
      </c>
      <c r="Z1163" s="57">
        <v>3</v>
      </c>
      <c r="AA1163" s="57">
        <v>3</v>
      </c>
      <c r="AB1163" s="57">
        <v>2.61</v>
      </c>
      <c r="AC1163" s="57">
        <v>8</v>
      </c>
      <c r="AD1163" s="57">
        <v>26.5</v>
      </c>
      <c r="AE1163" s="57">
        <v>38.5</v>
      </c>
      <c r="AF1163" s="57">
        <v>0</v>
      </c>
      <c r="AG1163" s="58">
        <v>0</v>
      </c>
      <c r="AH1163" s="58">
        <v>1.25</v>
      </c>
      <c r="AI1163" s="58">
        <v>2.5</v>
      </c>
      <c r="AJ1163" s="58">
        <v>0</v>
      </c>
    </row>
    <row r="1164" spans="1:39">
      <c r="A1164" s="68" t="str">
        <f t="shared" si="324"/>
        <v>6EL4</v>
      </c>
      <c r="B1164" s="12">
        <f t="shared" si="325"/>
        <v>2.5219999999999998</v>
      </c>
      <c r="C1164" s="12">
        <f t="shared" si="326"/>
        <v>2.5219999999999998</v>
      </c>
      <c r="D1164" s="12">
        <f t="shared" si="327"/>
        <v>2.5219999999999998</v>
      </c>
      <c r="E1164" s="12">
        <f t="shared" si="328"/>
        <v>2.4390837050358321</v>
      </c>
      <c r="F1164" s="12">
        <f t="shared" si="329"/>
        <v>2.1291198238316622</v>
      </c>
      <c r="G1164" s="12">
        <f t="shared" si="330"/>
        <v>1.6050420310012501</v>
      </c>
      <c r="H1164" s="12">
        <f t="shared" si="331"/>
        <v>36.200000000000003</v>
      </c>
      <c r="I1164" s="12">
        <f t="shared" si="332"/>
        <v>47</v>
      </c>
      <c r="J1164" s="12">
        <f t="shared" si="333"/>
        <v>2.5219999999999998</v>
      </c>
      <c r="K1164" s="12">
        <f t="shared" si="342"/>
        <v>2.2863431616807857</v>
      </c>
      <c r="L1164" s="12">
        <f t="shared" si="334"/>
        <v>10.799999999999997</v>
      </c>
      <c r="M1164" s="81">
        <f t="shared" si="335"/>
        <v>0</v>
      </c>
      <c r="N1164" s="81">
        <f t="shared" si="336"/>
        <v>0</v>
      </c>
      <c r="O1164" s="81">
        <f t="shared" si="337"/>
        <v>0</v>
      </c>
      <c r="P1164" s="81">
        <f t="shared" si="338"/>
        <v>3.7999999999999972</v>
      </c>
      <c r="Q1164" s="81">
        <f t="shared" si="339"/>
        <v>3</v>
      </c>
      <c r="R1164" s="81">
        <f t="shared" si="340"/>
        <v>13</v>
      </c>
      <c r="S1164">
        <f t="shared" si="341"/>
        <v>3</v>
      </c>
      <c r="V1164" s="54" t="s">
        <v>2467</v>
      </c>
      <c r="W1164" s="55" t="s">
        <v>2468</v>
      </c>
      <c r="X1164" s="56">
        <v>5</v>
      </c>
      <c r="Y1164" s="57">
        <v>68</v>
      </c>
      <c r="Z1164" s="57">
        <v>2.6</v>
      </c>
      <c r="AA1164" s="57">
        <v>2.5219999999999998</v>
      </c>
      <c r="AB1164" s="57">
        <v>0</v>
      </c>
      <c r="AC1164" s="57">
        <v>33.6</v>
      </c>
      <c r="AD1164" s="57">
        <v>44.4</v>
      </c>
      <c r="AE1164" s="57">
        <v>0</v>
      </c>
      <c r="AF1164" s="57">
        <v>0</v>
      </c>
      <c r="AG1164" s="58">
        <v>1.25</v>
      </c>
      <c r="AH1164" s="58">
        <v>3</v>
      </c>
      <c r="AI1164" s="58">
        <v>0</v>
      </c>
      <c r="AJ1164" s="58">
        <v>0</v>
      </c>
    </row>
    <row r="1165" spans="1:39">
      <c r="A1165" s="68" t="str">
        <f t="shared" si="324"/>
        <v>6EL5</v>
      </c>
      <c r="B1165" s="12">
        <f t="shared" si="325"/>
        <v>2.5219999999999998</v>
      </c>
      <c r="C1165" s="12">
        <f t="shared" si="326"/>
        <v>2.5219999999999998</v>
      </c>
      <c r="D1165" s="12">
        <f t="shared" si="327"/>
        <v>2.3387113479739443</v>
      </c>
      <c r="E1165" s="12">
        <f t="shared" si="328"/>
        <v>2.0471000877663097</v>
      </c>
      <c r="F1165" s="12">
        <f t="shared" si="329"/>
        <v>1.5230222949358976</v>
      </c>
      <c r="G1165" s="12">
        <f t="shared" si="330"/>
        <v>0.99894450210548524</v>
      </c>
      <c r="H1165" s="12">
        <f t="shared" si="331"/>
        <v>21.6</v>
      </c>
      <c r="I1165" s="12">
        <f t="shared" si="332"/>
        <v>37.6</v>
      </c>
      <c r="J1165" s="12">
        <f t="shared" si="333"/>
        <v>2.5219999999999998</v>
      </c>
      <c r="K1165" s="12">
        <f t="shared" si="342"/>
        <v>2.1728787580456084</v>
      </c>
      <c r="L1165" s="12">
        <f t="shared" si="334"/>
        <v>16</v>
      </c>
      <c r="M1165" s="81">
        <f t="shared" si="335"/>
        <v>0</v>
      </c>
      <c r="N1165" s="81">
        <f t="shared" si="336"/>
        <v>0</v>
      </c>
      <c r="O1165" s="81">
        <f t="shared" si="337"/>
        <v>8.3999999999999986</v>
      </c>
      <c r="P1165" s="81">
        <f t="shared" si="338"/>
        <v>2.3999999999999986</v>
      </c>
      <c r="Q1165" s="81">
        <f t="shared" si="339"/>
        <v>12.399999999999999</v>
      </c>
      <c r="R1165" s="81">
        <f t="shared" si="340"/>
        <v>22.4</v>
      </c>
      <c r="S1165">
        <f t="shared" si="341"/>
        <v>3</v>
      </c>
      <c r="V1165" s="54" t="s">
        <v>2469</v>
      </c>
      <c r="W1165" s="55" t="s">
        <v>2470</v>
      </c>
      <c r="X1165" s="56">
        <v>5</v>
      </c>
      <c r="Y1165" s="57">
        <v>60</v>
      </c>
      <c r="Z1165" s="57">
        <v>2.6</v>
      </c>
      <c r="AA1165" s="57">
        <v>2.5219999999999998</v>
      </c>
      <c r="AB1165" s="57">
        <v>0</v>
      </c>
      <c r="AC1165" s="57">
        <v>19</v>
      </c>
      <c r="AD1165" s="57">
        <v>35</v>
      </c>
      <c r="AE1165" s="57">
        <v>0</v>
      </c>
      <c r="AF1165" s="57">
        <v>0</v>
      </c>
      <c r="AG1165" s="58">
        <v>1.25</v>
      </c>
      <c r="AH1165" s="58">
        <v>3</v>
      </c>
      <c r="AI1165" s="58">
        <v>0</v>
      </c>
      <c r="AJ1165" s="58">
        <v>0</v>
      </c>
    </row>
    <row r="1166" spans="1:39">
      <c r="A1166" s="68" t="str">
        <f t="shared" si="324"/>
        <v>6EL11-56</v>
      </c>
      <c r="B1166" s="12">
        <f t="shared" si="325"/>
        <v>3</v>
      </c>
      <c r="C1166" s="12">
        <f t="shared" si="326"/>
        <v>3</v>
      </c>
      <c r="D1166" s="12">
        <f t="shared" si="327"/>
        <v>3</v>
      </c>
      <c r="E1166" s="12">
        <f t="shared" si="328"/>
        <v>2.7900035729644337</v>
      </c>
      <c r="F1166" s="12">
        <f t="shared" si="329"/>
        <v>2.5718027967429387</v>
      </c>
      <c r="G1166" s="12">
        <f t="shared" si="330"/>
        <v>2.3536020205214441</v>
      </c>
      <c r="H1166" s="12">
        <f t="shared" si="331"/>
        <v>14</v>
      </c>
      <c r="I1166" s="12">
        <f t="shared" si="332"/>
        <v>30.376000000000001</v>
      </c>
      <c r="J1166" s="12">
        <f t="shared" si="333"/>
        <v>3</v>
      </c>
      <c r="K1166" s="12">
        <f t="shared" si="342"/>
        <v>3</v>
      </c>
      <c r="L1166" s="12">
        <f t="shared" si="334"/>
        <v>16.376000000000001</v>
      </c>
      <c r="M1166" s="81">
        <f t="shared" si="335"/>
        <v>0</v>
      </c>
      <c r="N1166" s="81">
        <f t="shared" si="336"/>
        <v>6</v>
      </c>
      <c r="O1166" s="81">
        <f t="shared" si="337"/>
        <v>16</v>
      </c>
      <c r="P1166" s="81">
        <f t="shared" si="338"/>
        <v>9.6239999999999988</v>
      </c>
      <c r="Q1166" s="81">
        <f t="shared" si="339"/>
        <v>19.623999999999999</v>
      </c>
      <c r="R1166" s="81">
        <f t="shared" si="340"/>
        <v>29.623999999999999</v>
      </c>
      <c r="S1166">
        <f t="shared" si="341"/>
        <v>1.25</v>
      </c>
      <c r="V1166" s="59" t="s">
        <v>2471</v>
      </c>
      <c r="W1166" s="60" t="s">
        <v>2472</v>
      </c>
      <c r="X1166" s="61">
        <v>5</v>
      </c>
      <c r="Y1166" s="62">
        <v>68</v>
      </c>
      <c r="Z1166" s="62">
        <v>3</v>
      </c>
      <c r="AA1166" s="62">
        <v>3</v>
      </c>
      <c r="AB1166" s="62">
        <v>2.56</v>
      </c>
      <c r="AC1166" s="62">
        <v>11</v>
      </c>
      <c r="AD1166" s="62">
        <v>27.376000000000001</v>
      </c>
      <c r="AE1166" s="62">
        <v>48.506999999999998</v>
      </c>
      <c r="AF1166" s="62">
        <v>52.689</v>
      </c>
      <c r="AG1166" s="63">
        <v>0</v>
      </c>
      <c r="AH1166" s="58">
        <v>1.25</v>
      </c>
      <c r="AI1166" s="63">
        <v>3</v>
      </c>
      <c r="AJ1166" s="63">
        <v>0</v>
      </c>
      <c r="AK1166" s="48"/>
    </row>
    <row r="1167" spans="1:39">
      <c r="A1167" s="68" t="str">
        <f t="shared" si="324"/>
        <v>6EL11-57</v>
      </c>
      <c r="B1167" s="12">
        <f t="shared" si="325"/>
        <v>3</v>
      </c>
      <c r="C1167" s="12">
        <f t="shared" si="326"/>
        <v>3</v>
      </c>
      <c r="D1167" s="12">
        <f t="shared" si="327"/>
        <v>2.9982107536349836</v>
      </c>
      <c r="E1167" s="12">
        <f t="shared" si="328"/>
        <v>2.780009977413489</v>
      </c>
      <c r="F1167" s="12">
        <f t="shared" si="329"/>
        <v>2.5618092011919944</v>
      </c>
      <c r="G1167" s="12">
        <f t="shared" si="330"/>
        <v>2.3436084249704994</v>
      </c>
      <c r="H1167" s="12">
        <f t="shared" si="331"/>
        <v>14</v>
      </c>
      <c r="I1167" s="12">
        <f t="shared" si="332"/>
        <v>29.917999999999999</v>
      </c>
      <c r="J1167" s="12">
        <f t="shared" si="333"/>
        <v>3</v>
      </c>
      <c r="K1167" s="12">
        <f t="shared" si="342"/>
        <v>3</v>
      </c>
      <c r="L1167" s="12">
        <f t="shared" si="334"/>
        <v>15.917999999999999</v>
      </c>
      <c r="M1167" s="81">
        <f t="shared" si="335"/>
        <v>0</v>
      </c>
      <c r="N1167" s="81">
        <f t="shared" si="336"/>
        <v>6</v>
      </c>
      <c r="O1167" s="81">
        <f t="shared" si="337"/>
        <v>8.2000000000000739E-2</v>
      </c>
      <c r="P1167" s="81">
        <f t="shared" si="338"/>
        <v>10.082000000000001</v>
      </c>
      <c r="Q1167" s="81">
        <f t="shared" si="339"/>
        <v>20.082000000000001</v>
      </c>
      <c r="R1167" s="81">
        <f t="shared" si="340"/>
        <v>30.082000000000001</v>
      </c>
      <c r="S1167">
        <f t="shared" si="341"/>
        <v>1.25</v>
      </c>
      <c r="V1167" s="59" t="s">
        <v>2473</v>
      </c>
      <c r="W1167" s="60" t="s">
        <v>2474</v>
      </c>
      <c r="X1167" s="61">
        <v>5</v>
      </c>
      <c r="Y1167" s="62">
        <v>68</v>
      </c>
      <c r="Z1167" s="62">
        <v>3</v>
      </c>
      <c r="AA1167" s="62">
        <v>3</v>
      </c>
      <c r="AB1167" s="62">
        <v>2.57</v>
      </c>
      <c r="AC1167" s="62">
        <v>11</v>
      </c>
      <c r="AD1167" s="62">
        <v>26.917999999999999</v>
      </c>
      <c r="AE1167" s="62">
        <v>48.506999999999998</v>
      </c>
      <c r="AF1167" s="62">
        <v>52.689</v>
      </c>
      <c r="AG1167" s="63">
        <v>0</v>
      </c>
      <c r="AH1167" s="58">
        <v>1.25</v>
      </c>
      <c r="AI1167" s="63">
        <v>3</v>
      </c>
      <c r="AJ1167" s="63">
        <v>0</v>
      </c>
      <c r="AK1167" s="48"/>
    </row>
    <row r="1168" spans="1:39">
      <c r="A1168" s="68" t="str">
        <f t="shared" si="324"/>
        <v>6EL11-58</v>
      </c>
      <c r="B1168" s="12">
        <f t="shared" si="325"/>
        <v>3</v>
      </c>
      <c r="C1168" s="12">
        <f t="shared" si="326"/>
        <v>3</v>
      </c>
      <c r="D1168" s="12">
        <f t="shared" si="327"/>
        <v>2.9882171580840393</v>
      </c>
      <c r="E1168" s="12">
        <f t="shared" si="328"/>
        <v>2.7700163818625447</v>
      </c>
      <c r="F1168" s="12">
        <f t="shared" si="329"/>
        <v>2.5518156056410497</v>
      </c>
      <c r="G1168" s="12">
        <f t="shared" si="330"/>
        <v>2.3336148294195551</v>
      </c>
      <c r="H1168" s="12">
        <f t="shared" si="331"/>
        <v>14</v>
      </c>
      <c r="I1168" s="12">
        <f t="shared" si="332"/>
        <v>29.46</v>
      </c>
      <c r="J1168" s="12">
        <f t="shared" si="333"/>
        <v>3</v>
      </c>
      <c r="K1168" s="12">
        <f t="shared" si="342"/>
        <v>3</v>
      </c>
      <c r="L1168" s="12">
        <f t="shared" si="334"/>
        <v>15.46</v>
      </c>
      <c r="M1168" s="81">
        <f t="shared" si="335"/>
        <v>0</v>
      </c>
      <c r="N1168" s="81">
        <f t="shared" si="336"/>
        <v>6</v>
      </c>
      <c r="O1168" s="81">
        <f t="shared" si="337"/>
        <v>0.53999999999999915</v>
      </c>
      <c r="P1168" s="81">
        <f t="shared" si="338"/>
        <v>10.54</v>
      </c>
      <c r="Q1168" s="81">
        <f t="shared" si="339"/>
        <v>20.54</v>
      </c>
      <c r="R1168" s="81">
        <f t="shared" si="340"/>
        <v>30.54</v>
      </c>
      <c r="S1168">
        <f t="shared" si="341"/>
        <v>1.25</v>
      </c>
      <c r="V1168" s="59" t="s">
        <v>2475</v>
      </c>
      <c r="W1168" s="60" t="s">
        <v>2476</v>
      </c>
      <c r="X1168" s="61">
        <v>5</v>
      </c>
      <c r="Y1168" s="62">
        <v>68</v>
      </c>
      <c r="Z1168" s="62">
        <v>3</v>
      </c>
      <c r="AA1168" s="62">
        <v>3</v>
      </c>
      <c r="AB1168" s="62">
        <v>2.58</v>
      </c>
      <c r="AC1168" s="62">
        <v>11</v>
      </c>
      <c r="AD1168" s="62">
        <v>26.46</v>
      </c>
      <c r="AE1168" s="62">
        <v>48.506999999999998</v>
      </c>
      <c r="AF1168" s="62">
        <v>52.689</v>
      </c>
      <c r="AG1168" s="63">
        <v>0</v>
      </c>
      <c r="AH1168" s="58">
        <v>1.25</v>
      </c>
      <c r="AI1168" s="63">
        <v>3</v>
      </c>
      <c r="AJ1168" s="63">
        <v>0</v>
      </c>
      <c r="AK1168" s="48"/>
    </row>
    <row r="1169" spans="1:39">
      <c r="A1169" s="68" t="str">
        <f t="shared" si="324"/>
        <v>6EL12-56</v>
      </c>
      <c r="B1169" s="12">
        <f t="shared" si="325"/>
        <v>3</v>
      </c>
      <c r="C1169" s="12">
        <f t="shared" si="326"/>
        <v>3</v>
      </c>
      <c r="D1169" s="12">
        <f t="shared" si="327"/>
        <v>3</v>
      </c>
      <c r="E1169" s="12">
        <f t="shared" si="328"/>
        <v>2.7983388426160944</v>
      </c>
      <c r="F1169" s="12">
        <f t="shared" si="329"/>
        <v>2.5801380663945999</v>
      </c>
      <c r="G1169" s="12">
        <f t="shared" si="330"/>
        <v>2.3619372901731053</v>
      </c>
      <c r="H1169" s="12">
        <f t="shared" si="331"/>
        <v>14</v>
      </c>
      <c r="I1169" s="12">
        <f t="shared" si="332"/>
        <v>30.757999999999999</v>
      </c>
      <c r="J1169" s="12">
        <f t="shared" si="333"/>
        <v>3</v>
      </c>
      <c r="K1169" s="12">
        <f t="shared" si="342"/>
        <v>3</v>
      </c>
      <c r="L1169" s="12">
        <f t="shared" si="334"/>
        <v>16.757999999999999</v>
      </c>
      <c r="M1169" s="81">
        <f t="shared" si="335"/>
        <v>0</v>
      </c>
      <c r="N1169" s="81">
        <f t="shared" si="336"/>
        <v>6</v>
      </c>
      <c r="O1169" s="81">
        <f t="shared" si="337"/>
        <v>16</v>
      </c>
      <c r="P1169" s="81">
        <f t="shared" si="338"/>
        <v>9.2420000000000009</v>
      </c>
      <c r="Q1169" s="81">
        <f t="shared" si="339"/>
        <v>19.242000000000001</v>
      </c>
      <c r="R1169" s="81">
        <f t="shared" si="340"/>
        <v>29.242000000000001</v>
      </c>
      <c r="S1169">
        <f t="shared" si="341"/>
        <v>1.25</v>
      </c>
      <c r="V1169" s="59" t="s">
        <v>2477</v>
      </c>
      <c r="W1169" s="60" t="s">
        <v>2478</v>
      </c>
      <c r="X1169" s="61">
        <v>5</v>
      </c>
      <c r="Y1169" s="62">
        <v>68</v>
      </c>
      <c r="Z1169" s="62">
        <v>3</v>
      </c>
      <c r="AA1169" s="62">
        <v>3</v>
      </c>
      <c r="AB1169" s="62">
        <v>2.56</v>
      </c>
      <c r="AC1169" s="62">
        <v>11</v>
      </c>
      <c r="AD1169" s="62">
        <v>27.757999999999999</v>
      </c>
      <c r="AE1169" s="62">
        <v>48.889000000000003</v>
      </c>
      <c r="AF1169" s="62">
        <v>52.689</v>
      </c>
      <c r="AG1169" s="63">
        <v>0</v>
      </c>
      <c r="AH1169" s="58">
        <v>1.25</v>
      </c>
      <c r="AI1169" s="63">
        <v>3</v>
      </c>
      <c r="AJ1169" s="63">
        <v>0</v>
      </c>
      <c r="AK1169" s="48"/>
    </row>
    <row r="1170" spans="1:39">
      <c r="A1170" s="68" t="str">
        <f t="shared" si="324"/>
        <v>6EL12-57</v>
      </c>
      <c r="B1170" s="12">
        <f t="shared" si="325"/>
        <v>3</v>
      </c>
      <c r="C1170" s="12">
        <f t="shared" si="326"/>
        <v>3</v>
      </c>
      <c r="D1170" s="12">
        <f t="shared" si="327"/>
        <v>3</v>
      </c>
      <c r="E1170" s="12">
        <f t="shared" si="328"/>
        <v>2.7883452470651502</v>
      </c>
      <c r="F1170" s="12">
        <f t="shared" si="329"/>
        <v>2.5701444708436556</v>
      </c>
      <c r="G1170" s="12">
        <f t="shared" si="330"/>
        <v>2.3519436946221606</v>
      </c>
      <c r="H1170" s="12">
        <f t="shared" si="331"/>
        <v>14</v>
      </c>
      <c r="I1170" s="12">
        <f t="shared" si="332"/>
        <v>30.3</v>
      </c>
      <c r="J1170" s="12">
        <f t="shared" si="333"/>
        <v>3</v>
      </c>
      <c r="K1170" s="12">
        <f t="shared" si="342"/>
        <v>3</v>
      </c>
      <c r="L1170" s="12">
        <f t="shared" si="334"/>
        <v>16.3</v>
      </c>
      <c r="M1170" s="81">
        <f t="shared" si="335"/>
        <v>0</v>
      </c>
      <c r="N1170" s="81">
        <f t="shared" si="336"/>
        <v>6</v>
      </c>
      <c r="O1170" s="81">
        <f t="shared" si="337"/>
        <v>16</v>
      </c>
      <c r="P1170" s="81">
        <f t="shared" si="338"/>
        <v>9.6999999999999993</v>
      </c>
      <c r="Q1170" s="81">
        <f t="shared" si="339"/>
        <v>19.7</v>
      </c>
      <c r="R1170" s="81">
        <f t="shared" si="340"/>
        <v>29.7</v>
      </c>
      <c r="S1170">
        <f t="shared" si="341"/>
        <v>1.25</v>
      </c>
      <c r="V1170" s="59" t="s">
        <v>2479</v>
      </c>
      <c r="W1170" s="60" t="s">
        <v>2480</v>
      </c>
      <c r="X1170" s="61">
        <v>5</v>
      </c>
      <c r="Y1170" s="62">
        <v>68</v>
      </c>
      <c r="Z1170" s="62">
        <v>3</v>
      </c>
      <c r="AA1170" s="62">
        <v>3</v>
      </c>
      <c r="AB1170" s="62">
        <v>2.57</v>
      </c>
      <c r="AC1170" s="62">
        <v>11</v>
      </c>
      <c r="AD1170" s="62">
        <v>27.3</v>
      </c>
      <c r="AE1170" s="62">
        <v>48.889000000000003</v>
      </c>
      <c r="AF1170" s="62">
        <v>52.689</v>
      </c>
      <c r="AG1170" s="63">
        <v>0</v>
      </c>
      <c r="AH1170" s="58">
        <v>1.25</v>
      </c>
      <c r="AI1170" s="63">
        <v>3</v>
      </c>
      <c r="AJ1170" s="63">
        <v>0</v>
      </c>
      <c r="AK1170" s="48"/>
    </row>
    <row r="1171" spans="1:39">
      <c r="A1171" s="68" t="str">
        <f t="shared" si="324"/>
        <v>6EL12-58</v>
      </c>
      <c r="B1171" s="12">
        <f t="shared" si="325"/>
        <v>3</v>
      </c>
      <c r="C1171" s="12">
        <f t="shared" si="326"/>
        <v>3</v>
      </c>
      <c r="D1171" s="12">
        <f t="shared" si="327"/>
        <v>2.9965524277357005</v>
      </c>
      <c r="E1171" s="12">
        <f t="shared" si="328"/>
        <v>2.7783516515142055</v>
      </c>
      <c r="F1171" s="12">
        <f t="shared" si="329"/>
        <v>2.5601508752927109</v>
      </c>
      <c r="G1171" s="12">
        <f t="shared" si="330"/>
        <v>2.3419500990712159</v>
      </c>
      <c r="H1171" s="12">
        <f t="shared" si="331"/>
        <v>14</v>
      </c>
      <c r="I1171" s="12">
        <f t="shared" si="332"/>
        <v>29.841999999999999</v>
      </c>
      <c r="J1171" s="12">
        <f t="shared" si="333"/>
        <v>3</v>
      </c>
      <c r="K1171" s="12">
        <f t="shared" si="342"/>
        <v>3</v>
      </c>
      <c r="L1171" s="12">
        <f t="shared" si="334"/>
        <v>15.841999999999999</v>
      </c>
      <c r="M1171" s="81">
        <f t="shared" si="335"/>
        <v>0</v>
      </c>
      <c r="N1171" s="81">
        <f t="shared" si="336"/>
        <v>6</v>
      </c>
      <c r="O1171" s="81">
        <f t="shared" si="337"/>
        <v>0.15800000000000125</v>
      </c>
      <c r="P1171" s="81">
        <f t="shared" si="338"/>
        <v>10.158000000000001</v>
      </c>
      <c r="Q1171" s="81">
        <f t="shared" si="339"/>
        <v>20.158000000000001</v>
      </c>
      <c r="R1171" s="81">
        <f t="shared" si="340"/>
        <v>30.158000000000001</v>
      </c>
      <c r="S1171">
        <f t="shared" si="341"/>
        <v>1.25</v>
      </c>
      <c r="V1171" s="59" t="s">
        <v>2481</v>
      </c>
      <c r="W1171" s="60" t="s">
        <v>2482</v>
      </c>
      <c r="X1171" s="61">
        <v>5</v>
      </c>
      <c r="Y1171" s="62">
        <v>68</v>
      </c>
      <c r="Z1171" s="62">
        <v>3</v>
      </c>
      <c r="AA1171" s="62">
        <v>3</v>
      </c>
      <c r="AB1171" s="62">
        <v>2.58</v>
      </c>
      <c r="AC1171" s="62">
        <v>11</v>
      </c>
      <c r="AD1171" s="62">
        <v>26.841999999999999</v>
      </c>
      <c r="AE1171" s="62">
        <v>48.889000000000003</v>
      </c>
      <c r="AF1171" s="62">
        <v>52.689</v>
      </c>
      <c r="AG1171" s="63">
        <v>0</v>
      </c>
      <c r="AH1171" s="58">
        <v>1.25</v>
      </c>
      <c r="AI1171" s="63">
        <v>3</v>
      </c>
      <c r="AJ1171" s="63">
        <v>0</v>
      </c>
      <c r="AK1171" s="48"/>
    </row>
    <row r="1172" spans="1:39">
      <c r="A1172" s="68" t="str">
        <f t="shared" ref="A1172:A1235" si="343">+W1172</f>
        <v>6EL13-56</v>
      </c>
      <c r="B1172" s="12">
        <f t="shared" ref="B1172:B1235" si="344">IF($I1172&lt;10,$K1172-2*(M1172*TAN(RADIANS(S1172))/2),$J1172-2*(M1172*TAN(RADIANS($AG1172))/2))</f>
        <v>3</v>
      </c>
      <c r="C1172" s="12">
        <f t="shared" ref="C1172:C1235" si="345">IF($I1172&lt;20,$K1172-2*(N1172*TAN(RADIANS(S1172))/2),$J1172-2*(N1172*TAN(RADIANS($AG1172))/2))</f>
        <v>3</v>
      </c>
      <c r="D1172" s="12">
        <f t="shared" ref="D1172:D1235" si="346">IF($I1172&lt;30,$K1172-2*(O1172*TAN(RADIANS(S1172))/2),$J1172-2*(O1172*TAN(RADIANS($AG1172))/2))</f>
        <v>3</v>
      </c>
      <c r="E1172" s="12">
        <f t="shared" ref="E1172:E1235" si="347">IF($I1172&lt;40,$K1172-2*(P1172*TAN(RADIANS(S1172))/2),$J1172-2*(P1172*TAN(RADIANS($AG1172))/2))</f>
        <v>2.8066522921901336</v>
      </c>
      <c r="F1172" s="12">
        <f t="shared" ref="F1172:F1235" si="348">IF($I1172&lt;50,$K1172-2*(Q1172*TAN(RADIANS(S1172))/2),$J1172-2*(Q1172*TAN(RADIANS($AG1172))/2))</f>
        <v>2.5884515159686385</v>
      </c>
      <c r="G1172" s="12">
        <f t="shared" ref="G1172:G1235" si="349">IF($I1172&lt;60,$K1172-2*(R1172*TAN(RADIANS(S1172))/2),$J1172-2*(R1172*TAN(RADIANS($AG1172))/2))</f>
        <v>2.370250739747144</v>
      </c>
      <c r="H1172" s="12">
        <f t="shared" ref="H1172:H1235" si="350">+Z1172+AC1172</f>
        <v>14</v>
      </c>
      <c r="I1172" s="12">
        <f t="shared" ref="I1172:I1235" si="351">IF(AD1172=0,H1172,Z1172+AD1172)</f>
        <v>31.138999999999999</v>
      </c>
      <c r="J1172" s="12">
        <f t="shared" ref="J1172:J1235" si="352">+AA1172</f>
        <v>3</v>
      </c>
      <c r="K1172" s="12">
        <f t="shared" si="342"/>
        <v>3</v>
      </c>
      <c r="L1172" s="12">
        <f t="shared" ref="L1172:L1235" si="353">+I1172-H1172</f>
        <v>17.138999999999999</v>
      </c>
      <c r="M1172" s="81">
        <f t="shared" ref="M1172:M1235" si="354">IF(I1172&lt;10,10-I1172,IF(H1172&gt;10,0,10-H1172))</f>
        <v>0</v>
      </c>
      <c r="N1172" s="81">
        <f t="shared" ref="N1172:N1235" si="355">IF(I1172&lt;20,20-I1172,IF(H1172&gt;20,0,20-H1172))</f>
        <v>6</v>
      </c>
      <c r="O1172" s="81">
        <f t="shared" ref="O1172:O1235" si="356">IF(I1172&lt;30,30-I1172,IF(H1172&gt;30,0,30-H1172))</f>
        <v>16</v>
      </c>
      <c r="P1172" s="81">
        <f t="shared" ref="P1172:P1235" si="357">IF(I1172&lt;40,40-I1172,IF(H1172&gt;40,0,40-H1172))</f>
        <v>8.8610000000000007</v>
      </c>
      <c r="Q1172" s="81">
        <f t="shared" ref="Q1172:Q1235" si="358">IF(I1172&lt;50,50-I1172,IF(H1172&gt;50,0,50-H1172))</f>
        <v>18.861000000000001</v>
      </c>
      <c r="R1172" s="81">
        <f t="shared" ref="R1172:R1235" si="359">IF(I1172&lt;60,60-I1172,IF(H1172&gt;60,0,60-H1172))</f>
        <v>28.861000000000001</v>
      </c>
      <c r="S1172">
        <f t="shared" ref="S1172:S1235" si="360">IF(AH1172=0,AG1172,AH1172)</f>
        <v>1.25</v>
      </c>
      <c r="V1172" s="59" t="s">
        <v>2483</v>
      </c>
      <c r="W1172" s="60" t="s">
        <v>2484</v>
      </c>
      <c r="X1172" s="61">
        <v>5</v>
      </c>
      <c r="Y1172" s="62">
        <v>68</v>
      </c>
      <c r="Z1172" s="62">
        <v>3</v>
      </c>
      <c r="AA1172" s="62">
        <v>3</v>
      </c>
      <c r="AB1172" s="62">
        <v>2.56</v>
      </c>
      <c r="AC1172" s="62">
        <v>11</v>
      </c>
      <c r="AD1172" s="62">
        <v>28.138999999999999</v>
      </c>
      <c r="AE1172" s="62">
        <v>49.27</v>
      </c>
      <c r="AF1172" s="62">
        <v>52.689</v>
      </c>
      <c r="AG1172" s="63">
        <v>0</v>
      </c>
      <c r="AH1172" s="58">
        <v>1.25</v>
      </c>
      <c r="AI1172" s="63">
        <v>3</v>
      </c>
      <c r="AJ1172" s="63">
        <v>0</v>
      </c>
      <c r="AK1172" s="48"/>
    </row>
    <row r="1173" spans="1:39">
      <c r="A1173" s="68" t="str">
        <f t="shared" si="343"/>
        <v>6EL13-57</v>
      </c>
      <c r="B1173" s="12">
        <f t="shared" si="344"/>
        <v>3</v>
      </c>
      <c r="C1173" s="12">
        <f t="shared" si="345"/>
        <v>3</v>
      </c>
      <c r="D1173" s="12">
        <f t="shared" si="346"/>
        <v>3</v>
      </c>
      <c r="E1173" s="12">
        <f t="shared" si="347"/>
        <v>2.7966586966391889</v>
      </c>
      <c r="F1173" s="12">
        <f t="shared" si="348"/>
        <v>2.5784579204176943</v>
      </c>
      <c r="G1173" s="12">
        <f t="shared" si="349"/>
        <v>2.3602571441961997</v>
      </c>
      <c r="H1173" s="12">
        <f t="shared" si="350"/>
        <v>14</v>
      </c>
      <c r="I1173" s="12">
        <f t="shared" si="351"/>
        <v>30.681000000000001</v>
      </c>
      <c r="J1173" s="12">
        <f t="shared" si="352"/>
        <v>3</v>
      </c>
      <c r="K1173" s="12">
        <f t="shared" si="342"/>
        <v>3</v>
      </c>
      <c r="L1173" s="12">
        <f t="shared" si="353"/>
        <v>16.681000000000001</v>
      </c>
      <c r="M1173" s="81">
        <f t="shared" si="354"/>
        <v>0</v>
      </c>
      <c r="N1173" s="81">
        <f t="shared" si="355"/>
        <v>6</v>
      </c>
      <c r="O1173" s="81">
        <f t="shared" si="356"/>
        <v>16</v>
      </c>
      <c r="P1173" s="81">
        <f t="shared" si="357"/>
        <v>9.3189999999999991</v>
      </c>
      <c r="Q1173" s="81">
        <f t="shared" si="358"/>
        <v>19.318999999999999</v>
      </c>
      <c r="R1173" s="81">
        <f t="shared" si="359"/>
        <v>29.318999999999999</v>
      </c>
      <c r="S1173">
        <f t="shared" si="360"/>
        <v>1.25</v>
      </c>
      <c r="V1173" s="59" t="s">
        <v>2485</v>
      </c>
      <c r="W1173" s="60" t="s">
        <v>2486</v>
      </c>
      <c r="X1173" s="61">
        <v>5</v>
      </c>
      <c r="Y1173" s="62">
        <v>68</v>
      </c>
      <c r="Z1173" s="62">
        <v>3</v>
      </c>
      <c r="AA1173" s="62">
        <v>3</v>
      </c>
      <c r="AB1173" s="62">
        <v>2.57</v>
      </c>
      <c r="AC1173" s="62">
        <v>11</v>
      </c>
      <c r="AD1173" s="62">
        <v>27.681000000000001</v>
      </c>
      <c r="AE1173" s="62">
        <v>49.27</v>
      </c>
      <c r="AF1173" s="62">
        <v>52.689</v>
      </c>
      <c r="AG1173" s="63">
        <v>0</v>
      </c>
      <c r="AH1173" s="58">
        <v>1.25</v>
      </c>
      <c r="AI1173" s="63">
        <v>3</v>
      </c>
      <c r="AJ1173" s="63">
        <v>0</v>
      </c>
      <c r="AK1173" s="48"/>
    </row>
    <row r="1174" spans="1:39">
      <c r="A1174" s="68" t="str">
        <f t="shared" si="343"/>
        <v>6EL13-58</v>
      </c>
      <c r="B1174" s="12">
        <f t="shared" si="344"/>
        <v>3</v>
      </c>
      <c r="C1174" s="12">
        <f t="shared" si="345"/>
        <v>3</v>
      </c>
      <c r="D1174" s="12">
        <f t="shared" si="346"/>
        <v>3</v>
      </c>
      <c r="E1174" s="12">
        <f t="shared" si="347"/>
        <v>2.7866651010882446</v>
      </c>
      <c r="F1174" s="12">
        <f t="shared" si="348"/>
        <v>2.56846432486675</v>
      </c>
      <c r="G1174" s="12">
        <f t="shared" si="349"/>
        <v>2.350263548645255</v>
      </c>
      <c r="H1174" s="12">
        <f t="shared" si="350"/>
        <v>14</v>
      </c>
      <c r="I1174" s="12">
        <f t="shared" si="351"/>
        <v>30.222999999999999</v>
      </c>
      <c r="J1174" s="12">
        <f t="shared" si="352"/>
        <v>3</v>
      </c>
      <c r="K1174" s="12">
        <f t="shared" si="342"/>
        <v>3</v>
      </c>
      <c r="L1174" s="12">
        <f t="shared" si="353"/>
        <v>16.222999999999999</v>
      </c>
      <c r="M1174" s="81">
        <f t="shared" si="354"/>
        <v>0</v>
      </c>
      <c r="N1174" s="81">
        <f t="shared" si="355"/>
        <v>6</v>
      </c>
      <c r="O1174" s="81">
        <f t="shared" si="356"/>
        <v>16</v>
      </c>
      <c r="P1174" s="81">
        <f t="shared" si="357"/>
        <v>9.777000000000001</v>
      </c>
      <c r="Q1174" s="81">
        <f t="shared" si="358"/>
        <v>19.777000000000001</v>
      </c>
      <c r="R1174" s="81">
        <f t="shared" si="359"/>
        <v>29.777000000000001</v>
      </c>
      <c r="S1174">
        <f t="shared" si="360"/>
        <v>1.25</v>
      </c>
      <c r="V1174" s="59" t="s">
        <v>2487</v>
      </c>
      <c r="W1174" s="60" t="s">
        <v>2488</v>
      </c>
      <c r="X1174" s="61">
        <v>5</v>
      </c>
      <c r="Y1174" s="62">
        <v>68</v>
      </c>
      <c r="Z1174" s="62">
        <v>3</v>
      </c>
      <c r="AA1174" s="62">
        <v>3</v>
      </c>
      <c r="AB1174" s="62">
        <v>2.58</v>
      </c>
      <c r="AC1174" s="62">
        <v>11</v>
      </c>
      <c r="AD1174" s="62">
        <v>27.222999999999999</v>
      </c>
      <c r="AE1174" s="62">
        <v>49.27</v>
      </c>
      <c r="AF1174" s="62">
        <v>52.689</v>
      </c>
      <c r="AG1174" s="63">
        <v>0</v>
      </c>
      <c r="AH1174" s="58">
        <v>1.25</v>
      </c>
      <c r="AI1174" s="63">
        <v>3</v>
      </c>
      <c r="AJ1174" s="63">
        <v>0</v>
      </c>
      <c r="AK1174" s="48"/>
    </row>
    <row r="1175" spans="1:39">
      <c r="A1175" s="68" t="str">
        <f t="shared" si="343"/>
        <v>6EL14-56</v>
      </c>
      <c r="B1175" s="12">
        <f t="shared" si="344"/>
        <v>3</v>
      </c>
      <c r="C1175" s="12">
        <f t="shared" si="345"/>
        <v>3</v>
      </c>
      <c r="D1175" s="12">
        <f t="shared" si="346"/>
        <v>3</v>
      </c>
      <c r="E1175" s="12">
        <f t="shared" si="347"/>
        <v>2.8149875618417948</v>
      </c>
      <c r="F1175" s="12">
        <f t="shared" si="348"/>
        <v>2.5967867856202997</v>
      </c>
      <c r="G1175" s="12">
        <f t="shared" si="349"/>
        <v>2.3785860093988052</v>
      </c>
      <c r="H1175" s="12">
        <f t="shared" si="350"/>
        <v>14</v>
      </c>
      <c r="I1175" s="12">
        <f t="shared" si="351"/>
        <v>31.521000000000001</v>
      </c>
      <c r="J1175" s="12">
        <f t="shared" si="352"/>
        <v>3</v>
      </c>
      <c r="K1175" s="12">
        <f t="shared" si="342"/>
        <v>3</v>
      </c>
      <c r="L1175" s="12">
        <f t="shared" si="353"/>
        <v>17.521000000000001</v>
      </c>
      <c r="M1175" s="81">
        <f t="shared" si="354"/>
        <v>0</v>
      </c>
      <c r="N1175" s="81">
        <f t="shared" si="355"/>
        <v>6</v>
      </c>
      <c r="O1175" s="81">
        <f t="shared" si="356"/>
        <v>16</v>
      </c>
      <c r="P1175" s="81">
        <f t="shared" si="357"/>
        <v>8.4789999999999992</v>
      </c>
      <c r="Q1175" s="81">
        <f t="shared" si="358"/>
        <v>18.478999999999999</v>
      </c>
      <c r="R1175" s="81">
        <f t="shared" si="359"/>
        <v>28.478999999999999</v>
      </c>
      <c r="S1175">
        <f t="shared" si="360"/>
        <v>1.25</v>
      </c>
      <c r="V1175" s="59" t="s">
        <v>2489</v>
      </c>
      <c r="W1175" s="60" t="s">
        <v>2490</v>
      </c>
      <c r="X1175" s="61">
        <v>5</v>
      </c>
      <c r="Y1175" s="62">
        <v>68</v>
      </c>
      <c r="Z1175" s="62">
        <v>3</v>
      </c>
      <c r="AA1175" s="62">
        <v>3</v>
      </c>
      <c r="AB1175" s="62">
        <v>2.56</v>
      </c>
      <c r="AC1175" s="62">
        <v>11</v>
      </c>
      <c r="AD1175" s="62">
        <v>28.521000000000001</v>
      </c>
      <c r="AE1175" s="62">
        <v>49.652000000000001</v>
      </c>
      <c r="AF1175" s="62">
        <v>52.689</v>
      </c>
      <c r="AG1175" s="63">
        <v>0</v>
      </c>
      <c r="AH1175" s="58">
        <v>1.25</v>
      </c>
      <c r="AI1175" s="63">
        <v>3</v>
      </c>
      <c r="AJ1175" s="63">
        <v>0</v>
      </c>
      <c r="AK1175" s="48"/>
    </row>
    <row r="1176" spans="1:39">
      <c r="A1176" s="68" t="str">
        <f t="shared" si="343"/>
        <v>6EL14-57</v>
      </c>
      <c r="B1176" s="12">
        <f t="shared" si="344"/>
        <v>3</v>
      </c>
      <c r="C1176" s="12">
        <f t="shared" si="345"/>
        <v>3</v>
      </c>
      <c r="D1176" s="12">
        <f t="shared" si="346"/>
        <v>3</v>
      </c>
      <c r="E1176" s="12">
        <f t="shared" si="347"/>
        <v>2.8049939662908501</v>
      </c>
      <c r="F1176" s="12">
        <f t="shared" si="348"/>
        <v>2.5867931900693555</v>
      </c>
      <c r="G1176" s="12">
        <f t="shared" si="349"/>
        <v>2.3685924138478605</v>
      </c>
      <c r="H1176" s="12">
        <f t="shared" si="350"/>
        <v>14</v>
      </c>
      <c r="I1176" s="12">
        <f t="shared" si="351"/>
        <v>31.062999999999999</v>
      </c>
      <c r="J1176" s="12">
        <f t="shared" si="352"/>
        <v>3</v>
      </c>
      <c r="K1176" s="12">
        <f t="shared" si="342"/>
        <v>3</v>
      </c>
      <c r="L1176" s="12">
        <f t="shared" si="353"/>
        <v>17.062999999999999</v>
      </c>
      <c r="M1176" s="81">
        <f t="shared" si="354"/>
        <v>0</v>
      </c>
      <c r="N1176" s="81">
        <f t="shared" si="355"/>
        <v>6</v>
      </c>
      <c r="O1176" s="81">
        <f t="shared" si="356"/>
        <v>16</v>
      </c>
      <c r="P1176" s="81">
        <f t="shared" si="357"/>
        <v>8.9370000000000012</v>
      </c>
      <c r="Q1176" s="81">
        <f t="shared" si="358"/>
        <v>18.937000000000001</v>
      </c>
      <c r="R1176" s="81">
        <f t="shared" si="359"/>
        <v>28.937000000000001</v>
      </c>
      <c r="S1176">
        <f t="shared" si="360"/>
        <v>1.25</v>
      </c>
      <c r="V1176" s="59" t="s">
        <v>2491</v>
      </c>
      <c r="W1176" s="60" t="s">
        <v>2492</v>
      </c>
      <c r="X1176" s="61">
        <v>5</v>
      </c>
      <c r="Y1176" s="62">
        <v>68</v>
      </c>
      <c r="Z1176" s="62">
        <v>3</v>
      </c>
      <c r="AA1176" s="62">
        <v>3</v>
      </c>
      <c r="AB1176" s="62">
        <v>2.57</v>
      </c>
      <c r="AC1176" s="62">
        <v>11</v>
      </c>
      <c r="AD1176" s="62">
        <v>28.062999999999999</v>
      </c>
      <c r="AE1176" s="62">
        <v>49.652000000000001</v>
      </c>
      <c r="AF1176" s="62">
        <v>52.689</v>
      </c>
      <c r="AG1176" s="63">
        <v>0</v>
      </c>
      <c r="AH1176" s="58">
        <v>1.25</v>
      </c>
      <c r="AI1176" s="63">
        <v>3</v>
      </c>
      <c r="AJ1176" s="63">
        <v>0</v>
      </c>
      <c r="AK1176" s="48"/>
    </row>
    <row r="1177" spans="1:39">
      <c r="A1177" s="68" t="str">
        <f t="shared" si="343"/>
        <v>6EL14-58</v>
      </c>
      <c r="B1177" s="12">
        <f t="shared" si="344"/>
        <v>3</v>
      </c>
      <c r="C1177" s="12">
        <f t="shared" si="345"/>
        <v>3</v>
      </c>
      <c r="D1177" s="12">
        <f t="shared" si="346"/>
        <v>3</v>
      </c>
      <c r="E1177" s="12">
        <f t="shared" si="347"/>
        <v>2.7950003707399058</v>
      </c>
      <c r="F1177" s="12">
        <f t="shared" si="348"/>
        <v>2.5767995945184108</v>
      </c>
      <c r="G1177" s="12">
        <f t="shared" si="349"/>
        <v>2.3585988182969162</v>
      </c>
      <c r="H1177" s="12">
        <f t="shared" si="350"/>
        <v>14</v>
      </c>
      <c r="I1177" s="12">
        <f t="shared" si="351"/>
        <v>30.605</v>
      </c>
      <c r="J1177" s="12">
        <f t="shared" si="352"/>
        <v>3</v>
      </c>
      <c r="K1177" s="12">
        <f t="shared" si="342"/>
        <v>3</v>
      </c>
      <c r="L1177" s="12">
        <f t="shared" si="353"/>
        <v>16.605</v>
      </c>
      <c r="M1177" s="81">
        <f t="shared" si="354"/>
        <v>0</v>
      </c>
      <c r="N1177" s="81">
        <f t="shared" si="355"/>
        <v>6</v>
      </c>
      <c r="O1177" s="81">
        <f t="shared" si="356"/>
        <v>16</v>
      </c>
      <c r="P1177" s="81">
        <f t="shared" si="357"/>
        <v>9.3949999999999996</v>
      </c>
      <c r="Q1177" s="81">
        <f t="shared" si="358"/>
        <v>19.395</v>
      </c>
      <c r="R1177" s="81">
        <f t="shared" si="359"/>
        <v>29.395</v>
      </c>
      <c r="S1177">
        <f t="shared" si="360"/>
        <v>1.25</v>
      </c>
      <c r="V1177" s="59" t="s">
        <v>2493</v>
      </c>
      <c r="W1177" s="60" t="s">
        <v>2494</v>
      </c>
      <c r="X1177" s="61">
        <v>5</v>
      </c>
      <c r="Y1177" s="62">
        <v>68</v>
      </c>
      <c r="Z1177" s="62">
        <v>3</v>
      </c>
      <c r="AA1177" s="62">
        <v>3</v>
      </c>
      <c r="AB1177" s="62">
        <v>2.58</v>
      </c>
      <c r="AC1177" s="62">
        <v>11</v>
      </c>
      <c r="AD1177" s="62">
        <v>27.605</v>
      </c>
      <c r="AE1177" s="62">
        <v>49.652000000000001</v>
      </c>
      <c r="AF1177" s="62">
        <v>52.689</v>
      </c>
      <c r="AG1177" s="63">
        <v>0</v>
      </c>
      <c r="AH1177" s="58">
        <v>1.25</v>
      </c>
      <c r="AI1177" s="63">
        <v>3</v>
      </c>
      <c r="AJ1177" s="63">
        <v>0</v>
      </c>
      <c r="AK1177" s="48"/>
    </row>
    <row r="1178" spans="1:39">
      <c r="A1178" s="68" t="str">
        <f t="shared" si="343"/>
        <v>6EL15-56</v>
      </c>
      <c r="B1178" s="12">
        <f t="shared" si="344"/>
        <v>3</v>
      </c>
      <c r="C1178" s="12">
        <f t="shared" si="345"/>
        <v>3</v>
      </c>
      <c r="D1178" s="12">
        <f t="shared" si="346"/>
        <v>3</v>
      </c>
      <c r="E1178" s="12">
        <f t="shared" si="347"/>
        <v>2.8233228314934555</v>
      </c>
      <c r="F1178" s="12">
        <f t="shared" si="348"/>
        <v>2.6051220552719609</v>
      </c>
      <c r="G1178" s="12">
        <f t="shared" si="349"/>
        <v>2.3869212790504664</v>
      </c>
      <c r="H1178" s="12">
        <f t="shared" si="350"/>
        <v>14</v>
      </c>
      <c r="I1178" s="12">
        <f t="shared" si="351"/>
        <v>31.902999999999999</v>
      </c>
      <c r="J1178" s="12">
        <f t="shared" si="352"/>
        <v>3</v>
      </c>
      <c r="K1178" s="12">
        <f t="shared" si="342"/>
        <v>3</v>
      </c>
      <c r="L1178" s="12">
        <f t="shared" si="353"/>
        <v>17.902999999999999</v>
      </c>
      <c r="M1178" s="81">
        <f t="shared" si="354"/>
        <v>0</v>
      </c>
      <c r="N1178" s="81">
        <f t="shared" si="355"/>
        <v>6</v>
      </c>
      <c r="O1178" s="81">
        <f t="shared" si="356"/>
        <v>16</v>
      </c>
      <c r="P1178" s="81">
        <f t="shared" si="357"/>
        <v>8.0970000000000013</v>
      </c>
      <c r="Q1178" s="81">
        <f t="shared" si="358"/>
        <v>18.097000000000001</v>
      </c>
      <c r="R1178" s="81">
        <f t="shared" si="359"/>
        <v>28.097000000000001</v>
      </c>
      <c r="S1178">
        <f t="shared" si="360"/>
        <v>1.25</v>
      </c>
      <c r="V1178" s="59" t="s">
        <v>2495</v>
      </c>
      <c r="W1178" s="60" t="s">
        <v>2496</v>
      </c>
      <c r="X1178" s="61">
        <v>5</v>
      </c>
      <c r="Y1178" s="62">
        <v>68</v>
      </c>
      <c r="Z1178" s="62">
        <v>3</v>
      </c>
      <c r="AA1178" s="62">
        <v>3</v>
      </c>
      <c r="AB1178" s="62">
        <v>2.56</v>
      </c>
      <c r="AC1178" s="62">
        <v>11</v>
      </c>
      <c r="AD1178" s="62">
        <v>28.902999999999999</v>
      </c>
      <c r="AE1178" s="62">
        <v>50.033999999999999</v>
      </c>
      <c r="AF1178" s="62">
        <v>52.689</v>
      </c>
      <c r="AG1178" s="63">
        <v>0</v>
      </c>
      <c r="AH1178" s="58">
        <v>1.25</v>
      </c>
      <c r="AI1178" s="63">
        <v>3</v>
      </c>
      <c r="AJ1178" s="63">
        <v>0</v>
      </c>
      <c r="AK1178" s="48"/>
    </row>
    <row r="1179" spans="1:39">
      <c r="A1179" s="68" t="str">
        <f t="shared" si="343"/>
        <v>6EL15-57</v>
      </c>
      <c r="B1179" s="12">
        <f t="shared" si="344"/>
        <v>3</v>
      </c>
      <c r="C1179" s="12">
        <f t="shared" si="345"/>
        <v>3</v>
      </c>
      <c r="D1179" s="12">
        <f t="shared" si="346"/>
        <v>3</v>
      </c>
      <c r="E1179" s="12">
        <f t="shared" si="347"/>
        <v>2.8133292359425113</v>
      </c>
      <c r="F1179" s="12">
        <f t="shared" si="348"/>
        <v>2.5951284597210167</v>
      </c>
      <c r="G1179" s="12">
        <f t="shared" si="349"/>
        <v>2.3769276834995217</v>
      </c>
      <c r="H1179" s="12">
        <f t="shared" si="350"/>
        <v>14</v>
      </c>
      <c r="I1179" s="12">
        <f t="shared" si="351"/>
        <v>31.445</v>
      </c>
      <c r="J1179" s="12">
        <f t="shared" si="352"/>
        <v>3</v>
      </c>
      <c r="K1179" s="12">
        <f t="shared" si="342"/>
        <v>3</v>
      </c>
      <c r="L1179" s="12">
        <f t="shared" si="353"/>
        <v>17.445</v>
      </c>
      <c r="M1179" s="81">
        <f t="shared" si="354"/>
        <v>0</v>
      </c>
      <c r="N1179" s="81">
        <f t="shared" si="355"/>
        <v>6</v>
      </c>
      <c r="O1179" s="81">
        <f t="shared" si="356"/>
        <v>16</v>
      </c>
      <c r="P1179" s="81">
        <f t="shared" si="357"/>
        <v>8.5549999999999997</v>
      </c>
      <c r="Q1179" s="81">
        <f t="shared" si="358"/>
        <v>18.555</v>
      </c>
      <c r="R1179" s="81">
        <f t="shared" si="359"/>
        <v>28.555</v>
      </c>
      <c r="S1179">
        <f t="shared" si="360"/>
        <v>1.25</v>
      </c>
      <c r="V1179" s="59" t="s">
        <v>2497</v>
      </c>
      <c r="W1179" s="60" t="s">
        <v>2498</v>
      </c>
      <c r="X1179" s="61">
        <v>5</v>
      </c>
      <c r="Y1179" s="62">
        <v>68</v>
      </c>
      <c r="Z1179" s="62">
        <v>3</v>
      </c>
      <c r="AA1179" s="62">
        <v>3</v>
      </c>
      <c r="AB1179" s="62">
        <v>2.57</v>
      </c>
      <c r="AC1179" s="62">
        <v>11</v>
      </c>
      <c r="AD1179" s="62">
        <v>28.445</v>
      </c>
      <c r="AE1179" s="62">
        <v>50.033999999999999</v>
      </c>
      <c r="AF1179" s="62">
        <v>52.689</v>
      </c>
      <c r="AG1179" s="63">
        <v>0</v>
      </c>
      <c r="AH1179" s="58">
        <v>1.25</v>
      </c>
      <c r="AI1179" s="63">
        <v>3</v>
      </c>
      <c r="AJ1179" s="63">
        <v>0</v>
      </c>
      <c r="AK1179" s="48"/>
      <c r="AL1179" s="48"/>
      <c r="AM1179" s="48"/>
    </row>
    <row r="1180" spans="1:39">
      <c r="A1180" s="68" t="str">
        <f t="shared" si="343"/>
        <v>6EL15-58</v>
      </c>
      <c r="B1180" s="12">
        <f t="shared" si="344"/>
        <v>3</v>
      </c>
      <c r="C1180" s="12">
        <f t="shared" si="345"/>
        <v>3</v>
      </c>
      <c r="D1180" s="12">
        <f t="shared" si="346"/>
        <v>3</v>
      </c>
      <c r="E1180" s="12">
        <f t="shared" si="347"/>
        <v>2.8033356403915666</v>
      </c>
      <c r="F1180" s="12">
        <f t="shared" si="348"/>
        <v>2.585134864170072</v>
      </c>
      <c r="G1180" s="12">
        <f t="shared" si="349"/>
        <v>2.3669340879485774</v>
      </c>
      <c r="H1180" s="12">
        <f t="shared" si="350"/>
        <v>14</v>
      </c>
      <c r="I1180" s="12">
        <f t="shared" si="351"/>
        <v>30.986999999999998</v>
      </c>
      <c r="J1180" s="12">
        <f t="shared" si="352"/>
        <v>3</v>
      </c>
      <c r="K1180" s="12">
        <f t="shared" si="342"/>
        <v>3</v>
      </c>
      <c r="L1180" s="12">
        <f t="shared" si="353"/>
        <v>16.986999999999998</v>
      </c>
      <c r="M1180" s="81">
        <f t="shared" si="354"/>
        <v>0</v>
      </c>
      <c r="N1180" s="81">
        <f t="shared" si="355"/>
        <v>6</v>
      </c>
      <c r="O1180" s="81">
        <f t="shared" si="356"/>
        <v>16</v>
      </c>
      <c r="P1180" s="81">
        <f t="shared" si="357"/>
        <v>9.0130000000000017</v>
      </c>
      <c r="Q1180" s="81">
        <f t="shared" si="358"/>
        <v>19.013000000000002</v>
      </c>
      <c r="R1180" s="81">
        <f t="shared" si="359"/>
        <v>29.013000000000002</v>
      </c>
      <c r="S1180">
        <f t="shared" si="360"/>
        <v>1.25</v>
      </c>
      <c r="V1180" s="59" t="s">
        <v>2499</v>
      </c>
      <c r="W1180" s="60" t="s">
        <v>2500</v>
      </c>
      <c r="X1180" s="61">
        <v>5</v>
      </c>
      <c r="Y1180" s="62">
        <v>68</v>
      </c>
      <c r="Z1180" s="62">
        <v>3</v>
      </c>
      <c r="AA1180" s="62">
        <v>3</v>
      </c>
      <c r="AB1180" s="62">
        <v>2.58</v>
      </c>
      <c r="AC1180" s="62">
        <v>11</v>
      </c>
      <c r="AD1180" s="62">
        <v>27.986999999999998</v>
      </c>
      <c r="AE1180" s="62">
        <v>50.033999999999999</v>
      </c>
      <c r="AF1180" s="62">
        <v>52.689</v>
      </c>
      <c r="AG1180" s="63">
        <v>0</v>
      </c>
      <c r="AH1180" s="58">
        <v>1.25</v>
      </c>
      <c r="AI1180" s="63">
        <v>3</v>
      </c>
      <c r="AJ1180" s="63">
        <v>0</v>
      </c>
      <c r="AK1180" s="48"/>
      <c r="AL1180" s="48"/>
      <c r="AM1180" s="48"/>
    </row>
    <row r="1181" spans="1:39">
      <c r="A1181" s="68" t="str">
        <f t="shared" si="343"/>
        <v>6EL21-63</v>
      </c>
      <c r="B1181" s="12">
        <f t="shared" si="344"/>
        <v>3</v>
      </c>
      <c r="C1181" s="12">
        <f t="shared" si="345"/>
        <v>3</v>
      </c>
      <c r="D1181" s="12">
        <f t="shared" si="346"/>
        <v>2.8581694954560284</v>
      </c>
      <c r="E1181" s="12">
        <f t="shared" si="347"/>
        <v>2.6399687192345338</v>
      </c>
      <c r="F1181" s="12">
        <f t="shared" si="348"/>
        <v>2.4217679430130388</v>
      </c>
      <c r="G1181" s="12">
        <f t="shared" si="349"/>
        <v>2.2035671667915442</v>
      </c>
      <c r="H1181" s="12">
        <f t="shared" si="350"/>
        <v>11</v>
      </c>
      <c r="I1181" s="12">
        <f t="shared" si="351"/>
        <v>23.5</v>
      </c>
      <c r="J1181" s="12">
        <f t="shared" si="352"/>
        <v>3</v>
      </c>
      <c r="K1181" s="12">
        <f t="shared" si="342"/>
        <v>3</v>
      </c>
      <c r="L1181" s="12">
        <f t="shared" si="353"/>
        <v>12.5</v>
      </c>
      <c r="M1181" s="81">
        <f t="shared" si="354"/>
        <v>0</v>
      </c>
      <c r="N1181" s="81">
        <f t="shared" si="355"/>
        <v>9</v>
      </c>
      <c r="O1181" s="81">
        <f t="shared" si="356"/>
        <v>6.5</v>
      </c>
      <c r="P1181" s="81">
        <f t="shared" si="357"/>
        <v>16.5</v>
      </c>
      <c r="Q1181" s="81">
        <f t="shared" si="358"/>
        <v>26.5</v>
      </c>
      <c r="R1181" s="81">
        <f t="shared" si="359"/>
        <v>36.5</v>
      </c>
      <c r="S1181">
        <f t="shared" si="360"/>
        <v>1.25</v>
      </c>
      <c r="V1181" s="54" t="s">
        <v>2501</v>
      </c>
      <c r="W1181" s="55" t="s">
        <v>2502</v>
      </c>
      <c r="X1181" s="56">
        <v>5</v>
      </c>
      <c r="Y1181" s="57">
        <v>62.8</v>
      </c>
      <c r="Z1181" s="57">
        <v>3</v>
      </c>
      <c r="AA1181" s="57">
        <v>3</v>
      </c>
      <c r="AB1181" s="57">
        <v>2.63</v>
      </c>
      <c r="AC1181" s="57">
        <v>8</v>
      </c>
      <c r="AD1181" s="57">
        <v>20.5</v>
      </c>
      <c r="AE1181" s="57">
        <v>36.5</v>
      </c>
      <c r="AF1181" s="57">
        <v>0</v>
      </c>
      <c r="AG1181" s="58">
        <v>0</v>
      </c>
      <c r="AH1181" s="58">
        <v>1.25</v>
      </c>
      <c r="AI1181" s="58">
        <v>3</v>
      </c>
      <c r="AJ1181" s="58">
        <v>0</v>
      </c>
      <c r="AL1181" s="48"/>
      <c r="AM1181" s="48"/>
    </row>
    <row r="1182" spans="1:39">
      <c r="A1182" s="68" t="str">
        <f t="shared" si="343"/>
        <v>6EN11</v>
      </c>
      <c r="B1182" s="12">
        <f t="shared" si="344"/>
        <v>3</v>
      </c>
      <c r="C1182" s="12">
        <f t="shared" si="345"/>
        <v>3</v>
      </c>
      <c r="D1182" s="12">
        <f t="shared" si="346"/>
        <v>3</v>
      </c>
      <c r="E1182" s="12">
        <f t="shared" si="347"/>
        <v>2.803619301400655</v>
      </c>
      <c r="F1182" s="12">
        <f t="shared" si="348"/>
        <v>2.5854185251791599</v>
      </c>
      <c r="G1182" s="12">
        <f t="shared" si="349"/>
        <v>2.3672177489576653</v>
      </c>
      <c r="H1182" s="12">
        <f t="shared" si="350"/>
        <v>12</v>
      </c>
      <c r="I1182" s="12">
        <f t="shared" si="351"/>
        <v>31</v>
      </c>
      <c r="J1182" s="12">
        <f t="shared" si="352"/>
        <v>3</v>
      </c>
      <c r="K1182" s="12">
        <f t="shared" si="342"/>
        <v>3</v>
      </c>
      <c r="L1182" s="12">
        <f t="shared" si="353"/>
        <v>19</v>
      </c>
      <c r="M1182" s="81">
        <f t="shared" si="354"/>
        <v>0</v>
      </c>
      <c r="N1182" s="81">
        <f t="shared" si="355"/>
        <v>8</v>
      </c>
      <c r="O1182" s="81">
        <f t="shared" si="356"/>
        <v>18</v>
      </c>
      <c r="P1182" s="81">
        <f t="shared" si="357"/>
        <v>9</v>
      </c>
      <c r="Q1182" s="81">
        <f t="shared" si="358"/>
        <v>19</v>
      </c>
      <c r="R1182" s="81">
        <f t="shared" si="359"/>
        <v>29</v>
      </c>
      <c r="S1182">
        <f t="shared" si="360"/>
        <v>1.25</v>
      </c>
      <c r="V1182" s="54" t="s">
        <v>2503</v>
      </c>
      <c r="W1182" s="55" t="s">
        <v>2504</v>
      </c>
      <c r="X1182" s="56">
        <v>5</v>
      </c>
      <c r="Y1182" s="57">
        <v>65.8</v>
      </c>
      <c r="Z1182" s="57">
        <v>3</v>
      </c>
      <c r="AA1182" s="57">
        <v>3</v>
      </c>
      <c r="AB1182" s="57">
        <v>2.5299999999999998</v>
      </c>
      <c r="AC1182" s="57">
        <v>9</v>
      </c>
      <c r="AD1182" s="57">
        <v>28</v>
      </c>
      <c r="AE1182" s="57">
        <v>40.5</v>
      </c>
      <c r="AF1182" s="57">
        <v>0</v>
      </c>
      <c r="AG1182" s="58">
        <v>0</v>
      </c>
      <c r="AH1182" s="58">
        <v>1.25</v>
      </c>
      <c r="AI1182" s="58">
        <v>3.5</v>
      </c>
      <c r="AJ1182" s="58">
        <v>0</v>
      </c>
      <c r="AL1182" s="48"/>
      <c r="AM1182" s="48"/>
    </row>
    <row r="1183" spans="1:39">
      <c r="A1183" s="68" t="str">
        <f t="shared" si="343"/>
        <v>6EN11-51</v>
      </c>
      <c r="B1183" s="12">
        <f t="shared" si="344"/>
        <v>3</v>
      </c>
      <c r="C1183" s="12">
        <f t="shared" si="345"/>
        <v>3</v>
      </c>
      <c r="D1183" s="12">
        <f t="shared" si="346"/>
        <v>3</v>
      </c>
      <c r="E1183" s="12">
        <f t="shared" si="347"/>
        <v>2.7927092625895802</v>
      </c>
      <c r="F1183" s="12">
        <f t="shared" si="348"/>
        <v>2.5745084863680852</v>
      </c>
      <c r="G1183" s="12">
        <f t="shared" si="349"/>
        <v>2.3563077101465906</v>
      </c>
      <c r="H1183" s="12">
        <f t="shared" si="350"/>
        <v>11.5</v>
      </c>
      <c r="I1183" s="12">
        <f t="shared" si="351"/>
        <v>30.5</v>
      </c>
      <c r="J1183" s="12">
        <f t="shared" si="352"/>
        <v>3</v>
      </c>
      <c r="K1183" s="12">
        <f t="shared" si="342"/>
        <v>3</v>
      </c>
      <c r="L1183" s="12">
        <f t="shared" si="353"/>
        <v>19</v>
      </c>
      <c r="M1183" s="81">
        <f t="shared" si="354"/>
        <v>0</v>
      </c>
      <c r="N1183" s="81">
        <f t="shared" si="355"/>
        <v>8.5</v>
      </c>
      <c r="O1183" s="81">
        <f t="shared" si="356"/>
        <v>18.5</v>
      </c>
      <c r="P1183" s="81">
        <f t="shared" si="357"/>
        <v>9.5</v>
      </c>
      <c r="Q1183" s="81">
        <f t="shared" si="358"/>
        <v>19.5</v>
      </c>
      <c r="R1183" s="81">
        <f t="shared" si="359"/>
        <v>29.5</v>
      </c>
      <c r="S1183">
        <f t="shared" si="360"/>
        <v>1.25</v>
      </c>
      <c r="V1183" s="59" t="s">
        <v>2505</v>
      </c>
      <c r="W1183" s="60" t="s">
        <v>2506</v>
      </c>
      <c r="X1183" s="61">
        <v>5</v>
      </c>
      <c r="Y1183" s="62">
        <v>65.5</v>
      </c>
      <c r="Z1183" s="62">
        <v>3</v>
      </c>
      <c r="AA1183" s="62">
        <v>3</v>
      </c>
      <c r="AB1183" s="62">
        <v>2.5099999999999998</v>
      </c>
      <c r="AC1183" s="62">
        <v>8.5</v>
      </c>
      <c r="AD1183" s="62">
        <v>27.5</v>
      </c>
      <c r="AE1183" s="62">
        <v>40</v>
      </c>
      <c r="AF1183" s="62">
        <v>0</v>
      </c>
      <c r="AG1183" s="63">
        <v>0</v>
      </c>
      <c r="AH1183" s="58">
        <v>1.25</v>
      </c>
      <c r="AI1183" s="58">
        <v>3.5</v>
      </c>
      <c r="AJ1183" s="63">
        <v>0</v>
      </c>
      <c r="AK1183" s="48"/>
      <c r="AL1183" s="48"/>
      <c r="AM1183" s="48"/>
    </row>
    <row r="1184" spans="1:39">
      <c r="A1184" s="68" t="str">
        <f t="shared" si="343"/>
        <v>6EN11-52</v>
      </c>
      <c r="B1184" s="12">
        <f t="shared" si="344"/>
        <v>3</v>
      </c>
      <c r="C1184" s="12">
        <f t="shared" si="345"/>
        <v>3</v>
      </c>
      <c r="D1184" s="12">
        <f t="shared" si="346"/>
        <v>3</v>
      </c>
      <c r="E1184" s="12">
        <f t="shared" si="347"/>
        <v>2.7927092625895802</v>
      </c>
      <c r="F1184" s="12">
        <f t="shared" si="348"/>
        <v>2.5745084863680852</v>
      </c>
      <c r="G1184" s="12">
        <f t="shared" si="349"/>
        <v>2.3563077101465906</v>
      </c>
      <c r="H1184" s="12">
        <f t="shared" si="350"/>
        <v>11.5</v>
      </c>
      <c r="I1184" s="12">
        <f t="shared" si="351"/>
        <v>30.5</v>
      </c>
      <c r="J1184" s="12">
        <f t="shared" si="352"/>
        <v>3</v>
      </c>
      <c r="K1184" s="12">
        <f t="shared" si="342"/>
        <v>3</v>
      </c>
      <c r="L1184" s="12">
        <f t="shared" si="353"/>
        <v>19</v>
      </c>
      <c r="M1184" s="81">
        <f t="shared" si="354"/>
        <v>0</v>
      </c>
      <c r="N1184" s="81">
        <f t="shared" si="355"/>
        <v>8.5</v>
      </c>
      <c r="O1184" s="81">
        <f t="shared" si="356"/>
        <v>18.5</v>
      </c>
      <c r="P1184" s="81">
        <f t="shared" si="357"/>
        <v>9.5</v>
      </c>
      <c r="Q1184" s="81">
        <f t="shared" si="358"/>
        <v>19.5</v>
      </c>
      <c r="R1184" s="81">
        <f t="shared" si="359"/>
        <v>29.5</v>
      </c>
      <c r="S1184">
        <f t="shared" si="360"/>
        <v>1.25</v>
      </c>
      <c r="V1184" s="59" t="s">
        <v>2507</v>
      </c>
      <c r="W1184" s="60" t="s">
        <v>2508</v>
      </c>
      <c r="X1184" s="61">
        <v>5</v>
      </c>
      <c r="Y1184" s="62">
        <v>65.5</v>
      </c>
      <c r="Z1184" s="62">
        <v>3</v>
      </c>
      <c r="AA1184" s="62">
        <v>3</v>
      </c>
      <c r="AB1184" s="62">
        <v>2.52</v>
      </c>
      <c r="AC1184" s="62">
        <v>8.5</v>
      </c>
      <c r="AD1184" s="62">
        <v>27.5</v>
      </c>
      <c r="AE1184" s="62">
        <v>40</v>
      </c>
      <c r="AF1184" s="62">
        <v>0</v>
      </c>
      <c r="AG1184" s="63">
        <v>0</v>
      </c>
      <c r="AH1184" s="58">
        <v>1.25</v>
      </c>
      <c r="AI1184" s="58">
        <v>3.5</v>
      </c>
      <c r="AJ1184" s="63">
        <v>0</v>
      </c>
      <c r="AK1184" s="48"/>
      <c r="AL1184" s="48"/>
      <c r="AM1184" s="48"/>
    </row>
    <row r="1185" spans="1:39">
      <c r="A1185" s="68" t="str">
        <f t="shared" si="343"/>
        <v>6EN11-53</v>
      </c>
      <c r="B1185" s="12">
        <f t="shared" si="344"/>
        <v>3</v>
      </c>
      <c r="C1185" s="12">
        <f t="shared" si="345"/>
        <v>3</v>
      </c>
      <c r="D1185" s="12">
        <f t="shared" si="346"/>
        <v>3</v>
      </c>
      <c r="E1185" s="12">
        <f t="shared" si="347"/>
        <v>2.7927092625895802</v>
      </c>
      <c r="F1185" s="12">
        <f t="shared" si="348"/>
        <v>2.5745084863680852</v>
      </c>
      <c r="G1185" s="12">
        <f t="shared" si="349"/>
        <v>2.3563077101465906</v>
      </c>
      <c r="H1185" s="12">
        <f t="shared" si="350"/>
        <v>11.5</v>
      </c>
      <c r="I1185" s="12">
        <f t="shared" si="351"/>
        <v>30.5</v>
      </c>
      <c r="J1185" s="12">
        <f t="shared" si="352"/>
        <v>3</v>
      </c>
      <c r="K1185" s="12">
        <f t="shared" si="342"/>
        <v>3</v>
      </c>
      <c r="L1185" s="12">
        <f t="shared" si="353"/>
        <v>19</v>
      </c>
      <c r="M1185" s="81">
        <f t="shared" si="354"/>
        <v>0</v>
      </c>
      <c r="N1185" s="81">
        <f t="shared" si="355"/>
        <v>8.5</v>
      </c>
      <c r="O1185" s="81">
        <f t="shared" si="356"/>
        <v>18.5</v>
      </c>
      <c r="P1185" s="81">
        <f t="shared" si="357"/>
        <v>9.5</v>
      </c>
      <c r="Q1185" s="81">
        <f t="shared" si="358"/>
        <v>19.5</v>
      </c>
      <c r="R1185" s="81">
        <f t="shared" si="359"/>
        <v>29.5</v>
      </c>
      <c r="S1185">
        <f t="shared" si="360"/>
        <v>1.25</v>
      </c>
      <c r="V1185" s="59" t="s">
        <v>2509</v>
      </c>
      <c r="W1185" s="60" t="s">
        <v>2510</v>
      </c>
      <c r="X1185" s="61">
        <v>5</v>
      </c>
      <c r="Y1185" s="62">
        <v>65.5</v>
      </c>
      <c r="Z1185" s="62">
        <v>3</v>
      </c>
      <c r="AA1185" s="62">
        <v>3</v>
      </c>
      <c r="AB1185" s="62">
        <v>2.5299999999999998</v>
      </c>
      <c r="AC1185" s="62">
        <v>8.5</v>
      </c>
      <c r="AD1185" s="62">
        <v>27.5</v>
      </c>
      <c r="AE1185" s="62">
        <v>40</v>
      </c>
      <c r="AF1185" s="62">
        <v>0</v>
      </c>
      <c r="AG1185" s="63">
        <v>0</v>
      </c>
      <c r="AH1185" s="58">
        <v>1.25</v>
      </c>
      <c r="AI1185" s="58">
        <v>3.5</v>
      </c>
      <c r="AJ1185" s="63">
        <v>0</v>
      </c>
      <c r="AK1185" s="48"/>
      <c r="AL1185" s="48"/>
      <c r="AM1185" s="48"/>
    </row>
    <row r="1186" spans="1:39">
      <c r="A1186" s="68" t="str">
        <f t="shared" si="343"/>
        <v>6EN11-54</v>
      </c>
      <c r="B1186" s="12">
        <f t="shared" si="344"/>
        <v>3</v>
      </c>
      <c r="C1186" s="12">
        <f t="shared" si="345"/>
        <v>3</v>
      </c>
      <c r="D1186" s="12">
        <f t="shared" si="346"/>
        <v>3</v>
      </c>
      <c r="E1186" s="12">
        <f t="shared" si="347"/>
        <v>2.7927092625895802</v>
      </c>
      <c r="F1186" s="12">
        <f t="shared" si="348"/>
        <v>2.5745084863680852</v>
      </c>
      <c r="G1186" s="12">
        <f t="shared" si="349"/>
        <v>2.3563077101465906</v>
      </c>
      <c r="H1186" s="12">
        <f t="shared" si="350"/>
        <v>11.5</v>
      </c>
      <c r="I1186" s="12">
        <f t="shared" si="351"/>
        <v>30.5</v>
      </c>
      <c r="J1186" s="12">
        <f t="shared" si="352"/>
        <v>3</v>
      </c>
      <c r="K1186" s="12">
        <f t="shared" si="342"/>
        <v>3</v>
      </c>
      <c r="L1186" s="12">
        <f t="shared" si="353"/>
        <v>19</v>
      </c>
      <c r="M1186" s="81">
        <f t="shared" si="354"/>
        <v>0</v>
      </c>
      <c r="N1186" s="81">
        <f t="shared" si="355"/>
        <v>8.5</v>
      </c>
      <c r="O1186" s="81">
        <f t="shared" si="356"/>
        <v>18.5</v>
      </c>
      <c r="P1186" s="81">
        <f t="shared" si="357"/>
        <v>9.5</v>
      </c>
      <c r="Q1186" s="81">
        <f t="shared" si="358"/>
        <v>19.5</v>
      </c>
      <c r="R1186" s="81">
        <f t="shared" si="359"/>
        <v>29.5</v>
      </c>
      <c r="S1186">
        <f t="shared" si="360"/>
        <v>1.25</v>
      </c>
      <c r="V1186" s="59" t="s">
        <v>2511</v>
      </c>
      <c r="W1186" s="60" t="s">
        <v>2512</v>
      </c>
      <c r="X1186" s="61">
        <v>5</v>
      </c>
      <c r="Y1186" s="62">
        <v>65.5</v>
      </c>
      <c r="Z1186" s="62">
        <v>3</v>
      </c>
      <c r="AA1186" s="62">
        <v>3</v>
      </c>
      <c r="AB1186" s="62">
        <v>2.54</v>
      </c>
      <c r="AC1186" s="62">
        <v>8.5</v>
      </c>
      <c r="AD1186" s="62">
        <v>27.5</v>
      </c>
      <c r="AE1186" s="62">
        <v>40</v>
      </c>
      <c r="AF1186" s="62">
        <v>0</v>
      </c>
      <c r="AG1186" s="63">
        <v>0</v>
      </c>
      <c r="AH1186" s="58">
        <v>1.25</v>
      </c>
      <c r="AI1186" s="58">
        <v>3.5</v>
      </c>
      <c r="AJ1186" s="63">
        <v>0</v>
      </c>
      <c r="AK1186" s="48"/>
      <c r="AL1186" s="48"/>
      <c r="AM1186" s="48"/>
    </row>
    <row r="1187" spans="1:39">
      <c r="A1187" s="68" t="str">
        <f t="shared" si="343"/>
        <v>6EN11-55</v>
      </c>
      <c r="B1187" s="12">
        <f t="shared" si="344"/>
        <v>3</v>
      </c>
      <c r="C1187" s="12">
        <f t="shared" si="345"/>
        <v>3</v>
      </c>
      <c r="D1187" s="12">
        <f t="shared" si="346"/>
        <v>3</v>
      </c>
      <c r="E1187" s="12">
        <f t="shared" si="347"/>
        <v>2.7927092625895802</v>
      </c>
      <c r="F1187" s="12">
        <f t="shared" si="348"/>
        <v>2.5745084863680852</v>
      </c>
      <c r="G1187" s="12">
        <f t="shared" si="349"/>
        <v>2.3563077101465906</v>
      </c>
      <c r="H1187" s="12">
        <f t="shared" si="350"/>
        <v>11.5</v>
      </c>
      <c r="I1187" s="12">
        <f t="shared" si="351"/>
        <v>30.5</v>
      </c>
      <c r="J1187" s="12">
        <f t="shared" si="352"/>
        <v>3</v>
      </c>
      <c r="K1187" s="12">
        <f t="shared" si="342"/>
        <v>3</v>
      </c>
      <c r="L1187" s="12">
        <f t="shared" si="353"/>
        <v>19</v>
      </c>
      <c r="M1187" s="81">
        <f t="shared" si="354"/>
        <v>0</v>
      </c>
      <c r="N1187" s="81">
        <f t="shared" si="355"/>
        <v>8.5</v>
      </c>
      <c r="O1187" s="81">
        <f t="shared" si="356"/>
        <v>18.5</v>
      </c>
      <c r="P1187" s="81">
        <f t="shared" si="357"/>
        <v>9.5</v>
      </c>
      <c r="Q1187" s="81">
        <f t="shared" si="358"/>
        <v>19.5</v>
      </c>
      <c r="R1187" s="81">
        <f t="shared" si="359"/>
        <v>29.5</v>
      </c>
      <c r="S1187">
        <f t="shared" si="360"/>
        <v>1.25</v>
      </c>
      <c r="V1187" s="59" t="s">
        <v>2513</v>
      </c>
      <c r="W1187" s="64" t="s">
        <v>2514</v>
      </c>
      <c r="X1187" s="61">
        <v>5</v>
      </c>
      <c r="Y1187" s="62">
        <v>65.5</v>
      </c>
      <c r="Z1187" s="62">
        <v>3</v>
      </c>
      <c r="AA1187" s="62">
        <v>3</v>
      </c>
      <c r="AB1187" s="62">
        <v>2.5499999999999998</v>
      </c>
      <c r="AC1187" s="62">
        <v>8.5</v>
      </c>
      <c r="AD1187" s="62">
        <v>27.5</v>
      </c>
      <c r="AE1187" s="62">
        <v>40</v>
      </c>
      <c r="AF1187" s="62">
        <v>0</v>
      </c>
      <c r="AG1187" s="63">
        <v>0</v>
      </c>
      <c r="AH1187" s="58">
        <v>1.25</v>
      </c>
      <c r="AI1187" s="58">
        <v>3.5</v>
      </c>
      <c r="AJ1187" s="63">
        <v>0</v>
      </c>
      <c r="AK1187" s="48"/>
      <c r="AL1187" s="48"/>
      <c r="AM1187" s="48"/>
    </row>
    <row r="1188" spans="1:39">
      <c r="A1188" s="68" t="str">
        <f t="shared" si="343"/>
        <v>6EN11-56</v>
      </c>
      <c r="B1188" s="12">
        <f t="shared" si="344"/>
        <v>3</v>
      </c>
      <c r="C1188" s="12">
        <f t="shared" si="345"/>
        <v>3</v>
      </c>
      <c r="D1188" s="12">
        <f t="shared" si="346"/>
        <v>3</v>
      </c>
      <c r="E1188" s="12">
        <f t="shared" si="347"/>
        <v>2.7927092625895802</v>
      </c>
      <c r="F1188" s="12">
        <f t="shared" si="348"/>
        <v>2.5745084863680852</v>
      </c>
      <c r="G1188" s="12">
        <f t="shared" si="349"/>
        <v>2.3563077101465906</v>
      </c>
      <c r="H1188" s="12">
        <f t="shared" si="350"/>
        <v>11.5</v>
      </c>
      <c r="I1188" s="12">
        <f t="shared" si="351"/>
        <v>30.5</v>
      </c>
      <c r="J1188" s="12">
        <f t="shared" si="352"/>
        <v>3</v>
      </c>
      <c r="K1188" s="12">
        <f t="shared" si="342"/>
        <v>3</v>
      </c>
      <c r="L1188" s="12">
        <f t="shared" si="353"/>
        <v>19</v>
      </c>
      <c r="M1188" s="81">
        <f t="shared" si="354"/>
        <v>0</v>
      </c>
      <c r="N1188" s="81">
        <f t="shared" si="355"/>
        <v>8.5</v>
      </c>
      <c r="O1188" s="81">
        <f t="shared" si="356"/>
        <v>18.5</v>
      </c>
      <c r="P1188" s="81">
        <f t="shared" si="357"/>
        <v>9.5</v>
      </c>
      <c r="Q1188" s="81">
        <f t="shared" si="358"/>
        <v>19.5</v>
      </c>
      <c r="R1188" s="81">
        <f t="shared" si="359"/>
        <v>29.5</v>
      </c>
      <c r="S1188">
        <f t="shared" si="360"/>
        <v>1.25</v>
      </c>
      <c r="V1188" s="59" t="s">
        <v>2515</v>
      </c>
      <c r="W1188" s="60" t="s">
        <v>2516</v>
      </c>
      <c r="X1188" s="61">
        <v>5</v>
      </c>
      <c r="Y1188" s="62">
        <v>65.5</v>
      </c>
      <c r="Z1188" s="62">
        <v>3</v>
      </c>
      <c r="AA1188" s="62">
        <v>3</v>
      </c>
      <c r="AB1188" s="62">
        <v>2.56</v>
      </c>
      <c r="AC1188" s="62">
        <v>8.5</v>
      </c>
      <c r="AD1188" s="62">
        <v>27.5</v>
      </c>
      <c r="AE1188" s="62">
        <v>40</v>
      </c>
      <c r="AF1188" s="62">
        <v>0</v>
      </c>
      <c r="AG1188" s="63">
        <v>0</v>
      </c>
      <c r="AH1188" s="58">
        <v>1.25</v>
      </c>
      <c r="AI1188" s="58">
        <v>3.5</v>
      </c>
      <c r="AJ1188" s="63">
        <v>0</v>
      </c>
      <c r="AK1188" s="48"/>
      <c r="AL1188" s="48"/>
      <c r="AM1188" s="48"/>
    </row>
    <row r="1189" spans="1:39">
      <c r="A1189" s="68" t="str">
        <f t="shared" si="343"/>
        <v>6EN11-57</v>
      </c>
      <c r="B1189" s="12">
        <f t="shared" si="344"/>
        <v>3</v>
      </c>
      <c r="C1189" s="12">
        <f t="shared" si="345"/>
        <v>3</v>
      </c>
      <c r="D1189" s="12">
        <f t="shared" si="346"/>
        <v>3</v>
      </c>
      <c r="E1189" s="12">
        <f t="shared" si="347"/>
        <v>2.7927092625895802</v>
      </c>
      <c r="F1189" s="12">
        <f t="shared" si="348"/>
        <v>2.5745084863680852</v>
      </c>
      <c r="G1189" s="12">
        <f t="shared" si="349"/>
        <v>2.3563077101465906</v>
      </c>
      <c r="H1189" s="12">
        <f t="shared" si="350"/>
        <v>11.5</v>
      </c>
      <c r="I1189" s="12">
        <f t="shared" si="351"/>
        <v>30.5</v>
      </c>
      <c r="J1189" s="12">
        <f t="shared" si="352"/>
        <v>3</v>
      </c>
      <c r="K1189" s="12">
        <f t="shared" si="342"/>
        <v>3</v>
      </c>
      <c r="L1189" s="12">
        <f t="shared" si="353"/>
        <v>19</v>
      </c>
      <c r="M1189" s="81">
        <f t="shared" si="354"/>
        <v>0</v>
      </c>
      <c r="N1189" s="81">
        <f t="shared" si="355"/>
        <v>8.5</v>
      </c>
      <c r="O1189" s="81">
        <f t="shared" si="356"/>
        <v>18.5</v>
      </c>
      <c r="P1189" s="81">
        <f t="shared" si="357"/>
        <v>9.5</v>
      </c>
      <c r="Q1189" s="81">
        <f t="shared" si="358"/>
        <v>19.5</v>
      </c>
      <c r="R1189" s="81">
        <f t="shared" si="359"/>
        <v>29.5</v>
      </c>
      <c r="S1189">
        <f t="shared" si="360"/>
        <v>1.25</v>
      </c>
      <c r="V1189" s="59" t="s">
        <v>2517</v>
      </c>
      <c r="W1189" s="60" t="s">
        <v>2518</v>
      </c>
      <c r="X1189" s="61">
        <v>5</v>
      </c>
      <c r="Y1189" s="62">
        <v>65.5</v>
      </c>
      <c r="Z1189" s="62">
        <v>3</v>
      </c>
      <c r="AA1189" s="62">
        <v>3</v>
      </c>
      <c r="AB1189" s="62">
        <v>2.57</v>
      </c>
      <c r="AC1189" s="62">
        <v>8.5</v>
      </c>
      <c r="AD1189" s="62">
        <v>27.5</v>
      </c>
      <c r="AE1189" s="62">
        <v>40</v>
      </c>
      <c r="AF1189" s="62">
        <v>0</v>
      </c>
      <c r="AG1189" s="63">
        <v>0</v>
      </c>
      <c r="AH1189" s="58">
        <v>1.25</v>
      </c>
      <c r="AI1189" s="58">
        <v>3.5</v>
      </c>
      <c r="AJ1189" s="63">
        <v>0</v>
      </c>
      <c r="AK1189" s="48"/>
      <c r="AL1189" s="48"/>
      <c r="AM1189" s="48"/>
    </row>
    <row r="1190" spans="1:39">
      <c r="A1190" s="68" t="str">
        <f t="shared" si="343"/>
        <v>6EN11-58</v>
      </c>
      <c r="B1190" s="12">
        <f t="shared" si="344"/>
        <v>3</v>
      </c>
      <c r="C1190" s="12">
        <f t="shared" si="345"/>
        <v>3</v>
      </c>
      <c r="D1190" s="12">
        <f t="shared" si="346"/>
        <v>3</v>
      </c>
      <c r="E1190" s="12">
        <f t="shared" si="347"/>
        <v>2.7927092625895802</v>
      </c>
      <c r="F1190" s="12">
        <f t="shared" si="348"/>
        <v>2.5745084863680852</v>
      </c>
      <c r="G1190" s="12">
        <f t="shared" si="349"/>
        <v>2.3563077101465906</v>
      </c>
      <c r="H1190" s="12">
        <f t="shared" si="350"/>
        <v>11.5</v>
      </c>
      <c r="I1190" s="12">
        <f t="shared" si="351"/>
        <v>30.5</v>
      </c>
      <c r="J1190" s="12">
        <f t="shared" si="352"/>
        <v>3</v>
      </c>
      <c r="K1190" s="12">
        <f t="shared" si="342"/>
        <v>3</v>
      </c>
      <c r="L1190" s="12">
        <f t="shared" si="353"/>
        <v>19</v>
      </c>
      <c r="M1190" s="81">
        <f t="shared" si="354"/>
        <v>0</v>
      </c>
      <c r="N1190" s="81">
        <f t="shared" si="355"/>
        <v>8.5</v>
      </c>
      <c r="O1190" s="81">
        <f t="shared" si="356"/>
        <v>18.5</v>
      </c>
      <c r="P1190" s="81">
        <f t="shared" si="357"/>
        <v>9.5</v>
      </c>
      <c r="Q1190" s="81">
        <f t="shared" si="358"/>
        <v>19.5</v>
      </c>
      <c r="R1190" s="81">
        <f t="shared" si="359"/>
        <v>29.5</v>
      </c>
      <c r="S1190">
        <f t="shared" si="360"/>
        <v>1.25</v>
      </c>
      <c r="V1190" s="59" t="s">
        <v>2519</v>
      </c>
      <c r="W1190" s="60" t="s">
        <v>2520</v>
      </c>
      <c r="X1190" s="61">
        <v>5</v>
      </c>
      <c r="Y1190" s="62">
        <v>65.5</v>
      </c>
      <c r="Z1190" s="62">
        <v>3</v>
      </c>
      <c r="AA1190" s="62">
        <v>3</v>
      </c>
      <c r="AB1190" s="62">
        <v>2.58</v>
      </c>
      <c r="AC1190" s="62">
        <v>8.5</v>
      </c>
      <c r="AD1190" s="62">
        <v>27.5</v>
      </c>
      <c r="AE1190" s="62">
        <v>40</v>
      </c>
      <c r="AF1190" s="62">
        <v>0</v>
      </c>
      <c r="AG1190" s="63">
        <v>0</v>
      </c>
      <c r="AH1190" s="58">
        <v>1.25</v>
      </c>
      <c r="AI1190" s="58">
        <v>3.5</v>
      </c>
      <c r="AJ1190" s="63">
        <v>0</v>
      </c>
      <c r="AK1190" s="48"/>
      <c r="AL1190" s="48"/>
      <c r="AM1190" s="48"/>
    </row>
    <row r="1191" spans="1:39">
      <c r="A1191" s="68" t="str">
        <f t="shared" si="343"/>
        <v>6EN13-58</v>
      </c>
      <c r="B1191" s="12">
        <f t="shared" si="344"/>
        <v>3</v>
      </c>
      <c r="C1191" s="12">
        <f t="shared" si="345"/>
        <v>3</v>
      </c>
      <c r="D1191" s="12">
        <f t="shared" si="346"/>
        <v>3</v>
      </c>
      <c r="E1191" s="12">
        <f t="shared" si="347"/>
        <v>3</v>
      </c>
      <c r="F1191" s="12">
        <f t="shared" si="348"/>
        <v>3</v>
      </c>
      <c r="G1191" s="12">
        <f t="shared" si="349"/>
        <v>3</v>
      </c>
      <c r="H1191" s="12">
        <f t="shared" si="350"/>
        <v>3</v>
      </c>
      <c r="I1191" s="12">
        <f t="shared" si="351"/>
        <v>3</v>
      </c>
      <c r="J1191" s="12">
        <f t="shared" si="352"/>
        <v>3</v>
      </c>
      <c r="K1191" s="12">
        <f t="shared" si="342"/>
        <v>3</v>
      </c>
      <c r="L1191" s="12">
        <f t="shared" si="353"/>
        <v>0</v>
      </c>
      <c r="M1191" s="81">
        <f t="shared" si="354"/>
        <v>7</v>
      </c>
      <c r="N1191" s="81">
        <f t="shared" si="355"/>
        <v>17</v>
      </c>
      <c r="O1191" s="81">
        <f t="shared" si="356"/>
        <v>27</v>
      </c>
      <c r="P1191" s="81">
        <f t="shared" si="357"/>
        <v>37</v>
      </c>
      <c r="Q1191" s="81">
        <f t="shared" si="358"/>
        <v>47</v>
      </c>
      <c r="R1191" s="81">
        <f t="shared" si="359"/>
        <v>57</v>
      </c>
      <c r="S1191">
        <f t="shared" si="360"/>
        <v>0</v>
      </c>
      <c r="V1191" s="54" t="s">
        <v>2521</v>
      </c>
      <c r="W1191" s="55" t="s">
        <v>2522</v>
      </c>
      <c r="X1191" s="56">
        <v>5</v>
      </c>
      <c r="Y1191" s="57">
        <v>62.8</v>
      </c>
      <c r="Z1191" s="57">
        <v>3</v>
      </c>
      <c r="AA1191" s="57">
        <v>3</v>
      </c>
      <c r="AB1191" s="57">
        <v>2.58</v>
      </c>
      <c r="AC1191" s="57">
        <v>0</v>
      </c>
      <c r="AD1191" s="57">
        <v>0</v>
      </c>
      <c r="AE1191" s="57">
        <v>0</v>
      </c>
      <c r="AF1191" s="57">
        <v>0</v>
      </c>
      <c r="AG1191" s="58">
        <v>0</v>
      </c>
      <c r="AH1191" s="58">
        <v>0</v>
      </c>
      <c r="AI1191" s="58">
        <v>0</v>
      </c>
      <c r="AJ1191" s="58">
        <v>0</v>
      </c>
      <c r="AL1191" s="48"/>
      <c r="AM1191" s="48"/>
    </row>
    <row r="1192" spans="1:39">
      <c r="A1192" s="68" t="str">
        <f t="shared" si="343"/>
        <v>6EN15-53</v>
      </c>
      <c r="B1192" s="12">
        <f t="shared" si="344"/>
        <v>3</v>
      </c>
      <c r="C1192" s="12">
        <f t="shared" si="345"/>
        <v>3</v>
      </c>
      <c r="D1192" s="12">
        <f t="shared" si="346"/>
        <v>3</v>
      </c>
      <c r="E1192" s="12">
        <f t="shared" si="347"/>
        <v>2.7927092625895802</v>
      </c>
      <c r="F1192" s="12">
        <f t="shared" si="348"/>
        <v>2.5745084863680852</v>
      </c>
      <c r="G1192" s="12">
        <f t="shared" si="349"/>
        <v>2.3563077101465906</v>
      </c>
      <c r="H1192" s="12">
        <f t="shared" si="350"/>
        <v>11.5</v>
      </c>
      <c r="I1192" s="12">
        <f t="shared" si="351"/>
        <v>30.5</v>
      </c>
      <c r="J1192" s="12">
        <f t="shared" si="352"/>
        <v>3</v>
      </c>
      <c r="K1192" s="12">
        <f t="shared" si="342"/>
        <v>3</v>
      </c>
      <c r="L1192" s="12">
        <f t="shared" si="353"/>
        <v>19</v>
      </c>
      <c r="M1192" s="81">
        <f t="shared" si="354"/>
        <v>0</v>
      </c>
      <c r="N1192" s="81">
        <f t="shared" si="355"/>
        <v>8.5</v>
      </c>
      <c r="O1192" s="81">
        <f t="shared" si="356"/>
        <v>18.5</v>
      </c>
      <c r="P1192" s="81">
        <f t="shared" si="357"/>
        <v>9.5</v>
      </c>
      <c r="Q1192" s="81">
        <f t="shared" si="358"/>
        <v>19.5</v>
      </c>
      <c r="R1192" s="81">
        <f t="shared" si="359"/>
        <v>29.5</v>
      </c>
      <c r="S1192">
        <f t="shared" si="360"/>
        <v>1.25</v>
      </c>
      <c r="V1192" s="54" t="s">
        <v>2523</v>
      </c>
      <c r="W1192" s="55" t="s">
        <v>2524</v>
      </c>
      <c r="X1192" s="56">
        <v>5</v>
      </c>
      <c r="Y1192" s="57">
        <v>67.5</v>
      </c>
      <c r="Z1192" s="57">
        <v>3</v>
      </c>
      <c r="AA1192" s="57">
        <v>3</v>
      </c>
      <c r="AB1192" s="57">
        <v>2.5299999999999998</v>
      </c>
      <c r="AC1192" s="57">
        <v>8.5</v>
      </c>
      <c r="AD1192" s="57">
        <v>27.5</v>
      </c>
      <c r="AE1192" s="57">
        <v>40</v>
      </c>
      <c r="AF1192" s="57">
        <v>0</v>
      </c>
      <c r="AG1192" s="58">
        <v>0</v>
      </c>
      <c r="AH1192" s="58">
        <v>1.25</v>
      </c>
      <c r="AI1192" s="58">
        <v>3.5</v>
      </c>
      <c r="AJ1192" s="58">
        <v>0</v>
      </c>
      <c r="AL1192" s="48"/>
      <c r="AM1192" s="48"/>
    </row>
    <row r="1193" spans="1:39">
      <c r="A1193" s="68" t="str">
        <f t="shared" si="343"/>
        <v>6EN15-54</v>
      </c>
      <c r="B1193" s="12">
        <f t="shared" si="344"/>
        <v>3</v>
      </c>
      <c r="C1193" s="12">
        <f t="shared" si="345"/>
        <v>3</v>
      </c>
      <c r="D1193" s="12">
        <f t="shared" si="346"/>
        <v>3</v>
      </c>
      <c r="E1193" s="12">
        <f t="shared" si="347"/>
        <v>2.7927092625895802</v>
      </c>
      <c r="F1193" s="12">
        <f t="shared" si="348"/>
        <v>2.5745084863680852</v>
      </c>
      <c r="G1193" s="12">
        <f t="shared" si="349"/>
        <v>2.3563077101465906</v>
      </c>
      <c r="H1193" s="12">
        <f t="shared" si="350"/>
        <v>11.5</v>
      </c>
      <c r="I1193" s="12">
        <f t="shared" si="351"/>
        <v>30.5</v>
      </c>
      <c r="J1193" s="12">
        <f t="shared" si="352"/>
        <v>3</v>
      </c>
      <c r="K1193" s="12">
        <f t="shared" si="342"/>
        <v>3</v>
      </c>
      <c r="L1193" s="12">
        <f t="shared" si="353"/>
        <v>19</v>
      </c>
      <c r="M1193" s="81">
        <f t="shared" si="354"/>
        <v>0</v>
      </c>
      <c r="N1193" s="81">
        <f t="shared" si="355"/>
        <v>8.5</v>
      </c>
      <c r="O1193" s="81">
        <f t="shared" si="356"/>
        <v>18.5</v>
      </c>
      <c r="P1193" s="81">
        <f t="shared" si="357"/>
        <v>9.5</v>
      </c>
      <c r="Q1193" s="81">
        <f t="shared" si="358"/>
        <v>19.5</v>
      </c>
      <c r="R1193" s="81">
        <f t="shared" si="359"/>
        <v>29.5</v>
      </c>
      <c r="S1193">
        <f t="shared" si="360"/>
        <v>1.25</v>
      </c>
      <c r="V1193" s="54" t="s">
        <v>2525</v>
      </c>
      <c r="W1193" s="55" t="s">
        <v>2526</v>
      </c>
      <c r="X1193" s="56">
        <v>5</v>
      </c>
      <c r="Y1193" s="57">
        <v>67.5</v>
      </c>
      <c r="Z1193" s="57">
        <v>3</v>
      </c>
      <c r="AA1193" s="57">
        <v>3</v>
      </c>
      <c r="AB1193" s="57">
        <v>2.54</v>
      </c>
      <c r="AC1193" s="57">
        <v>8.5</v>
      </c>
      <c r="AD1193" s="57">
        <v>27.5</v>
      </c>
      <c r="AE1193" s="57">
        <v>40</v>
      </c>
      <c r="AF1193" s="57">
        <v>0</v>
      </c>
      <c r="AG1193" s="58">
        <v>0</v>
      </c>
      <c r="AH1193" s="58">
        <v>1.25</v>
      </c>
      <c r="AI1193" s="58">
        <v>3.5</v>
      </c>
      <c r="AJ1193" s="58">
        <v>0</v>
      </c>
      <c r="AL1193" s="48"/>
      <c r="AM1193" s="48"/>
    </row>
    <row r="1194" spans="1:39">
      <c r="A1194" s="68" t="str">
        <f t="shared" si="343"/>
        <v>6EN15-55</v>
      </c>
      <c r="B1194" s="12">
        <f t="shared" si="344"/>
        <v>3</v>
      </c>
      <c r="C1194" s="12">
        <f t="shared" si="345"/>
        <v>3</v>
      </c>
      <c r="D1194" s="12">
        <f t="shared" si="346"/>
        <v>3</v>
      </c>
      <c r="E1194" s="12">
        <f t="shared" si="347"/>
        <v>2.7927092625895802</v>
      </c>
      <c r="F1194" s="12">
        <f t="shared" si="348"/>
        <v>2.5745084863680852</v>
      </c>
      <c r="G1194" s="12">
        <f t="shared" si="349"/>
        <v>2.3563077101465906</v>
      </c>
      <c r="H1194" s="12">
        <f t="shared" si="350"/>
        <v>11.5</v>
      </c>
      <c r="I1194" s="12">
        <f t="shared" si="351"/>
        <v>30.5</v>
      </c>
      <c r="J1194" s="12">
        <f t="shared" si="352"/>
        <v>3</v>
      </c>
      <c r="K1194" s="12">
        <f t="shared" si="342"/>
        <v>3</v>
      </c>
      <c r="L1194" s="12">
        <f t="shared" si="353"/>
        <v>19</v>
      </c>
      <c r="M1194" s="81">
        <f t="shared" si="354"/>
        <v>0</v>
      </c>
      <c r="N1194" s="81">
        <f t="shared" si="355"/>
        <v>8.5</v>
      </c>
      <c r="O1194" s="81">
        <f t="shared" si="356"/>
        <v>18.5</v>
      </c>
      <c r="P1194" s="81">
        <f t="shared" si="357"/>
        <v>9.5</v>
      </c>
      <c r="Q1194" s="81">
        <f t="shared" si="358"/>
        <v>19.5</v>
      </c>
      <c r="R1194" s="81">
        <f t="shared" si="359"/>
        <v>29.5</v>
      </c>
      <c r="S1194">
        <f t="shared" si="360"/>
        <v>1.25</v>
      </c>
      <c r="V1194" s="54" t="s">
        <v>2527</v>
      </c>
      <c r="W1194" s="55" t="s">
        <v>2528</v>
      </c>
      <c r="X1194" s="56">
        <v>5</v>
      </c>
      <c r="Y1194" s="57">
        <v>67.5</v>
      </c>
      <c r="Z1194" s="57">
        <v>3</v>
      </c>
      <c r="AA1194" s="57">
        <v>3</v>
      </c>
      <c r="AB1194" s="57">
        <v>2.5499999999999998</v>
      </c>
      <c r="AC1194" s="57">
        <v>8.5</v>
      </c>
      <c r="AD1194" s="57">
        <v>27.5</v>
      </c>
      <c r="AE1194" s="57">
        <v>40</v>
      </c>
      <c r="AF1194" s="57">
        <v>0</v>
      </c>
      <c r="AG1194" s="58">
        <v>0</v>
      </c>
      <c r="AH1194" s="58">
        <v>1.25</v>
      </c>
      <c r="AI1194" s="58">
        <v>3.5</v>
      </c>
      <c r="AJ1194" s="58">
        <v>0</v>
      </c>
    </row>
    <row r="1195" spans="1:39">
      <c r="A1195" s="68" t="str">
        <f t="shared" si="343"/>
        <v>6EN15-56</v>
      </c>
      <c r="B1195" s="12">
        <f t="shared" si="344"/>
        <v>3</v>
      </c>
      <c r="C1195" s="12">
        <f t="shared" si="345"/>
        <v>3</v>
      </c>
      <c r="D1195" s="12">
        <f t="shared" si="346"/>
        <v>3</v>
      </c>
      <c r="E1195" s="12">
        <f t="shared" si="347"/>
        <v>2.7927092625895802</v>
      </c>
      <c r="F1195" s="12">
        <f t="shared" si="348"/>
        <v>2.5745084863680852</v>
      </c>
      <c r="G1195" s="12">
        <f t="shared" si="349"/>
        <v>2.3563077101465906</v>
      </c>
      <c r="H1195" s="12">
        <f t="shared" si="350"/>
        <v>11.5</v>
      </c>
      <c r="I1195" s="12">
        <f t="shared" si="351"/>
        <v>30.5</v>
      </c>
      <c r="J1195" s="12">
        <f t="shared" si="352"/>
        <v>3</v>
      </c>
      <c r="K1195" s="12">
        <f t="shared" si="342"/>
        <v>3</v>
      </c>
      <c r="L1195" s="12">
        <f t="shared" si="353"/>
        <v>19</v>
      </c>
      <c r="M1195" s="81">
        <f t="shared" si="354"/>
        <v>0</v>
      </c>
      <c r="N1195" s="81">
        <f t="shared" si="355"/>
        <v>8.5</v>
      </c>
      <c r="O1195" s="81">
        <f t="shared" si="356"/>
        <v>18.5</v>
      </c>
      <c r="P1195" s="81">
        <f t="shared" si="357"/>
        <v>9.5</v>
      </c>
      <c r="Q1195" s="81">
        <f t="shared" si="358"/>
        <v>19.5</v>
      </c>
      <c r="R1195" s="81">
        <f t="shared" si="359"/>
        <v>29.5</v>
      </c>
      <c r="S1195">
        <f t="shared" si="360"/>
        <v>1.25</v>
      </c>
      <c r="V1195" s="54" t="s">
        <v>2529</v>
      </c>
      <c r="W1195" s="55" t="s">
        <v>2530</v>
      </c>
      <c r="X1195" s="56">
        <v>5</v>
      </c>
      <c r="Y1195" s="57">
        <v>67.5</v>
      </c>
      <c r="Z1195" s="57">
        <v>3</v>
      </c>
      <c r="AA1195" s="57">
        <v>3</v>
      </c>
      <c r="AB1195" s="57">
        <v>2.56</v>
      </c>
      <c r="AC1195" s="57">
        <v>8.5</v>
      </c>
      <c r="AD1195" s="57">
        <v>27.5</v>
      </c>
      <c r="AE1195" s="57">
        <v>40</v>
      </c>
      <c r="AF1195" s="57">
        <v>0</v>
      </c>
      <c r="AG1195" s="58">
        <v>0</v>
      </c>
      <c r="AH1195" s="58">
        <v>1.25</v>
      </c>
      <c r="AI1195" s="58">
        <v>3.5</v>
      </c>
      <c r="AJ1195" s="58">
        <v>0</v>
      </c>
    </row>
    <row r="1196" spans="1:39">
      <c r="A1196" s="68" t="str">
        <f t="shared" si="343"/>
        <v>6EN15-57</v>
      </c>
      <c r="B1196" s="12">
        <f t="shared" si="344"/>
        <v>3</v>
      </c>
      <c r="C1196" s="12">
        <f t="shared" si="345"/>
        <v>3</v>
      </c>
      <c r="D1196" s="12">
        <f t="shared" si="346"/>
        <v>3</v>
      </c>
      <c r="E1196" s="12">
        <f t="shared" si="347"/>
        <v>2.7927092625895802</v>
      </c>
      <c r="F1196" s="12">
        <f t="shared" si="348"/>
        <v>2.5745084863680852</v>
      </c>
      <c r="G1196" s="12">
        <f t="shared" si="349"/>
        <v>2.3563077101465906</v>
      </c>
      <c r="H1196" s="12">
        <f t="shared" si="350"/>
        <v>11.5</v>
      </c>
      <c r="I1196" s="12">
        <f t="shared" si="351"/>
        <v>30.5</v>
      </c>
      <c r="J1196" s="12">
        <f t="shared" si="352"/>
        <v>3</v>
      </c>
      <c r="K1196" s="12">
        <f t="shared" si="342"/>
        <v>3</v>
      </c>
      <c r="L1196" s="12">
        <f t="shared" si="353"/>
        <v>19</v>
      </c>
      <c r="M1196" s="81">
        <f t="shared" si="354"/>
        <v>0</v>
      </c>
      <c r="N1196" s="81">
        <f t="shared" si="355"/>
        <v>8.5</v>
      </c>
      <c r="O1196" s="81">
        <f t="shared" si="356"/>
        <v>18.5</v>
      </c>
      <c r="P1196" s="81">
        <f t="shared" si="357"/>
        <v>9.5</v>
      </c>
      <c r="Q1196" s="81">
        <f t="shared" si="358"/>
        <v>19.5</v>
      </c>
      <c r="R1196" s="81">
        <f t="shared" si="359"/>
        <v>29.5</v>
      </c>
      <c r="S1196">
        <f t="shared" si="360"/>
        <v>1.25</v>
      </c>
      <c r="V1196" s="54" t="s">
        <v>2531</v>
      </c>
      <c r="W1196" s="55" t="s">
        <v>2532</v>
      </c>
      <c r="X1196" s="56">
        <v>5</v>
      </c>
      <c r="Y1196" s="57">
        <v>67.5</v>
      </c>
      <c r="Z1196" s="57">
        <v>3</v>
      </c>
      <c r="AA1196" s="57">
        <v>3</v>
      </c>
      <c r="AB1196" s="57">
        <v>2.57</v>
      </c>
      <c r="AC1196" s="57">
        <v>8.5</v>
      </c>
      <c r="AD1196" s="57">
        <v>27.5</v>
      </c>
      <c r="AE1196" s="57">
        <v>40</v>
      </c>
      <c r="AF1196" s="57">
        <v>0</v>
      </c>
      <c r="AG1196" s="58">
        <v>0</v>
      </c>
      <c r="AH1196" s="58">
        <v>1.25</v>
      </c>
      <c r="AI1196" s="58">
        <v>3.5</v>
      </c>
      <c r="AJ1196" s="58">
        <v>0</v>
      </c>
      <c r="AL1196" s="48"/>
      <c r="AM1196" s="48"/>
    </row>
    <row r="1197" spans="1:39">
      <c r="A1197" s="68" t="str">
        <f t="shared" si="343"/>
        <v>6EN23-56</v>
      </c>
      <c r="B1197" s="12">
        <f t="shared" si="344"/>
        <v>3</v>
      </c>
      <c r="C1197" s="12">
        <f t="shared" si="345"/>
        <v>3</v>
      </c>
      <c r="D1197" s="12">
        <f t="shared" si="346"/>
        <v>2.8799895730781779</v>
      </c>
      <c r="E1197" s="12">
        <f t="shared" si="347"/>
        <v>2.6617887968566833</v>
      </c>
      <c r="F1197" s="12">
        <f t="shared" si="348"/>
        <v>2.4435880206351883</v>
      </c>
      <c r="G1197" s="12">
        <f t="shared" si="349"/>
        <v>2.2253872444136937</v>
      </c>
      <c r="H1197" s="12">
        <f t="shared" si="350"/>
        <v>11.5</v>
      </c>
      <c r="I1197" s="12">
        <f t="shared" si="351"/>
        <v>24.5</v>
      </c>
      <c r="J1197" s="12">
        <f t="shared" si="352"/>
        <v>3</v>
      </c>
      <c r="K1197" s="12">
        <f t="shared" si="342"/>
        <v>3</v>
      </c>
      <c r="L1197" s="12">
        <f t="shared" si="353"/>
        <v>13</v>
      </c>
      <c r="M1197" s="81">
        <f t="shared" si="354"/>
        <v>0</v>
      </c>
      <c r="N1197" s="81">
        <f t="shared" si="355"/>
        <v>8.5</v>
      </c>
      <c r="O1197" s="81">
        <f t="shared" si="356"/>
        <v>5.5</v>
      </c>
      <c r="P1197" s="81">
        <f t="shared" si="357"/>
        <v>15.5</v>
      </c>
      <c r="Q1197" s="81">
        <f t="shared" si="358"/>
        <v>25.5</v>
      </c>
      <c r="R1197" s="81">
        <f t="shared" si="359"/>
        <v>35.5</v>
      </c>
      <c r="S1197">
        <f t="shared" si="360"/>
        <v>1.25</v>
      </c>
      <c r="V1197" s="54" t="s">
        <v>2533</v>
      </c>
      <c r="W1197" s="55" t="s">
        <v>2534</v>
      </c>
      <c r="X1197" s="56">
        <v>5</v>
      </c>
      <c r="Y1197" s="57">
        <v>67.5</v>
      </c>
      <c r="Z1197" s="57">
        <v>3</v>
      </c>
      <c r="AA1197" s="57">
        <v>3</v>
      </c>
      <c r="AB1197" s="57">
        <v>2.56</v>
      </c>
      <c r="AC1197" s="57">
        <v>8.5</v>
      </c>
      <c r="AD1197" s="57">
        <v>21.5</v>
      </c>
      <c r="AE1197" s="57">
        <v>34</v>
      </c>
      <c r="AF1197" s="57">
        <v>59.8</v>
      </c>
      <c r="AG1197" s="58">
        <v>0</v>
      </c>
      <c r="AH1197" s="58">
        <v>1.25</v>
      </c>
      <c r="AI1197" s="58">
        <v>3.5</v>
      </c>
      <c r="AJ1197" s="58">
        <v>0</v>
      </c>
      <c r="AL1197" s="48"/>
      <c r="AM1197" s="48"/>
    </row>
    <row r="1198" spans="1:39">
      <c r="A1198" s="68" t="str">
        <f t="shared" si="343"/>
        <v>6EN24-56</v>
      </c>
      <c r="B1198" s="12">
        <f t="shared" si="344"/>
        <v>3</v>
      </c>
      <c r="C1198" s="12">
        <f t="shared" si="345"/>
        <v>3</v>
      </c>
      <c r="D1198" s="12">
        <f t="shared" si="346"/>
        <v>2.923629728322477</v>
      </c>
      <c r="E1198" s="12">
        <f t="shared" si="347"/>
        <v>2.705428952100982</v>
      </c>
      <c r="F1198" s="12">
        <f t="shared" si="348"/>
        <v>2.4872281758794874</v>
      </c>
      <c r="G1198" s="12">
        <f t="shared" si="349"/>
        <v>2.2690273996579924</v>
      </c>
      <c r="H1198" s="12">
        <f t="shared" si="350"/>
        <v>13.5</v>
      </c>
      <c r="I1198" s="12">
        <f t="shared" si="351"/>
        <v>26.5</v>
      </c>
      <c r="J1198" s="12">
        <f t="shared" si="352"/>
        <v>3</v>
      </c>
      <c r="K1198" s="12">
        <f t="shared" si="342"/>
        <v>3</v>
      </c>
      <c r="L1198" s="12">
        <f t="shared" si="353"/>
        <v>13</v>
      </c>
      <c r="M1198" s="81">
        <f t="shared" si="354"/>
        <v>0</v>
      </c>
      <c r="N1198" s="81">
        <f t="shared" si="355"/>
        <v>6.5</v>
      </c>
      <c r="O1198" s="81">
        <f t="shared" si="356"/>
        <v>3.5</v>
      </c>
      <c r="P1198" s="81">
        <f t="shared" si="357"/>
        <v>13.5</v>
      </c>
      <c r="Q1198" s="81">
        <f t="shared" si="358"/>
        <v>23.5</v>
      </c>
      <c r="R1198" s="81">
        <f t="shared" si="359"/>
        <v>33.5</v>
      </c>
      <c r="S1198">
        <f t="shared" si="360"/>
        <v>1.25</v>
      </c>
      <c r="V1198" s="54" t="s">
        <v>2535</v>
      </c>
      <c r="W1198" s="55" t="s">
        <v>2536</v>
      </c>
      <c r="X1198" s="56">
        <v>5</v>
      </c>
      <c r="Y1198" s="57">
        <v>67.5</v>
      </c>
      <c r="Z1198" s="57">
        <v>3</v>
      </c>
      <c r="AA1198" s="57">
        <v>3</v>
      </c>
      <c r="AB1198" s="57">
        <v>2.56</v>
      </c>
      <c r="AC1198" s="57">
        <v>10.5</v>
      </c>
      <c r="AD1198" s="57">
        <v>23.5</v>
      </c>
      <c r="AE1198" s="57">
        <v>36</v>
      </c>
      <c r="AF1198" s="57">
        <v>61.8</v>
      </c>
      <c r="AG1198" s="58">
        <v>0</v>
      </c>
      <c r="AH1198" s="58">
        <v>1.25</v>
      </c>
      <c r="AI1198" s="58">
        <v>3.5</v>
      </c>
      <c r="AJ1198" s="58">
        <v>0</v>
      </c>
      <c r="AL1198" s="48"/>
      <c r="AM1198" s="48"/>
    </row>
    <row r="1199" spans="1:39">
      <c r="A1199" s="68" t="str">
        <f t="shared" si="343"/>
        <v>6EP5</v>
      </c>
      <c r="B1199" s="12">
        <f t="shared" si="344"/>
        <v>2.5219999999999998</v>
      </c>
      <c r="C1199" s="12">
        <f t="shared" si="345"/>
        <v>2.5219999999999998</v>
      </c>
      <c r="D1199" s="12">
        <f t="shared" si="346"/>
        <v>2.5219999999999998</v>
      </c>
      <c r="E1199" s="12">
        <f t="shared" si="347"/>
        <v>2.3365293402117291</v>
      </c>
      <c r="F1199" s="12">
        <f t="shared" si="348"/>
        <v>1.7811003563974943</v>
      </c>
      <c r="G1199" s="12">
        <f t="shared" si="349"/>
        <v>1.0818322369623901</v>
      </c>
      <c r="H1199" s="12">
        <f t="shared" si="350"/>
        <v>31.5</v>
      </c>
      <c r="I1199" s="12">
        <f t="shared" si="351"/>
        <v>42.99</v>
      </c>
      <c r="J1199" s="12">
        <f t="shared" si="352"/>
        <v>2.5219999999999998</v>
      </c>
      <c r="K1199" s="12">
        <f t="shared" si="342"/>
        <v>2.2712873081215021</v>
      </c>
      <c r="L1199" s="12">
        <f t="shared" si="353"/>
        <v>11.490000000000002</v>
      </c>
      <c r="M1199" s="81">
        <f t="shared" si="354"/>
        <v>0</v>
      </c>
      <c r="N1199" s="81">
        <f t="shared" si="355"/>
        <v>0</v>
      </c>
      <c r="O1199" s="81">
        <f t="shared" si="356"/>
        <v>0</v>
      </c>
      <c r="P1199" s="81">
        <f t="shared" si="357"/>
        <v>8.5</v>
      </c>
      <c r="Q1199" s="81">
        <f t="shared" si="358"/>
        <v>7.009999999999998</v>
      </c>
      <c r="R1199" s="81">
        <f t="shared" si="359"/>
        <v>17.009999999999998</v>
      </c>
      <c r="S1199">
        <f t="shared" si="360"/>
        <v>4</v>
      </c>
      <c r="V1199" s="54" t="s">
        <v>2537</v>
      </c>
      <c r="W1199" s="55" t="s">
        <v>2538</v>
      </c>
      <c r="X1199" s="56">
        <v>5</v>
      </c>
      <c r="Y1199" s="57">
        <v>61.7</v>
      </c>
      <c r="Z1199" s="57">
        <v>2.6</v>
      </c>
      <c r="AA1199" s="57">
        <v>2.5219999999999998</v>
      </c>
      <c r="AB1199" s="57">
        <v>0</v>
      </c>
      <c r="AC1199" s="57">
        <v>28.9</v>
      </c>
      <c r="AD1199" s="57">
        <v>40.39</v>
      </c>
      <c r="AE1199" s="57">
        <v>0</v>
      </c>
      <c r="AF1199" s="57">
        <v>0</v>
      </c>
      <c r="AG1199" s="58">
        <v>1.25</v>
      </c>
      <c r="AH1199" s="58">
        <v>4</v>
      </c>
      <c r="AI1199" s="58">
        <v>0</v>
      </c>
      <c r="AJ1199" s="58">
        <v>0</v>
      </c>
      <c r="AL1199" s="48"/>
      <c r="AM1199" s="48"/>
    </row>
    <row r="1200" spans="1:39">
      <c r="A1200" s="68" t="str">
        <f t="shared" si="343"/>
        <v>6F4</v>
      </c>
      <c r="B1200" s="12">
        <f t="shared" si="344"/>
        <v>2.5150000000000001</v>
      </c>
      <c r="C1200" s="12">
        <f t="shared" si="345"/>
        <v>2.5150000000000001</v>
      </c>
      <c r="D1200" s="12">
        <f t="shared" si="346"/>
        <v>2.5150000000000001</v>
      </c>
      <c r="E1200" s="12">
        <f t="shared" si="347"/>
        <v>2.2714709294065618</v>
      </c>
      <c r="F1200" s="12">
        <f t="shared" si="348"/>
        <v>2.0096117137146923</v>
      </c>
      <c r="G1200" s="12">
        <f t="shared" si="349"/>
        <v>1.7477524980228232</v>
      </c>
      <c r="H1200" s="12">
        <f t="shared" si="350"/>
        <v>18.600000000000001</v>
      </c>
      <c r="I1200" s="12">
        <f t="shared" si="351"/>
        <v>30.700000000000003</v>
      </c>
      <c r="J1200" s="12">
        <f t="shared" si="352"/>
        <v>2.5150000000000001</v>
      </c>
      <c r="K1200" s="12">
        <f t="shared" si="342"/>
        <v>2.5150000000000001</v>
      </c>
      <c r="L1200" s="12">
        <f t="shared" si="353"/>
        <v>12.100000000000001</v>
      </c>
      <c r="M1200" s="81">
        <f t="shared" si="354"/>
        <v>0</v>
      </c>
      <c r="N1200" s="81">
        <f t="shared" si="355"/>
        <v>1.3999999999999986</v>
      </c>
      <c r="O1200" s="81">
        <f t="shared" si="356"/>
        <v>11.399999999999999</v>
      </c>
      <c r="P1200" s="81">
        <f t="shared" si="357"/>
        <v>9.2999999999999972</v>
      </c>
      <c r="Q1200" s="81">
        <f t="shared" si="358"/>
        <v>19.299999999999997</v>
      </c>
      <c r="R1200" s="81">
        <f t="shared" si="359"/>
        <v>29.299999999999997</v>
      </c>
      <c r="S1200">
        <f t="shared" si="360"/>
        <v>1.5</v>
      </c>
      <c r="V1200" s="54" t="s">
        <v>2539</v>
      </c>
      <c r="W1200" s="55" t="s">
        <v>71</v>
      </c>
      <c r="X1200" s="56">
        <v>5</v>
      </c>
      <c r="Y1200" s="57">
        <v>61.7</v>
      </c>
      <c r="Z1200" s="57">
        <v>2.6</v>
      </c>
      <c r="AA1200" s="57">
        <v>2.5150000000000001</v>
      </c>
      <c r="AB1200" s="57">
        <v>2.44</v>
      </c>
      <c r="AC1200" s="57">
        <v>16</v>
      </c>
      <c r="AD1200" s="57">
        <v>28.1</v>
      </c>
      <c r="AE1200" s="57">
        <v>0</v>
      </c>
      <c r="AF1200" s="57">
        <v>0</v>
      </c>
      <c r="AG1200" s="58">
        <v>0</v>
      </c>
      <c r="AH1200" s="58">
        <v>1.5</v>
      </c>
      <c r="AI1200" s="58">
        <v>0</v>
      </c>
      <c r="AJ1200" s="58">
        <v>0</v>
      </c>
      <c r="AL1200" s="48"/>
      <c r="AM1200" s="48"/>
    </row>
    <row r="1201" spans="1:39">
      <c r="A1201" s="68" t="str">
        <f t="shared" si="343"/>
        <v>6F5</v>
      </c>
      <c r="B1201" s="12">
        <f t="shared" si="344"/>
        <v>2.5150000000000001</v>
      </c>
      <c r="C1201" s="12">
        <f t="shared" si="345"/>
        <v>2.5150000000000001</v>
      </c>
      <c r="D1201" s="12">
        <f t="shared" si="346"/>
        <v>2.5150000000000001</v>
      </c>
      <c r="E1201" s="12">
        <f t="shared" si="347"/>
        <v>2.405019129409415</v>
      </c>
      <c r="F1201" s="12">
        <f t="shared" si="348"/>
        <v>2.1431599137175459</v>
      </c>
      <c r="G1201" s="12">
        <f t="shared" si="349"/>
        <v>1.8813006980256763</v>
      </c>
      <c r="H1201" s="12">
        <f t="shared" si="350"/>
        <v>18.600000000000001</v>
      </c>
      <c r="I1201" s="12">
        <f t="shared" si="351"/>
        <v>35.800000000000004</v>
      </c>
      <c r="J1201" s="12">
        <f t="shared" si="352"/>
        <v>2.5150000000000001</v>
      </c>
      <c r="K1201" s="12">
        <f t="shared" si="342"/>
        <v>2.5150000000000001</v>
      </c>
      <c r="L1201" s="12">
        <f t="shared" si="353"/>
        <v>17.200000000000003</v>
      </c>
      <c r="M1201" s="81">
        <f t="shared" si="354"/>
        <v>0</v>
      </c>
      <c r="N1201" s="81">
        <f t="shared" si="355"/>
        <v>1.3999999999999986</v>
      </c>
      <c r="O1201" s="81">
        <f t="shared" si="356"/>
        <v>11.399999999999999</v>
      </c>
      <c r="P1201" s="81">
        <f t="shared" si="357"/>
        <v>4.1999999999999957</v>
      </c>
      <c r="Q1201" s="81">
        <f t="shared" si="358"/>
        <v>14.199999999999996</v>
      </c>
      <c r="R1201" s="81">
        <f t="shared" si="359"/>
        <v>24.199999999999996</v>
      </c>
      <c r="S1201">
        <f t="shared" si="360"/>
        <v>1.5</v>
      </c>
      <c r="V1201" s="54" t="s">
        <v>2540</v>
      </c>
      <c r="W1201" s="55" t="s">
        <v>72</v>
      </c>
      <c r="X1201" s="56">
        <v>5</v>
      </c>
      <c r="Y1201" s="57">
        <v>61.7</v>
      </c>
      <c r="Z1201" s="57">
        <v>2.6</v>
      </c>
      <c r="AA1201" s="57">
        <v>2.5150000000000001</v>
      </c>
      <c r="AB1201" s="57">
        <v>2.4550000000000001</v>
      </c>
      <c r="AC1201" s="57">
        <v>16</v>
      </c>
      <c r="AD1201" s="57">
        <v>33.200000000000003</v>
      </c>
      <c r="AE1201" s="57">
        <v>0</v>
      </c>
      <c r="AF1201" s="57">
        <v>0</v>
      </c>
      <c r="AG1201" s="58">
        <v>0</v>
      </c>
      <c r="AH1201" s="58">
        <v>1.5</v>
      </c>
      <c r="AI1201" s="58">
        <v>0</v>
      </c>
      <c r="AJ1201" s="58">
        <v>0</v>
      </c>
      <c r="AL1201" s="48"/>
      <c r="AM1201" s="48"/>
    </row>
    <row r="1202" spans="1:39">
      <c r="A1202" s="68" t="str">
        <f t="shared" si="343"/>
        <v>6F6</v>
      </c>
      <c r="B1202" s="12">
        <f t="shared" si="344"/>
        <v>3.0070000000000001</v>
      </c>
      <c r="C1202" s="12">
        <f t="shared" si="345"/>
        <v>3.0070000000000001</v>
      </c>
      <c r="D1202" s="12">
        <f t="shared" si="346"/>
        <v>2.9074934980370899</v>
      </c>
      <c r="E1202" s="12">
        <f t="shared" si="347"/>
        <v>2.6456342823452204</v>
      </c>
      <c r="F1202" s="12">
        <f t="shared" si="348"/>
        <v>2.3837750666533513</v>
      </c>
      <c r="G1202" s="12">
        <f t="shared" si="349"/>
        <v>2.1219158509614822</v>
      </c>
      <c r="H1202" s="12">
        <f t="shared" si="350"/>
        <v>23.9</v>
      </c>
      <c r="I1202" s="12">
        <f t="shared" si="351"/>
        <v>26.2</v>
      </c>
      <c r="J1202" s="12">
        <f t="shared" si="352"/>
        <v>3.0070000000000001</v>
      </c>
      <c r="K1202" s="12">
        <f t="shared" si="342"/>
        <v>3.0070000000000001</v>
      </c>
      <c r="L1202" s="12">
        <f t="shared" si="353"/>
        <v>2.3000000000000007</v>
      </c>
      <c r="M1202" s="81">
        <f t="shared" si="354"/>
        <v>0</v>
      </c>
      <c r="N1202" s="81">
        <f t="shared" si="355"/>
        <v>0</v>
      </c>
      <c r="O1202" s="81">
        <f t="shared" si="356"/>
        <v>3.8000000000000007</v>
      </c>
      <c r="P1202" s="81">
        <f t="shared" si="357"/>
        <v>13.8</v>
      </c>
      <c r="Q1202" s="81">
        <f t="shared" si="358"/>
        <v>23.8</v>
      </c>
      <c r="R1202" s="81">
        <f t="shared" si="359"/>
        <v>33.799999999999997</v>
      </c>
      <c r="S1202">
        <f t="shared" si="360"/>
        <v>1.5</v>
      </c>
      <c r="V1202" s="54" t="s">
        <v>2541</v>
      </c>
      <c r="W1202" s="55" t="s">
        <v>2542</v>
      </c>
      <c r="X1202" s="56">
        <v>5</v>
      </c>
      <c r="Y1202" s="57">
        <v>63</v>
      </c>
      <c r="Z1202" s="57">
        <v>3</v>
      </c>
      <c r="AA1202" s="57">
        <v>3.0070000000000001</v>
      </c>
      <c r="AB1202" s="57">
        <v>2.9470000000000001</v>
      </c>
      <c r="AC1202" s="57">
        <v>20.9</v>
      </c>
      <c r="AD1202" s="57">
        <v>23.2</v>
      </c>
      <c r="AE1202" s="57">
        <v>0</v>
      </c>
      <c r="AF1202" s="57">
        <v>0</v>
      </c>
      <c r="AG1202" s="58">
        <v>0</v>
      </c>
      <c r="AH1202" s="58">
        <v>1.5</v>
      </c>
      <c r="AI1202" s="58">
        <v>0</v>
      </c>
      <c r="AJ1202" s="58">
        <v>0</v>
      </c>
      <c r="AL1202" s="48"/>
      <c r="AM1202" s="48"/>
    </row>
    <row r="1203" spans="1:39">
      <c r="A1203" s="68" t="str">
        <f t="shared" si="343"/>
        <v>6F7</v>
      </c>
      <c r="B1203" s="12">
        <f t="shared" si="344"/>
        <v>3.0070000000000001</v>
      </c>
      <c r="C1203" s="12">
        <f t="shared" si="345"/>
        <v>3.0070000000000001</v>
      </c>
      <c r="D1203" s="12">
        <f t="shared" si="346"/>
        <v>2.9205864588216834</v>
      </c>
      <c r="E1203" s="12">
        <f t="shared" si="347"/>
        <v>2.6587272431298139</v>
      </c>
      <c r="F1203" s="12">
        <f t="shared" si="348"/>
        <v>2.3968680274379448</v>
      </c>
      <c r="G1203" s="12">
        <f t="shared" si="349"/>
        <v>2.1350088117460753</v>
      </c>
      <c r="H1203" s="12">
        <f t="shared" si="350"/>
        <v>24.4</v>
      </c>
      <c r="I1203" s="12">
        <f t="shared" si="351"/>
        <v>26.7</v>
      </c>
      <c r="J1203" s="12">
        <f t="shared" si="352"/>
        <v>3.0070000000000001</v>
      </c>
      <c r="K1203" s="12">
        <f t="shared" si="342"/>
        <v>3.0070000000000001</v>
      </c>
      <c r="L1203" s="12">
        <f t="shared" si="353"/>
        <v>2.3000000000000007</v>
      </c>
      <c r="M1203" s="81">
        <f t="shared" si="354"/>
        <v>0</v>
      </c>
      <c r="N1203" s="81">
        <f t="shared" si="355"/>
        <v>0</v>
      </c>
      <c r="O1203" s="81">
        <f t="shared" si="356"/>
        <v>3.3000000000000007</v>
      </c>
      <c r="P1203" s="81">
        <f t="shared" si="357"/>
        <v>13.3</v>
      </c>
      <c r="Q1203" s="81">
        <f t="shared" si="358"/>
        <v>23.3</v>
      </c>
      <c r="R1203" s="81">
        <f t="shared" si="359"/>
        <v>33.299999999999997</v>
      </c>
      <c r="S1203">
        <f t="shared" si="360"/>
        <v>1.5</v>
      </c>
      <c r="V1203" s="54" t="s">
        <v>2543</v>
      </c>
      <c r="W1203" s="55" t="s">
        <v>2544</v>
      </c>
      <c r="X1203" s="56">
        <v>5</v>
      </c>
      <c r="Y1203" s="57">
        <v>63</v>
      </c>
      <c r="Z1203" s="57">
        <v>3</v>
      </c>
      <c r="AA1203" s="57">
        <v>3.0070000000000001</v>
      </c>
      <c r="AB1203" s="57">
        <v>2.9470000000000001</v>
      </c>
      <c r="AC1203" s="57">
        <v>21.4</v>
      </c>
      <c r="AD1203" s="57">
        <v>23.7</v>
      </c>
      <c r="AE1203" s="57">
        <v>0</v>
      </c>
      <c r="AF1203" s="57">
        <v>0</v>
      </c>
      <c r="AG1203" s="58">
        <v>0</v>
      </c>
      <c r="AH1203" s="58">
        <v>1.5</v>
      </c>
      <c r="AI1203" s="58">
        <v>0</v>
      </c>
      <c r="AJ1203" s="58">
        <v>0</v>
      </c>
      <c r="AL1203" s="48"/>
      <c r="AM1203" s="48"/>
    </row>
    <row r="1204" spans="1:39">
      <c r="A1204" s="68" t="str">
        <f t="shared" si="343"/>
        <v>6F8</v>
      </c>
      <c r="B1204" s="12">
        <f t="shared" si="344"/>
        <v>2.5150000000000001</v>
      </c>
      <c r="C1204" s="12">
        <f t="shared" si="345"/>
        <v>2.5150000000000001</v>
      </c>
      <c r="D1204" s="12">
        <f t="shared" si="346"/>
        <v>2.5150000000000001</v>
      </c>
      <c r="E1204" s="12">
        <f t="shared" si="347"/>
        <v>2.3133684039172606</v>
      </c>
      <c r="F1204" s="12">
        <f t="shared" si="348"/>
        <v>2.0515091882253915</v>
      </c>
      <c r="G1204" s="12">
        <f t="shared" si="349"/>
        <v>1.789649972533522</v>
      </c>
      <c r="H1204" s="12">
        <f t="shared" si="350"/>
        <v>20.6</v>
      </c>
      <c r="I1204" s="12">
        <f t="shared" si="351"/>
        <v>32.299999999999997</v>
      </c>
      <c r="J1204" s="12">
        <f t="shared" si="352"/>
        <v>2.5150000000000001</v>
      </c>
      <c r="K1204" s="12">
        <f t="shared" si="342"/>
        <v>2.5150000000000001</v>
      </c>
      <c r="L1204" s="12">
        <f t="shared" si="353"/>
        <v>11.699999999999996</v>
      </c>
      <c r="M1204" s="81">
        <f t="shared" si="354"/>
        <v>0</v>
      </c>
      <c r="N1204" s="81">
        <f t="shared" si="355"/>
        <v>0</v>
      </c>
      <c r="O1204" s="81">
        <f t="shared" si="356"/>
        <v>9.3999999999999986</v>
      </c>
      <c r="P1204" s="81">
        <f t="shared" si="357"/>
        <v>7.7000000000000028</v>
      </c>
      <c r="Q1204" s="81">
        <f t="shared" si="358"/>
        <v>17.700000000000003</v>
      </c>
      <c r="R1204" s="81">
        <f t="shared" si="359"/>
        <v>27.700000000000003</v>
      </c>
      <c r="S1204">
        <f t="shared" si="360"/>
        <v>1.5</v>
      </c>
      <c r="V1204" s="54" t="s">
        <v>2545</v>
      </c>
      <c r="W1204" s="55" t="s">
        <v>73</v>
      </c>
      <c r="X1204" s="56">
        <v>5</v>
      </c>
      <c r="Y1204" s="57">
        <v>61.7</v>
      </c>
      <c r="Z1204" s="57">
        <v>2.6</v>
      </c>
      <c r="AA1204" s="57">
        <v>2.5150000000000001</v>
      </c>
      <c r="AB1204" s="57">
        <v>2.4</v>
      </c>
      <c r="AC1204" s="57">
        <v>18</v>
      </c>
      <c r="AD1204" s="57">
        <v>29.7</v>
      </c>
      <c r="AE1204" s="57">
        <v>0</v>
      </c>
      <c r="AF1204" s="57">
        <v>0</v>
      </c>
      <c r="AG1204" s="58">
        <v>0</v>
      </c>
      <c r="AH1204" s="58">
        <v>1.5</v>
      </c>
      <c r="AI1204" s="58">
        <v>0</v>
      </c>
      <c r="AJ1204" s="58">
        <v>0</v>
      </c>
    </row>
    <row r="1205" spans="1:39">
      <c r="A1205" s="68" t="str">
        <f t="shared" si="343"/>
        <v>6F9</v>
      </c>
      <c r="B1205" s="12">
        <f t="shared" si="344"/>
        <v>2.5150000000000001</v>
      </c>
      <c r="C1205" s="12">
        <f t="shared" si="345"/>
        <v>2.5150000000000001</v>
      </c>
      <c r="D1205" s="12">
        <f t="shared" si="346"/>
        <v>2.465246749018545</v>
      </c>
      <c r="E1205" s="12">
        <f t="shared" si="347"/>
        <v>2.2033875333266755</v>
      </c>
      <c r="F1205" s="12">
        <f t="shared" si="348"/>
        <v>1.9415283176348064</v>
      </c>
      <c r="G1205" s="12">
        <f t="shared" si="349"/>
        <v>1.6796691019429371</v>
      </c>
      <c r="H1205" s="12">
        <f t="shared" si="350"/>
        <v>28.1</v>
      </c>
      <c r="I1205" s="12">
        <f t="shared" si="351"/>
        <v>28.1</v>
      </c>
      <c r="J1205" s="12">
        <f t="shared" si="352"/>
        <v>2.5150000000000001</v>
      </c>
      <c r="K1205" s="12">
        <f t="shared" si="342"/>
        <v>2.5150000000000001</v>
      </c>
      <c r="L1205" s="12">
        <f t="shared" si="353"/>
        <v>0</v>
      </c>
      <c r="M1205" s="81">
        <f t="shared" si="354"/>
        <v>0</v>
      </c>
      <c r="N1205" s="81">
        <f t="shared" si="355"/>
        <v>0</v>
      </c>
      <c r="O1205" s="81">
        <f t="shared" si="356"/>
        <v>1.8999999999999986</v>
      </c>
      <c r="P1205" s="81">
        <f t="shared" si="357"/>
        <v>11.899999999999999</v>
      </c>
      <c r="Q1205" s="81">
        <f t="shared" si="358"/>
        <v>21.9</v>
      </c>
      <c r="R1205" s="81">
        <f t="shared" si="359"/>
        <v>31.9</v>
      </c>
      <c r="S1205">
        <f t="shared" si="360"/>
        <v>1.5</v>
      </c>
      <c r="V1205" s="54" t="s">
        <v>2546</v>
      </c>
      <c r="W1205" s="55" t="s">
        <v>74</v>
      </c>
      <c r="X1205" s="56">
        <v>5</v>
      </c>
      <c r="Y1205" s="57">
        <v>61.7</v>
      </c>
      <c r="Z1205" s="57">
        <v>2.6</v>
      </c>
      <c r="AA1205" s="57">
        <v>2.5150000000000001</v>
      </c>
      <c r="AB1205" s="57">
        <v>0</v>
      </c>
      <c r="AC1205" s="57">
        <v>25.5</v>
      </c>
      <c r="AD1205" s="57">
        <v>0</v>
      </c>
      <c r="AE1205" s="57">
        <v>0</v>
      </c>
      <c r="AF1205" s="57">
        <v>0</v>
      </c>
      <c r="AG1205" s="58">
        <v>1.5</v>
      </c>
      <c r="AH1205" s="58">
        <v>0</v>
      </c>
      <c r="AI1205" s="58">
        <v>0</v>
      </c>
      <c r="AJ1205" s="58">
        <v>0</v>
      </c>
    </row>
    <row r="1206" spans="1:39">
      <c r="A1206" s="68" t="str">
        <f t="shared" si="343"/>
        <v>6F10</v>
      </c>
      <c r="B1206" s="12">
        <f t="shared" si="344"/>
        <v>3.0070000000000001</v>
      </c>
      <c r="C1206" s="12">
        <f t="shared" si="345"/>
        <v>3.0070000000000001</v>
      </c>
      <c r="D1206" s="12">
        <f t="shared" si="346"/>
        <v>2.9205864588216834</v>
      </c>
      <c r="E1206" s="12">
        <f t="shared" si="347"/>
        <v>2.6587272431298139</v>
      </c>
      <c r="F1206" s="12">
        <f t="shared" si="348"/>
        <v>2.3968680274379448</v>
      </c>
      <c r="G1206" s="12">
        <f t="shared" si="349"/>
        <v>2.1350088117460753</v>
      </c>
      <c r="H1206" s="12">
        <f t="shared" si="350"/>
        <v>24.4</v>
      </c>
      <c r="I1206" s="12">
        <f t="shared" si="351"/>
        <v>26.7</v>
      </c>
      <c r="J1206" s="12">
        <f t="shared" si="352"/>
        <v>3.0070000000000001</v>
      </c>
      <c r="K1206" s="12">
        <f t="shared" si="342"/>
        <v>3.0070000000000001</v>
      </c>
      <c r="L1206" s="12">
        <f t="shared" si="353"/>
        <v>2.3000000000000007</v>
      </c>
      <c r="M1206" s="81">
        <f t="shared" si="354"/>
        <v>0</v>
      </c>
      <c r="N1206" s="81">
        <f t="shared" si="355"/>
        <v>0</v>
      </c>
      <c r="O1206" s="81">
        <f t="shared" si="356"/>
        <v>3.3000000000000007</v>
      </c>
      <c r="P1206" s="81">
        <f t="shared" si="357"/>
        <v>13.3</v>
      </c>
      <c r="Q1206" s="81">
        <f t="shared" si="358"/>
        <v>23.3</v>
      </c>
      <c r="R1206" s="81">
        <f t="shared" si="359"/>
        <v>33.299999999999997</v>
      </c>
      <c r="S1206">
        <f t="shared" si="360"/>
        <v>1.5</v>
      </c>
      <c r="V1206" s="54" t="s">
        <v>2547</v>
      </c>
      <c r="W1206" s="55" t="s">
        <v>2548</v>
      </c>
      <c r="X1206" s="56">
        <v>1</v>
      </c>
      <c r="Y1206" s="57">
        <v>63</v>
      </c>
      <c r="Z1206" s="57">
        <v>3</v>
      </c>
      <c r="AA1206" s="57">
        <v>3.0070000000000001</v>
      </c>
      <c r="AB1206" s="57">
        <v>2.9470000000000001</v>
      </c>
      <c r="AC1206" s="57">
        <v>21.4</v>
      </c>
      <c r="AD1206" s="57">
        <v>23.7</v>
      </c>
      <c r="AE1206" s="57">
        <v>0</v>
      </c>
      <c r="AF1206" s="57">
        <v>0</v>
      </c>
      <c r="AG1206" s="58">
        <v>0</v>
      </c>
      <c r="AH1206" s="58">
        <v>1.5</v>
      </c>
      <c r="AI1206" s="58">
        <v>0</v>
      </c>
      <c r="AJ1206" s="58">
        <v>0</v>
      </c>
    </row>
    <row r="1207" spans="1:39">
      <c r="A1207" s="68" t="str">
        <f t="shared" si="343"/>
        <v>6F11</v>
      </c>
      <c r="B1207" s="12">
        <f t="shared" si="344"/>
        <v>3</v>
      </c>
      <c r="C1207" s="12">
        <f t="shared" si="345"/>
        <v>3</v>
      </c>
      <c r="D1207" s="12">
        <f t="shared" si="346"/>
        <v>3</v>
      </c>
      <c r="E1207" s="12">
        <f t="shared" si="347"/>
        <v>2.7630174097988585</v>
      </c>
      <c r="F1207" s="12">
        <f t="shared" si="348"/>
        <v>2.5011581941069889</v>
      </c>
      <c r="G1207" s="12">
        <f t="shared" si="349"/>
        <v>2.2392989784151194</v>
      </c>
      <c r="H1207" s="12">
        <f t="shared" si="350"/>
        <v>14</v>
      </c>
      <c r="I1207" s="12">
        <f t="shared" si="351"/>
        <v>30.95</v>
      </c>
      <c r="J1207" s="12">
        <f t="shared" si="352"/>
        <v>3</v>
      </c>
      <c r="K1207" s="12">
        <f t="shared" si="342"/>
        <v>3</v>
      </c>
      <c r="L1207" s="12">
        <f t="shared" si="353"/>
        <v>16.95</v>
      </c>
      <c r="M1207" s="81">
        <f t="shared" si="354"/>
        <v>0</v>
      </c>
      <c r="N1207" s="81">
        <f t="shared" si="355"/>
        <v>6</v>
      </c>
      <c r="O1207" s="81">
        <f t="shared" si="356"/>
        <v>16</v>
      </c>
      <c r="P1207" s="81">
        <f t="shared" si="357"/>
        <v>9.0500000000000007</v>
      </c>
      <c r="Q1207" s="81">
        <f t="shared" si="358"/>
        <v>19.05</v>
      </c>
      <c r="R1207" s="81">
        <f t="shared" si="359"/>
        <v>29.05</v>
      </c>
      <c r="S1207">
        <f t="shared" si="360"/>
        <v>1.5</v>
      </c>
      <c r="V1207" s="54" t="s">
        <v>2549</v>
      </c>
      <c r="W1207" s="55" t="s">
        <v>2550</v>
      </c>
      <c r="X1207" s="56">
        <v>5</v>
      </c>
      <c r="Y1207" s="57">
        <v>65.95</v>
      </c>
      <c r="Z1207" s="57">
        <v>3</v>
      </c>
      <c r="AA1207" s="57">
        <v>3</v>
      </c>
      <c r="AB1207" s="57">
        <v>2.57</v>
      </c>
      <c r="AC1207" s="57">
        <v>11</v>
      </c>
      <c r="AD1207" s="57">
        <v>27.95</v>
      </c>
      <c r="AE1207" s="57">
        <v>0</v>
      </c>
      <c r="AF1207" s="57">
        <v>0</v>
      </c>
      <c r="AG1207" s="58">
        <v>0</v>
      </c>
      <c r="AH1207" s="58">
        <v>1.5</v>
      </c>
      <c r="AI1207" s="58">
        <v>0</v>
      </c>
      <c r="AJ1207" s="58">
        <v>0</v>
      </c>
    </row>
    <row r="1208" spans="1:39">
      <c r="A1208" s="68" t="str">
        <f t="shared" si="343"/>
        <v>6F13</v>
      </c>
      <c r="B1208" s="12">
        <f t="shared" si="344"/>
        <v>2.5219999999999998</v>
      </c>
      <c r="C1208" s="12">
        <f t="shared" si="345"/>
        <v>2.5219999999999998</v>
      </c>
      <c r="D1208" s="12">
        <f t="shared" si="346"/>
        <v>2.5219999999999998</v>
      </c>
      <c r="E1208" s="12">
        <f t="shared" si="347"/>
        <v>2.3125126274465044</v>
      </c>
      <c r="F1208" s="12">
        <f t="shared" si="348"/>
        <v>2.0506534117546349</v>
      </c>
      <c r="G1208" s="12">
        <f t="shared" si="349"/>
        <v>1.7887941960627658</v>
      </c>
      <c r="H1208" s="12">
        <f t="shared" si="350"/>
        <v>17.600000000000001</v>
      </c>
      <c r="I1208" s="12">
        <f t="shared" si="351"/>
        <v>32</v>
      </c>
      <c r="J1208" s="12">
        <f t="shared" si="352"/>
        <v>2.5219999999999998</v>
      </c>
      <c r="K1208" s="12">
        <f t="shared" si="342"/>
        <v>2.5219999999999998</v>
      </c>
      <c r="L1208" s="12">
        <f t="shared" si="353"/>
        <v>14.399999999999999</v>
      </c>
      <c r="M1208" s="81">
        <f t="shared" si="354"/>
        <v>0</v>
      </c>
      <c r="N1208" s="81">
        <f t="shared" si="355"/>
        <v>2.3999999999999986</v>
      </c>
      <c r="O1208" s="81">
        <f t="shared" si="356"/>
        <v>12.399999999999999</v>
      </c>
      <c r="P1208" s="81">
        <f t="shared" si="357"/>
        <v>8</v>
      </c>
      <c r="Q1208" s="81">
        <f t="shared" si="358"/>
        <v>18</v>
      </c>
      <c r="R1208" s="81">
        <f t="shared" si="359"/>
        <v>28</v>
      </c>
      <c r="S1208">
        <f t="shared" si="360"/>
        <v>1.5</v>
      </c>
      <c r="V1208" s="54" t="s">
        <v>2551</v>
      </c>
      <c r="W1208" s="55" t="s">
        <v>75</v>
      </c>
      <c r="X1208" s="56">
        <v>5</v>
      </c>
      <c r="Y1208" s="57">
        <v>64</v>
      </c>
      <c r="Z1208" s="57">
        <v>2.6</v>
      </c>
      <c r="AA1208" s="57">
        <v>2.5219999999999998</v>
      </c>
      <c r="AB1208" s="57">
        <v>2.46</v>
      </c>
      <c r="AC1208" s="57">
        <v>15</v>
      </c>
      <c r="AD1208" s="57">
        <v>29.4</v>
      </c>
      <c r="AE1208" s="57">
        <v>0</v>
      </c>
      <c r="AF1208" s="57">
        <v>0</v>
      </c>
      <c r="AG1208" s="58">
        <v>0</v>
      </c>
      <c r="AH1208" s="58">
        <v>1.5</v>
      </c>
      <c r="AI1208" s="58">
        <v>0</v>
      </c>
      <c r="AJ1208" s="58">
        <v>0</v>
      </c>
    </row>
    <row r="1209" spans="1:39">
      <c r="A1209" s="68" t="str">
        <f t="shared" si="343"/>
        <v>6F14</v>
      </c>
      <c r="B1209" s="12">
        <f t="shared" si="344"/>
        <v>3.0070000000000001</v>
      </c>
      <c r="C1209" s="12">
        <f t="shared" si="345"/>
        <v>3.0070000000000001</v>
      </c>
      <c r="D1209" s="12">
        <f t="shared" si="346"/>
        <v>2.9415351960770328</v>
      </c>
      <c r="E1209" s="12">
        <f t="shared" si="347"/>
        <v>2.6796759803851633</v>
      </c>
      <c r="F1209" s="12">
        <f t="shared" si="348"/>
        <v>2.4178167646932942</v>
      </c>
      <c r="G1209" s="12">
        <f t="shared" si="349"/>
        <v>2.1559575490014247</v>
      </c>
      <c r="H1209" s="12">
        <f t="shared" si="350"/>
        <v>25.2</v>
      </c>
      <c r="I1209" s="12">
        <f t="shared" si="351"/>
        <v>27.5</v>
      </c>
      <c r="J1209" s="12">
        <f t="shared" si="352"/>
        <v>3.0070000000000001</v>
      </c>
      <c r="K1209" s="12">
        <f t="shared" si="342"/>
        <v>3.0070000000000001</v>
      </c>
      <c r="L1209" s="12">
        <f t="shared" si="353"/>
        <v>2.3000000000000007</v>
      </c>
      <c r="M1209" s="81">
        <f t="shared" si="354"/>
        <v>0</v>
      </c>
      <c r="N1209" s="81">
        <f t="shared" si="355"/>
        <v>0</v>
      </c>
      <c r="O1209" s="81">
        <f t="shared" si="356"/>
        <v>2.5</v>
      </c>
      <c r="P1209" s="81">
        <f t="shared" si="357"/>
        <v>12.5</v>
      </c>
      <c r="Q1209" s="81">
        <f t="shared" si="358"/>
        <v>22.5</v>
      </c>
      <c r="R1209" s="81">
        <f t="shared" si="359"/>
        <v>32.5</v>
      </c>
      <c r="S1209">
        <f t="shared" si="360"/>
        <v>1.5</v>
      </c>
      <c r="V1209" s="54" t="s">
        <v>2552</v>
      </c>
      <c r="W1209" s="55" t="s">
        <v>2553</v>
      </c>
      <c r="X1209" s="56">
        <v>0</v>
      </c>
      <c r="Y1209" s="57">
        <v>64.2</v>
      </c>
      <c r="Z1209" s="57">
        <v>5.2</v>
      </c>
      <c r="AA1209" s="57">
        <v>3.0070000000000001</v>
      </c>
      <c r="AB1209" s="57">
        <v>2.9470000000000001</v>
      </c>
      <c r="AC1209" s="57">
        <v>20</v>
      </c>
      <c r="AD1209" s="57">
        <v>22.3</v>
      </c>
      <c r="AE1209" s="57">
        <v>0</v>
      </c>
      <c r="AF1209" s="57">
        <v>0</v>
      </c>
      <c r="AG1209" s="58">
        <v>0</v>
      </c>
      <c r="AH1209" s="58">
        <v>1.5</v>
      </c>
      <c r="AI1209" s="58">
        <v>0</v>
      </c>
      <c r="AJ1209" s="58">
        <v>0</v>
      </c>
    </row>
    <row r="1210" spans="1:39">
      <c r="A1210" s="68" t="str">
        <f t="shared" si="343"/>
        <v>6F15</v>
      </c>
      <c r="B1210" s="12">
        <f t="shared" si="344"/>
        <v>2.5219999999999998</v>
      </c>
      <c r="C1210" s="12">
        <f t="shared" si="345"/>
        <v>2.5219999999999998</v>
      </c>
      <c r="D1210" s="12">
        <f t="shared" si="346"/>
        <v>2.5219999999999998</v>
      </c>
      <c r="E1210" s="12">
        <f t="shared" si="347"/>
        <v>2.2601407843081303</v>
      </c>
      <c r="F1210" s="12">
        <f t="shared" si="348"/>
        <v>1.9982815686162612</v>
      </c>
      <c r="G1210" s="12">
        <f t="shared" si="349"/>
        <v>1.7364223529243918</v>
      </c>
      <c r="H1210" s="12">
        <f t="shared" si="350"/>
        <v>17.600000000000001</v>
      </c>
      <c r="I1210" s="12">
        <f t="shared" si="351"/>
        <v>30</v>
      </c>
      <c r="J1210" s="12">
        <f t="shared" si="352"/>
        <v>2.5219999999999998</v>
      </c>
      <c r="K1210" s="12">
        <f t="shared" si="342"/>
        <v>2.5219999999999998</v>
      </c>
      <c r="L1210" s="12">
        <f t="shared" si="353"/>
        <v>12.399999999999999</v>
      </c>
      <c r="M1210" s="81">
        <f t="shared" si="354"/>
        <v>0</v>
      </c>
      <c r="N1210" s="81">
        <f t="shared" si="355"/>
        <v>2.3999999999999986</v>
      </c>
      <c r="O1210" s="81">
        <f t="shared" si="356"/>
        <v>12.399999999999999</v>
      </c>
      <c r="P1210" s="81">
        <f t="shared" si="357"/>
        <v>10</v>
      </c>
      <c r="Q1210" s="81">
        <f t="shared" si="358"/>
        <v>20</v>
      </c>
      <c r="R1210" s="81">
        <f t="shared" si="359"/>
        <v>30</v>
      </c>
      <c r="S1210">
        <f t="shared" si="360"/>
        <v>1.5</v>
      </c>
      <c r="V1210" s="54" t="s">
        <v>2554</v>
      </c>
      <c r="W1210" s="55" t="s">
        <v>76</v>
      </c>
      <c r="X1210" s="56">
        <v>5</v>
      </c>
      <c r="Y1210" s="57">
        <v>61.7</v>
      </c>
      <c r="Z1210" s="57">
        <v>2.6</v>
      </c>
      <c r="AA1210" s="57">
        <v>2.5219999999999998</v>
      </c>
      <c r="AB1210" s="57">
        <v>2.46</v>
      </c>
      <c r="AC1210" s="57">
        <v>15</v>
      </c>
      <c r="AD1210" s="57">
        <v>27.4</v>
      </c>
      <c r="AE1210" s="57">
        <v>0</v>
      </c>
      <c r="AF1210" s="57">
        <v>0</v>
      </c>
      <c r="AG1210" s="58">
        <v>0</v>
      </c>
      <c r="AH1210" s="58">
        <v>1.5</v>
      </c>
      <c r="AI1210" s="58">
        <v>0</v>
      </c>
      <c r="AJ1210" s="58">
        <v>0</v>
      </c>
    </row>
    <row r="1211" spans="1:39">
      <c r="A1211" s="68" t="str">
        <f t="shared" si="343"/>
        <v>6F16</v>
      </c>
      <c r="B1211" s="12">
        <f t="shared" si="344"/>
        <v>2.5219999999999998</v>
      </c>
      <c r="C1211" s="12">
        <f t="shared" si="345"/>
        <v>2.5219999999999998</v>
      </c>
      <c r="D1211" s="12">
        <f t="shared" si="346"/>
        <v>2.5219999999999998</v>
      </c>
      <c r="E1211" s="12">
        <f t="shared" si="347"/>
        <v>2.2679965607788866</v>
      </c>
      <c r="F1211" s="12">
        <f t="shared" si="348"/>
        <v>2.0061373450870175</v>
      </c>
      <c r="G1211" s="12">
        <f t="shared" si="349"/>
        <v>1.7442781293951479</v>
      </c>
      <c r="H1211" s="12">
        <f t="shared" si="350"/>
        <v>17.600000000000001</v>
      </c>
      <c r="I1211" s="12">
        <f t="shared" si="351"/>
        <v>30.3</v>
      </c>
      <c r="J1211" s="12">
        <f t="shared" si="352"/>
        <v>2.5219999999999998</v>
      </c>
      <c r="K1211" s="12">
        <f t="shared" si="342"/>
        <v>2.5219999999999998</v>
      </c>
      <c r="L1211" s="12">
        <f t="shared" si="353"/>
        <v>12.7</v>
      </c>
      <c r="M1211" s="81">
        <f t="shared" si="354"/>
        <v>0</v>
      </c>
      <c r="N1211" s="81">
        <f t="shared" si="355"/>
        <v>2.3999999999999986</v>
      </c>
      <c r="O1211" s="81">
        <f t="shared" si="356"/>
        <v>12.399999999999999</v>
      </c>
      <c r="P1211" s="81">
        <f t="shared" si="357"/>
        <v>9.6999999999999993</v>
      </c>
      <c r="Q1211" s="81">
        <f t="shared" si="358"/>
        <v>19.7</v>
      </c>
      <c r="R1211" s="81">
        <f t="shared" si="359"/>
        <v>29.7</v>
      </c>
      <c r="S1211">
        <f t="shared" si="360"/>
        <v>1.5</v>
      </c>
      <c r="V1211" s="54" t="s">
        <v>2555</v>
      </c>
      <c r="W1211" s="55" t="s">
        <v>77</v>
      </c>
      <c r="X1211" s="56">
        <v>5</v>
      </c>
      <c r="Y1211" s="57">
        <v>64</v>
      </c>
      <c r="Z1211" s="57">
        <v>2.6</v>
      </c>
      <c r="AA1211" s="57">
        <v>2.5219999999999998</v>
      </c>
      <c r="AB1211" s="57">
        <v>2.4</v>
      </c>
      <c r="AC1211" s="57">
        <v>15</v>
      </c>
      <c r="AD1211" s="57">
        <v>27.7</v>
      </c>
      <c r="AE1211" s="57">
        <v>0</v>
      </c>
      <c r="AF1211" s="57">
        <v>0</v>
      </c>
      <c r="AG1211" s="58">
        <v>0</v>
      </c>
      <c r="AH1211" s="58">
        <v>1.5</v>
      </c>
      <c r="AI1211" s="58">
        <v>0</v>
      </c>
      <c r="AJ1211" s="58">
        <v>0</v>
      </c>
    </row>
    <row r="1212" spans="1:39">
      <c r="A1212" s="68" t="str">
        <f t="shared" si="343"/>
        <v>6F20</v>
      </c>
      <c r="B1212" s="12">
        <f t="shared" si="344"/>
        <v>2.5219999999999998</v>
      </c>
      <c r="C1212" s="12">
        <f t="shared" si="345"/>
        <v>2.5219999999999998</v>
      </c>
      <c r="D1212" s="12">
        <f t="shared" si="346"/>
        <v>2.5219999999999998</v>
      </c>
      <c r="E1212" s="12">
        <f t="shared" si="347"/>
        <v>2.3648844705848782</v>
      </c>
      <c r="F1212" s="12">
        <f t="shared" si="348"/>
        <v>2.1030252548930091</v>
      </c>
      <c r="G1212" s="12">
        <f t="shared" si="349"/>
        <v>1.8411660392011395</v>
      </c>
      <c r="H1212" s="12">
        <f t="shared" si="350"/>
        <v>18.600000000000001</v>
      </c>
      <c r="I1212" s="12">
        <f t="shared" si="351"/>
        <v>34</v>
      </c>
      <c r="J1212" s="12">
        <f t="shared" si="352"/>
        <v>2.5219999999999998</v>
      </c>
      <c r="K1212" s="12">
        <f t="shared" si="342"/>
        <v>2.5219999999999998</v>
      </c>
      <c r="L1212" s="12">
        <f t="shared" si="353"/>
        <v>15.399999999999999</v>
      </c>
      <c r="M1212" s="81">
        <f t="shared" si="354"/>
        <v>0</v>
      </c>
      <c r="N1212" s="81">
        <f t="shared" si="355"/>
        <v>1.3999999999999986</v>
      </c>
      <c r="O1212" s="81">
        <f t="shared" si="356"/>
        <v>11.399999999999999</v>
      </c>
      <c r="P1212" s="81">
        <f t="shared" si="357"/>
        <v>6</v>
      </c>
      <c r="Q1212" s="81">
        <f t="shared" si="358"/>
        <v>16</v>
      </c>
      <c r="R1212" s="81">
        <f t="shared" si="359"/>
        <v>26</v>
      </c>
      <c r="S1212">
        <f t="shared" si="360"/>
        <v>1.5</v>
      </c>
      <c r="V1212" s="54" t="s">
        <v>2556</v>
      </c>
      <c r="W1212" s="55" t="s">
        <v>2557</v>
      </c>
      <c r="X1212" s="56">
        <v>5</v>
      </c>
      <c r="Y1212" s="57">
        <v>64</v>
      </c>
      <c r="Z1212" s="57">
        <v>2.6</v>
      </c>
      <c r="AA1212" s="57">
        <v>2.5219999999999998</v>
      </c>
      <c r="AB1212" s="57">
        <v>2.46</v>
      </c>
      <c r="AC1212" s="57">
        <v>16</v>
      </c>
      <c r="AD1212" s="57">
        <v>31.4</v>
      </c>
      <c r="AE1212" s="57">
        <v>0</v>
      </c>
      <c r="AF1212" s="57">
        <v>0</v>
      </c>
      <c r="AG1212" s="58">
        <v>0</v>
      </c>
      <c r="AH1212" s="58">
        <v>1.5</v>
      </c>
      <c r="AI1212" s="58">
        <v>0</v>
      </c>
      <c r="AJ1212" s="58">
        <v>0</v>
      </c>
    </row>
    <row r="1213" spans="1:39">
      <c r="A1213" s="68" t="str">
        <f t="shared" si="343"/>
        <v>6F21</v>
      </c>
      <c r="B1213" s="12">
        <f t="shared" si="344"/>
        <v>2.5150000000000001</v>
      </c>
      <c r="C1213" s="12">
        <f t="shared" si="345"/>
        <v>2.5150000000000001</v>
      </c>
      <c r="D1213" s="12">
        <f t="shared" si="346"/>
        <v>2.5123814078430815</v>
      </c>
      <c r="E1213" s="12">
        <f t="shared" si="347"/>
        <v>2.2505221921512124</v>
      </c>
      <c r="F1213" s="12">
        <f t="shared" si="348"/>
        <v>1.9886629764593429</v>
      </c>
      <c r="G1213" s="12">
        <f t="shared" si="349"/>
        <v>1.7268037607674736</v>
      </c>
      <c r="H1213" s="12">
        <f t="shared" si="350"/>
        <v>29.900000000000002</v>
      </c>
      <c r="I1213" s="12">
        <f t="shared" si="351"/>
        <v>29.900000000000002</v>
      </c>
      <c r="J1213" s="12">
        <f t="shared" si="352"/>
        <v>2.5150000000000001</v>
      </c>
      <c r="K1213" s="12">
        <f t="shared" si="342"/>
        <v>2.5150000000000001</v>
      </c>
      <c r="L1213" s="12">
        <f t="shared" si="353"/>
        <v>0</v>
      </c>
      <c r="M1213" s="81">
        <f t="shared" si="354"/>
        <v>0</v>
      </c>
      <c r="N1213" s="81">
        <f t="shared" si="355"/>
        <v>0</v>
      </c>
      <c r="O1213" s="81">
        <f t="shared" si="356"/>
        <v>9.9999999999997868E-2</v>
      </c>
      <c r="P1213" s="81">
        <f t="shared" si="357"/>
        <v>10.099999999999998</v>
      </c>
      <c r="Q1213" s="81">
        <f t="shared" si="358"/>
        <v>20.099999999999998</v>
      </c>
      <c r="R1213" s="81">
        <f t="shared" si="359"/>
        <v>30.099999999999998</v>
      </c>
      <c r="S1213">
        <f t="shared" si="360"/>
        <v>1.5</v>
      </c>
      <c r="V1213" s="54" t="s">
        <v>2558</v>
      </c>
      <c r="W1213" s="55" t="s">
        <v>2559</v>
      </c>
      <c r="X1213" s="56">
        <v>5</v>
      </c>
      <c r="Y1213" s="57">
        <v>61.7</v>
      </c>
      <c r="Z1213" s="57">
        <v>2.6</v>
      </c>
      <c r="AA1213" s="57">
        <v>2.5150000000000001</v>
      </c>
      <c r="AB1213" s="57">
        <v>0</v>
      </c>
      <c r="AC1213" s="57">
        <v>27.3</v>
      </c>
      <c r="AD1213" s="57">
        <v>0</v>
      </c>
      <c r="AE1213" s="57">
        <v>0</v>
      </c>
      <c r="AF1213" s="57">
        <v>0</v>
      </c>
      <c r="AG1213" s="58">
        <v>1.5</v>
      </c>
      <c r="AH1213" s="58">
        <v>0</v>
      </c>
      <c r="AI1213" s="58">
        <v>0</v>
      </c>
      <c r="AJ1213" s="58">
        <v>0</v>
      </c>
    </row>
    <row r="1214" spans="1:39">
      <c r="A1214" s="68" t="str">
        <f t="shared" si="343"/>
        <v>6F22</v>
      </c>
      <c r="B1214" s="12">
        <f t="shared" si="344"/>
        <v>2.5219999999999998</v>
      </c>
      <c r="C1214" s="12">
        <f t="shared" si="345"/>
        <v>2.5219999999999998</v>
      </c>
      <c r="D1214" s="12">
        <f t="shared" si="346"/>
        <v>2.5219999999999998</v>
      </c>
      <c r="E1214" s="12">
        <f t="shared" si="347"/>
        <v>2.372740247055634</v>
      </c>
      <c r="F1214" s="12">
        <f t="shared" si="348"/>
        <v>2.1108810313637649</v>
      </c>
      <c r="G1214" s="12">
        <f t="shared" si="349"/>
        <v>1.8490218156718956</v>
      </c>
      <c r="H1214" s="12">
        <f t="shared" si="350"/>
        <v>17.600000000000001</v>
      </c>
      <c r="I1214" s="12">
        <f t="shared" si="351"/>
        <v>34.299999999999997</v>
      </c>
      <c r="J1214" s="12">
        <f t="shared" si="352"/>
        <v>2.5219999999999998</v>
      </c>
      <c r="K1214" s="12">
        <f t="shared" si="342"/>
        <v>2.5219999999999998</v>
      </c>
      <c r="L1214" s="12">
        <f t="shared" si="353"/>
        <v>16.699999999999996</v>
      </c>
      <c r="M1214" s="81">
        <f t="shared" si="354"/>
        <v>0</v>
      </c>
      <c r="N1214" s="81">
        <f t="shared" si="355"/>
        <v>2.3999999999999986</v>
      </c>
      <c r="O1214" s="81">
        <f t="shared" si="356"/>
        <v>12.399999999999999</v>
      </c>
      <c r="P1214" s="81">
        <f t="shared" si="357"/>
        <v>5.7000000000000028</v>
      </c>
      <c r="Q1214" s="81">
        <f t="shared" si="358"/>
        <v>15.700000000000003</v>
      </c>
      <c r="R1214" s="81">
        <f t="shared" si="359"/>
        <v>25.700000000000003</v>
      </c>
      <c r="S1214">
        <f t="shared" si="360"/>
        <v>1.5</v>
      </c>
      <c r="V1214" s="54" t="s">
        <v>2560</v>
      </c>
      <c r="W1214" s="55" t="s">
        <v>2561</v>
      </c>
      <c r="X1214" s="56">
        <v>5</v>
      </c>
      <c r="Y1214" s="57">
        <v>61.7</v>
      </c>
      <c r="Z1214" s="57">
        <v>2.6</v>
      </c>
      <c r="AA1214" s="57">
        <v>2.5219999999999998</v>
      </c>
      <c r="AB1214" s="57">
        <v>2.4</v>
      </c>
      <c r="AC1214" s="57">
        <v>15</v>
      </c>
      <c r="AD1214" s="57">
        <v>31.7</v>
      </c>
      <c r="AE1214" s="57">
        <v>0</v>
      </c>
      <c r="AF1214" s="57">
        <v>0</v>
      </c>
      <c r="AG1214" s="58">
        <v>0</v>
      </c>
      <c r="AH1214" s="58">
        <v>1.5</v>
      </c>
      <c r="AI1214" s="58">
        <v>0</v>
      </c>
      <c r="AJ1214" s="58">
        <v>0</v>
      </c>
    </row>
    <row r="1215" spans="1:39">
      <c r="A1215" s="68" t="str">
        <f t="shared" si="343"/>
        <v>6F27</v>
      </c>
      <c r="B1215" s="12">
        <f t="shared" si="344"/>
        <v>2.5219999999999998</v>
      </c>
      <c r="C1215" s="12">
        <f t="shared" si="345"/>
        <v>2.5219999999999998</v>
      </c>
      <c r="D1215" s="12">
        <f t="shared" si="346"/>
        <v>2.4565351960770325</v>
      </c>
      <c r="E1215" s="12">
        <f t="shared" si="347"/>
        <v>2.194675980385163</v>
      </c>
      <c r="F1215" s="12">
        <f t="shared" si="348"/>
        <v>1.9328167646932939</v>
      </c>
      <c r="G1215" s="12">
        <f t="shared" si="349"/>
        <v>1.6709575490014246</v>
      </c>
      <c r="H1215" s="12">
        <f t="shared" si="350"/>
        <v>27.5</v>
      </c>
      <c r="I1215" s="12">
        <f t="shared" si="351"/>
        <v>27.5</v>
      </c>
      <c r="J1215" s="12">
        <f t="shared" si="352"/>
        <v>2.5219999999999998</v>
      </c>
      <c r="K1215" s="12">
        <f t="shared" si="342"/>
        <v>2.5219999999999998</v>
      </c>
      <c r="L1215" s="12">
        <f t="shared" si="353"/>
        <v>0</v>
      </c>
      <c r="M1215" s="81">
        <f t="shared" si="354"/>
        <v>0</v>
      </c>
      <c r="N1215" s="81">
        <f t="shared" si="355"/>
        <v>0</v>
      </c>
      <c r="O1215" s="81">
        <f t="shared" si="356"/>
        <v>2.5</v>
      </c>
      <c r="P1215" s="81">
        <f t="shared" si="357"/>
        <v>12.5</v>
      </c>
      <c r="Q1215" s="81">
        <f t="shared" si="358"/>
        <v>22.5</v>
      </c>
      <c r="R1215" s="81">
        <f t="shared" si="359"/>
        <v>32.5</v>
      </c>
      <c r="S1215">
        <f t="shared" si="360"/>
        <v>1.5</v>
      </c>
      <c r="V1215" s="54" t="s">
        <v>2562</v>
      </c>
      <c r="W1215" s="55" t="s">
        <v>2563</v>
      </c>
      <c r="X1215" s="56">
        <v>5</v>
      </c>
      <c r="Y1215" s="57">
        <v>61.7</v>
      </c>
      <c r="Z1215" s="57">
        <v>2.6</v>
      </c>
      <c r="AA1215" s="57">
        <v>2.5219999999999998</v>
      </c>
      <c r="AB1215" s="57">
        <v>0</v>
      </c>
      <c r="AC1215" s="57">
        <v>24.9</v>
      </c>
      <c r="AD1215" s="57">
        <v>0</v>
      </c>
      <c r="AE1215" s="57">
        <v>0</v>
      </c>
      <c r="AF1215" s="57">
        <v>0</v>
      </c>
      <c r="AG1215" s="58">
        <v>1.5</v>
      </c>
      <c r="AH1215" s="58">
        <v>0</v>
      </c>
      <c r="AI1215" s="58">
        <v>0</v>
      </c>
      <c r="AJ1215" s="58">
        <v>0</v>
      </c>
    </row>
    <row r="1216" spans="1:39">
      <c r="A1216" s="68" t="str">
        <f t="shared" si="343"/>
        <v>6F28</v>
      </c>
      <c r="B1216" s="12">
        <f t="shared" si="344"/>
        <v>2.5150000000000001</v>
      </c>
      <c r="C1216" s="12">
        <f t="shared" si="345"/>
        <v>2.5150000000000001</v>
      </c>
      <c r="D1216" s="12">
        <f t="shared" si="346"/>
        <v>2.5123814078430815</v>
      </c>
      <c r="E1216" s="12">
        <f t="shared" si="347"/>
        <v>2.2505221921512124</v>
      </c>
      <c r="F1216" s="12">
        <f t="shared" si="348"/>
        <v>1.9886629764593429</v>
      </c>
      <c r="G1216" s="12">
        <f t="shared" si="349"/>
        <v>1.7268037607674736</v>
      </c>
      <c r="H1216" s="12">
        <f t="shared" si="350"/>
        <v>29.900000000000002</v>
      </c>
      <c r="I1216" s="12">
        <f t="shared" si="351"/>
        <v>29.900000000000002</v>
      </c>
      <c r="J1216" s="12">
        <f t="shared" si="352"/>
        <v>2.5150000000000001</v>
      </c>
      <c r="K1216" s="12">
        <f t="shared" si="342"/>
        <v>2.5150000000000001</v>
      </c>
      <c r="L1216" s="12">
        <f t="shared" si="353"/>
        <v>0</v>
      </c>
      <c r="M1216" s="81">
        <f t="shared" si="354"/>
        <v>0</v>
      </c>
      <c r="N1216" s="81">
        <f t="shared" si="355"/>
        <v>0</v>
      </c>
      <c r="O1216" s="81">
        <f t="shared" si="356"/>
        <v>9.9999999999997868E-2</v>
      </c>
      <c r="P1216" s="81">
        <f t="shared" si="357"/>
        <v>10.099999999999998</v>
      </c>
      <c r="Q1216" s="81">
        <f t="shared" si="358"/>
        <v>20.099999999999998</v>
      </c>
      <c r="R1216" s="81">
        <f t="shared" si="359"/>
        <v>30.099999999999998</v>
      </c>
      <c r="S1216">
        <f t="shared" si="360"/>
        <v>1.5</v>
      </c>
      <c r="V1216" s="54" t="s">
        <v>2564</v>
      </c>
      <c r="W1216" s="55" t="s">
        <v>2565</v>
      </c>
      <c r="X1216" s="56">
        <v>5</v>
      </c>
      <c r="Y1216" s="57">
        <v>64</v>
      </c>
      <c r="Z1216" s="57">
        <v>2.6</v>
      </c>
      <c r="AA1216" s="57">
        <v>2.5150000000000001</v>
      </c>
      <c r="AB1216" s="57">
        <v>0</v>
      </c>
      <c r="AC1216" s="57">
        <v>27.3</v>
      </c>
      <c r="AD1216" s="57">
        <v>0</v>
      </c>
      <c r="AE1216" s="57">
        <v>0</v>
      </c>
      <c r="AF1216" s="57">
        <v>0</v>
      </c>
      <c r="AG1216" s="58">
        <v>1.5</v>
      </c>
      <c r="AH1216" s="58">
        <v>0</v>
      </c>
      <c r="AI1216" s="58">
        <v>0</v>
      </c>
      <c r="AJ1216" s="58">
        <v>0</v>
      </c>
    </row>
    <row r="1217" spans="1:36">
      <c r="A1217" s="68" t="str">
        <f t="shared" si="343"/>
        <v>6F31</v>
      </c>
      <c r="B1217" s="12">
        <f t="shared" si="344"/>
        <v>2.5219999999999998</v>
      </c>
      <c r="C1217" s="12">
        <f t="shared" si="345"/>
        <v>2.5219999999999998</v>
      </c>
      <c r="D1217" s="12">
        <f t="shared" si="346"/>
        <v>2.5219999999999998</v>
      </c>
      <c r="E1217" s="12">
        <f t="shared" si="347"/>
        <v>2.2601407843081303</v>
      </c>
      <c r="F1217" s="12">
        <f t="shared" si="348"/>
        <v>1.9982815686162612</v>
      </c>
      <c r="G1217" s="12">
        <f t="shared" si="349"/>
        <v>1.7364223529243918</v>
      </c>
      <c r="H1217" s="12">
        <f t="shared" si="350"/>
        <v>17.600000000000001</v>
      </c>
      <c r="I1217" s="12">
        <f t="shared" si="351"/>
        <v>30</v>
      </c>
      <c r="J1217" s="12">
        <f t="shared" si="352"/>
        <v>2.5219999999999998</v>
      </c>
      <c r="K1217" s="12">
        <f t="shared" si="342"/>
        <v>2.5219999999999998</v>
      </c>
      <c r="L1217" s="12">
        <f t="shared" si="353"/>
        <v>12.399999999999999</v>
      </c>
      <c r="M1217" s="81">
        <f t="shared" si="354"/>
        <v>0</v>
      </c>
      <c r="N1217" s="81">
        <f t="shared" si="355"/>
        <v>2.3999999999999986</v>
      </c>
      <c r="O1217" s="81">
        <f t="shared" si="356"/>
        <v>12.399999999999999</v>
      </c>
      <c r="P1217" s="81">
        <f t="shared" si="357"/>
        <v>10</v>
      </c>
      <c r="Q1217" s="81">
        <f t="shared" si="358"/>
        <v>20</v>
      </c>
      <c r="R1217" s="81">
        <f t="shared" si="359"/>
        <v>30</v>
      </c>
      <c r="S1217">
        <f t="shared" si="360"/>
        <v>1.5</v>
      </c>
      <c r="V1217" s="54" t="s">
        <v>2566</v>
      </c>
      <c r="W1217" s="55" t="s">
        <v>2567</v>
      </c>
      <c r="X1217" s="56">
        <v>5</v>
      </c>
      <c r="Y1217" s="57">
        <v>64</v>
      </c>
      <c r="Z1217" s="57">
        <v>2.6</v>
      </c>
      <c r="AA1217" s="57">
        <v>2.5219999999999998</v>
      </c>
      <c r="AB1217" s="57">
        <v>2.46</v>
      </c>
      <c r="AC1217" s="57">
        <v>15</v>
      </c>
      <c r="AD1217" s="57">
        <v>27.4</v>
      </c>
      <c r="AE1217" s="57">
        <v>0</v>
      </c>
      <c r="AF1217" s="57">
        <v>0</v>
      </c>
      <c r="AG1217" s="58">
        <v>0</v>
      </c>
      <c r="AH1217" s="58">
        <v>1.5</v>
      </c>
      <c r="AI1217" s="58">
        <v>0</v>
      </c>
      <c r="AJ1217" s="58">
        <v>0</v>
      </c>
    </row>
    <row r="1218" spans="1:36">
      <c r="A1218" s="68" t="str">
        <f t="shared" si="343"/>
        <v>6F34</v>
      </c>
      <c r="B1218" s="12">
        <f t="shared" si="344"/>
        <v>2.5219999999999998</v>
      </c>
      <c r="C1218" s="12">
        <f t="shared" si="345"/>
        <v>2.5219999999999998</v>
      </c>
      <c r="D1218" s="12">
        <f t="shared" si="346"/>
        <v>2.4774839333323819</v>
      </c>
      <c r="E1218" s="12">
        <f t="shared" si="347"/>
        <v>2.2156247176405128</v>
      </c>
      <c r="F1218" s="12">
        <f t="shared" si="348"/>
        <v>1.9537655019486433</v>
      </c>
      <c r="G1218" s="12">
        <f t="shared" si="349"/>
        <v>1.6919062862567742</v>
      </c>
      <c r="H1218" s="12">
        <f t="shared" si="350"/>
        <v>15.6</v>
      </c>
      <c r="I1218" s="12">
        <f t="shared" si="351"/>
        <v>28.3</v>
      </c>
      <c r="J1218" s="12">
        <f t="shared" si="352"/>
        <v>2.5219999999999998</v>
      </c>
      <c r="K1218" s="12">
        <f t="shared" si="342"/>
        <v>2.5219999999999998</v>
      </c>
      <c r="L1218" s="12">
        <f t="shared" si="353"/>
        <v>12.700000000000001</v>
      </c>
      <c r="M1218" s="81">
        <f t="shared" si="354"/>
        <v>0</v>
      </c>
      <c r="N1218" s="81">
        <f t="shared" si="355"/>
        <v>4.4000000000000004</v>
      </c>
      <c r="O1218" s="81">
        <f t="shared" si="356"/>
        <v>1.6999999999999993</v>
      </c>
      <c r="P1218" s="81">
        <f t="shared" si="357"/>
        <v>11.7</v>
      </c>
      <c r="Q1218" s="81">
        <f t="shared" si="358"/>
        <v>21.7</v>
      </c>
      <c r="R1218" s="81">
        <f t="shared" si="359"/>
        <v>31.7</v>
      </c>
      <c r="S1218">
        <f t="shared" si="360"/>
        <v>1.5</v>
      </c>
      <c r="V1218" s="54" t="s">
        <v>2568</v>
      </c>
      <c r="W1218" s="55" t="s">
        <v>2569</v>
      </c>
      <c r="X1218" s="56">
        <v>5</v>
      </c>
      <c r="Y1218" s="57">
        <v>61.7</v>
      </c>
      <c r="Z1218" s="57">
        <v>2.6</v>
      </c>
      <c r="AA1218" s="57">
        <v>2.5219999999999998</v>
      </c>
      <c r="AB1218" s="57">
        <v>2.4</v>
      </c>
      <c r="AC1218" s="57">
        <v>13</v>
      </c>
      <c r="AD1218" s="57">
        <v>25.7</v>
      </c>
      <c r="AE1218" s="57">
        <v>0</v>
      </c>
      <c r="AF1218" s="57">
        <v>0</v>
      </c>
      <c r="AG1218" s="58">
        <v>0</v>
      </c>
      <c r="AH1218" s="58">
        <v>1.5</v>
      </c>
      <c r="AI1218" s="58">
        <v>0</v>
      </c>
      <c r="AJ1218" s="58">
        <v>0</v>
      </c>
    </row>
    <row r="1219" spans="1:36">
      <c r="A1219" s="68" t="str">
        <f t="shared" si="343"/>
        <v>6F39</v>
      </c>
      <c r="B1219" s="12">
        <f t="shared" si="344"/>
        <v>2.5150000000000001</v>
      </c>
      <c r="C1219" s="12">
        <f t="shared" si="345"/>
        <v>2.5150000000000001</v>
      </c>
      <c r="D1219" s="12">
        <f t="shared" si="346"/>
        <v>2.5150000000000001</v>
      </c>
      <c r="E1219" s="12">
        <f t="shared" si="347"/>
        <v>2.3421729176433663</v>
      </c>
      <c r="F1219" s="12">
        <f t="shared" si="348"/>
        <v>2.0803137019514972</v>
      </c>
      <c r="G1219" s="12">
        <f t="shared" si="349"/>
        <v>1.8184544862596277</v>
      </c>
      <c r="H1219" s="12">
        <f t="shared" si="350"/>
        <v>26.6</v>
      </c>
      <c r="I1219" s="12">
        <f t="shared" si="351"/>
        <v>33.4</v>
      </c>
      <c r="J1219" s="12">
        <f t="shared" si="352"/>
        <v>2.5150000000000001</v>
      </c>
      <c r="K1219" s="12">
        <f t="shared" si="342"/>
        <v>2.5150000000000001</v>
      </c>
      <c r="L1219" s="12">
        <f t="shared" si="353"/>
        <v>6.7999999999999972</v>
      </c>
      <c r="M1219" s="81">
        <f t="shared" si="354"/>
        <v>0</v>
      </c>
      <c r="N1219" s="81">
        <f t="shared" si="355"/>
        <v>0</v>
      </c>
      <c r="O1219" s="81">
        <f t="shared" si="356"/>
        <v>3.3999999999999986</v>
      </c>
      <c r="P1219" s="81">
        <f t="shared" si="357"/>
        <v>6.6000000000000014</v>
      </c>
      <c r="Q1219" s="81">
        <f t="shared" si="358"/>
        <v>16.600000000000001</v>
      </c>
      <c r="R1219" s="81">
        <f t="shared" si="359"/>
        <v>26.6</v>
      </c>
      <c r="S1219">
        <f t="shared" si="360"/>
        <v>1.5</v>
      </c>
      <c r="V1219" s="54" t="s">
        <v>2570</v>
      </c>
      <c r="W1219" s="55" t="s">
        <v>2571</v>
      </c>
      <c r="X1219" s="56">
        <v>5</v>
      </c>
      <c r="Y1219" s="57">
        <v>64</v>
      </c>
      <c r="Z1219" s="57">
        <v>2.6</v>
      </c>
      <c r="AA1219" s="57">
        <v>2.5150000000000001</v>
      </c>
      <c r="AB1219" s="57">
        <v>2.4</v>
      </c>
      <c r="AC1219" s="57">
        <v>24</v>
      </c>
      <c r="AD1219" s="57">
        <v>30.8</v>
      </c>
      <c r="AE1219" s="57">
        <v>0</v>
      </c>
      <c r="AF1219" s="57">
        <v>0</v>
      </c>
      <c r="AG1219" s="58">
        <v>0</v>
      </c>
      <c r="AH1219" s="58">
        <v>1.5</v>
      </c>
      <c r="AI1219" s="58">
        <v>0</v>
      </c>
      <c r="AJ1219" s="58">
        <v>0</v>
      </c>
    </row>
    <row r="1220" spans="1:36">
      <c r="A1220" s="68" t="str">
        <f t="shared" si="343"/>
        <v>6F45</v>
      </c>
      <c r="B1220" s="12">
        <f t="shared" si="344"/>
        <v>2.5219999999999998</v>
      </c>
      <c r="C1220" s="12">
        <f t="shared" si="345"/>
        <v>2.5219999999999998</v>
      </c>
      <c r="D1220" s="12">
        <f t="shared" si="346"/>
        <v>2.5219999999999998</v>
      </c>
      <c r="E1220" s="12">
        <f t="shared" si="347"/>
        <v>2.3203684039172603</v>
      </c>
      <c r="F1220" s="12">
        <f t="shared" si="348"/>
        <v>2.0585091882253912</v>
      </c>
      <c r="G1220" s="12">
        <f t="shared" si="349"/>
        <v>1.7966499725335217</v>
      </c>
      <c r="H1220" s="12">
        <f t="shared" si="350"/>
        <v>19.600000000000001</v>
      </c>
      <c r="I1220" s="12">
        <f t="shared" si="351"/>
        <v>32.299999999999997</v>
      </c>
      <c r="J1220" s="12">
        <f t="shared" si="352"/>
        <v>2.5219999999999998</v>
      </c>
      <c r="K1220" s="12">
        <f t="shared" si="342"/>
        <v>2.5219999999999998</v>
      </c>
      <c r="L1220" s="12">
        <f t="shared" si="353"/>
        <v>12.699999999999996</v>
      </c>
      <c r="M1220" s="81">
        <f t="shared" si="354"/>
        <v>0</v>
      </c>
      <c r="N1220" s="81">
        <f t="shared" si="355"/>
        <v>0.39999999999999858</v>
      </c>
      <c r="O1220" s="81">
        <f t="shared" si="356"/>
        <v>10.399999999999999</v>
      </c>
      <c r="P1220" s="81">
        <f t="shared" si="357"/>
        <v>7.7000000000000028</v>
      </c>
      <c r="Q1220" s="81">
        <f t="shared" si="358"/>
        <v>17.700000000000003</v>
      </c>
      <c r="R1220" s="81">
        <f t="shared" si="359"/>
        <v>27.700000000000003</v>
      </c>
      <c r="S1220">
        <f t="shared" si="360"/>
        <v>1.5</v>
      </c>
      <c r="V1220" s="54" t="s">
        <v>2572</v>
      </c>
      <c r="W1220" s="55" t="s">
        <v>2573</v>
      </c>
      <c r="X1220" s="56">
        <v>5</v>
      </c>
      <c r="Y1220" s="57">
        <v>64</v>
      </c>
      <c r="Z1220" s="57">
        <v>2.6</v>
      </c>
      <c r="AA1220" s="57">
        <v>2.5219999999999998</v>
      </c>
      <c r="AB1220" s="57">
        <v>2.4</v>
      </c>
      <c r="AC1220" s="57">
        <v>17</v>
      </c>
      <c r="AD1220" s="57">
        <v>29.7</v>
      </c>
      <c r="AE1220" s="57">
        <v>0</v>
      </c>
      <c r="AF1220" s="57">
        <v>0</v>
      </c>
      <c r="AG1220" s="58">
        <v>0</v>
      </c>
      <c r="AH1220" s="58">
        <v>1.5</v>
      </c>
      <c r="AI1220" s="58">
        <v>0</v>
      </c>
      <c r="AJ1220" s="58">
        <v>0</v>
      </c>
    </row>
    <row r="1221" spans="1:36">
      <c r="A1221" s="68" t="str">
        <f t="shared" si="343"/>
        <v>6F53</v>
      </c>
      <c r="B1221" s="12">
        <f t="shared" si="344"/>
        <v>2.5219999999999998</v>
      </c>
      <c r="C1221" s="12">
        <f t="shared" si="345"/>
        <v>2.5219999999999998</v>
      </c>
      <c r="D1221" s="12">
        <f t="shared" si="346"/>
        <v>2.4696281568616261</v>
      </c>
      <c r="E1221" s="12">
        <f t="shared" si="347"/>
        <v>2.2077689411697565</v>
      </c>
      <c r="F1221" s="12">
        <f t="shared" si="348"/>
        <v>1.9459097254778874</v>
      </c>
      <c r="G1221" s="12">
        <f t="shared" si="349"/>
        <v>1.6840505097860179</v>
      </c>
      <c r="H1221" s="12">
        <f t="shared" si="350"/>
        <v>15.6</v>
      </c>
      <c r="I1221" s="12">
        <f t="shared" si="351"/>
        <v>28</v>
      </c>
      <c r="J1221" s="12">
        <f t="shared" si="352"/>
        <v>2.5219999999999998</v>
      </c>
      <c r="K1221" s="12">
        <f t="shared" si="342"/>
        <v>2.5219999999999998</v>
      </c>
      <c r="L1221" s="12">
        <f t="shared" si="353"/>
        <v>12.4</v>
      </c>
      <c r="M1221" s="81">
        <f t="shared" si="354"/>
        <v>0</v>
      </c>
      <c r="N1221" s="81">
        <f t="shared" si="355"/>
        <v>4.4000000000000004</v>
      </c>
      <c r="O1221" s="81">
        <f t="shared" si="356"/>
        <v>2</v>
      </c>
      <c r="P1221" s="81">
        <f t="shared" si="357"/>
        <v>12</v>
      </c>
      <c r="Q1221" s="81">
        <f t="shared" si="358"/>
        <v>22</v>
      </c>
      <c r="R1221" s="81">
        <f t="shared" si="359"/>
        <v>32</v>
      </c>
      <c r="S1221">
        <f t="shared" si="360"/>
        <v>1.5</v>
      </c>
      <c r="V1221" s="54" t="s">
        <v>2574</v>
      </c>
      <c r="W1221" s="55" t="s">
        <v>2575</v>
      </c>
      <c r="X1221" s="56">
        <v>5</v>
      </c>
      <c r="Y1221" s="57">
        <v>62.5</v>
      </c>
      <c r="Z1221" s="57">
        <v>2.6</v>
      </c>
      <c r="AA1221" s="57">
        <v>2.5219999999999998</v>
      </c>
      <c r="AB1221" s="57">
        <v>2.46</v>
      </c>
      <c r="AC1221" s="57">
        <v>13</v>
      </c>
      <c r="AD1221" s="57">
        <v>25.4</v>
      </c>
      <c r="AE1221" s="57">
        <v>0</v>
      </c>
      <c r="AF1221" s="57">
        <v>0</v>
      </c>
      <c r="AG1221" s="58">
        <v>0</v>
      </c>
      <c r="AH1221" s="58">
        <v>1.5</v>
      </c>
      <c r="AI1221" s="58">
        <v>0</v>
      </c>
      <c r="AJ1221" s="58">
        <v>0</v>
      </c>
    </row>
    <row r="1222" spans="1:36">
      <c r="A1222" s="68" t="str">
        <f t="shared" si="343"/>
        <v>6F62</v>
      </c>
      <c r="B1222" s="12">
        <f t="shared" si="344"/>
        <v>2.5219999999999998</v>
      </c>
      <c r="C1222" s="12">
        <f t="shared" si="345"/>
        <v>2.5219999999999998</v>
      </c>
      <c r="D1222" s="12">
        <f t="shared" si="346"/>
        <v>2.4565351960770325</v>
      </c>
      <c r="E1222" s="12">
        <f t="shared" si="347"/>
        <v>2.194675980385163</v>
      </c>
      <c r="F1222" s="12">
        <f t="shared" si="348"/>
        <v>1.9328167646932939</v>
      </c>
      <c r="G1222" s="12">
        <f t="shared" si="349"/>
        <v>1.6709575490014246</v>
      </c>
      <c r="H1222" s="12">
        <f t="shared" si="350"/>
        <v>27.5</v>
      </c>
      <c r="I1222" s="12">
        <f t="shared" si="351"/>
        <v>27.5</v>
      </c>
      <c r="J1222" s="12">
        <f t="shared" si="352"/>
        <v>2.5219999999999998</v>
      </c>
      <c r="K1222" s="12">
        <f t="shared" si="342"/>
        <v>2.5219999999999998</v>
      </c>
      <c r="L1222" s="12">
        <f t="shared" si="353"/>
        <v>0</v>
      </c>
      <c r="M1222" s="81">
        <f t="shared" si="354"/>
        <v>0</v>
      </c>
      <c r="N1222" s="81">
        <f t="shared" si="355"/>
        <v>0</v>
      </c>
      <c r="O1222" s="81">
        <f t="shared" si="356"/>
        <v>2.5</v>
      </c>
      <c r="P1222" s="81">
        <f t="shared" si="357"/>
        <v>12.5</v>
      </c>
      <c r="Q1222" s="81">
        <f t="shared" si="358"/>
        <v>22.5</v>
      </c>
      <c r="R1222" s="81">
        <f t="shared" si="359"/>
        <v>32.5</v>
      </c>
      <c r="S1222">
        <f t="shared" si="360"/>
        <v>1.5</v>
      </c>
      <c r="V1222" s="54" t="s">
        <v>2576</v>
      </c>
      <c r="W1222" s="55" t="s">
        <v>2577</v>
      </c>
      <c r="X1222" s="56">
        <v>5</v>
      </c>
      <c r="Y1222" s="57">
        <v>64</v>
      </c>
      <c r="Z1222" s="57">
        <v>2.6</v>
      </c>
      <c r="AA1222" s="57">
        <v>2.5219999999999998</v>
      </c>
      <c r="AB1222" s="57">
        <v>0</v>
      </c>
      <c r="AC1222" s="57">
        <v>24.9</v>
      </c>
      <c r="AD1222" s="57">
        <v>0</v>
      </c>
      <c r="AE1222" s="57">
        <v>0</v>
      </c>
      <c r="AF1222" s="57">
        <v>0</v>
      </c>
      <c r="AG1222" s="58">
        <v>1.5</v>
      </c>
      <c r="AH1222" s="58">
        <v>0</v>
      </c>
      <c r="AI1222" s="58">
        <v>0</v>
      </c>
      <c r="AJ1222" s="58">
        <v>0</v>
      </c>
    </row>
    <row r="1223" spans="1:36">
      <c r="A1223" s="68" t="str">
        <f t="shared" si="343"/>
        <v>6F77-94</v>
      </c>
      <c r="B1223" s="12">
        <f t="shared" si="344"/>
        <v>3.0070000000000001</v>
      </c>
      <c r="C1223" s="12">
        <f t="shared" si="345"/>
        <v>3.0070000000000001</v>
      </c>
      <c r="D1223" s="12">
        <f t="shared" si="346"/>
        <v>2.9025705447820824</v>
      </c>
      <c r="E1223" s="12">
        <f t="shared" si="347"/>
        <v>2.6407113290902133</v>
      </c>
      <c r="F1223" s="12">
        <f t="shared" si="348"/>
        <v>2.3788521133983442</v>
      </c>
      <c r="G1223" s="12">
        <f t="shared" si="349"/>
        <v>2.1169928977064747</v>
      </c>
      <c r="H1223" s="12">
        <f t="shared" si="350"/>
        <v>23.7</v>
      </c>
      <c r="I1223" s="12">
        <f t="shared" si="351"/>
        <v>26.012</v>
      </c>
      <c r="J1223" s="12">
        <f t="shared" si="352"/>
        <v>3.0070000000000001</v>
      </c>
      <c r="K1223" s="12">
        <f t="shared" ref="K1223:K1286" si="361">J1223-2*(L1223*TAN(RADIANS(AG1223))/2)</f>
        <v>3.0070000000000001</v>
      </c>
      <c r="L1223" s="12">
        <f t="shared" si="353"/>
        <v>2.3120000000000012</v>
      </c>
      <c r="M1223" s="81">
        <f t="shared" si="354"/>
        <v>0</v>
      </c>
      <c r="N1223" s="81">
        <f t="shared" si="355"/>
        <v>0</v>
      </c>
      <c r="O1223" s="81">
        <f t="shared" si="356"/>
        <v>3.9879999999999995</v>
      </c>
      <c r="P1223" s="81">
        <f t="shared" si="357"/>
        <v>13.988</v>
      </c>
      <c r="Q1223" s="81">
        <f t="shared" si="358"/>
        <v>23.988</v>
      </c>
      <c r="R1223" s="81">
        <f t="shared" si="359"/>
        <v>33.988</v>
      </c>
      <c r="S1223">
        <f t="shared" si="360"/>
        <v>1.5</v>
      </c>
      <c r="V1223" s="54" t="s">
        <v>2578</v>
      </c>
      <c r="W1223" s="55" t="s">
        <v>2579</v>
      </c>
      <c r="X1223" s="56">
        <v>5</v>
      </c>
      <c r="Y1223" s="57">
        <v>63.5</v>
      </c>
      <c r="Z1223" s="57">
        <v>3</v>
      </c>
      <c r="AA1223" s="57">
        <v>3.0070000000000001</v>
      </c>
      <c r="AB1223" s="57">
        <v>2.9470000000000001</v>
      </c>
      <c r="AC1223" s="57">
        <v>20.7</v>
      </c>
      <c r="AD1223" s="57">
        <v>23.012</v>
      </c>
      <c r="AE1223" s="57">
        <v>0</v>
      </c>
      <c r="AF1223" s="57">
        <v>0</v>
      </c>
      <c r="AG1223" s="58">
        <v>0</v>
      </c>
      <c r="AH1223" s="58">
        <v>1.5</v>
      </c>
      <c r="AI1223" s="58">
        <v>0</v>
      </c>
      <c r="AJ1223" s="58">
        <v>0</v>
      </c>
    </row>
    <row r="1224" spans="1:36">
      <c r="A1224" s="68" t="str">
        <f t="shared" si="343"/>
        <v>6F78-94</v>
      </c>
      <c r="B1224" s="12">
        <f t="shared" si="344"/>
        <v>3.0070000000000001</v>
      </c>
      <c r="C1224" s="12">
        <f t="shared" si="345"/>
        <v>3.0070000000000001</v>
      </c>
      <c r="D1224" s="12">
        <f t="shared" si="346"/>
        <v>2.9025705447820824</v>
      </c>
      <c r="E1224" s="12">
        <f t="shared" si="347"/>
        <v>2.6407113290902133</v>
      </c>
      <c r="F1224" s="12">
        <f t="shared" si="348"/>
        <v>2.3788521133983442</v>
      </c>
      <c r="G1224" s="12">
        <f t="shared" si="349"/>
        <v>2.1169928977064747</v>
      </c>
      <c r="H1224" s="12">
        <f t="shared" si="350"/>
        <v>23.7</v>
      </c>
      <c r="I1224" s="12">
        <f t="shared" si="351"/>
        <v>26.012</v>
      </c>
      <c r="J1224" s="12">
        <f t="shared" si="352"/>
        <v>3.0070000000000001</v>
      </c>
      <c r="K1224" s="12">
        <f t="shared" si="361"/>
        <v>3.0070000000000001</v>
      </c>
      <c r="L1224" s="12">
        <f t="shared" si="353"/>
        <v>2.3120000000000012</v>
      </c>
      <c r="M1224" s="81">
        <f t="shared" si="354"/>
        <v>0</v>
      </c>
      <c r="N1224" s="81">
        <f t="shared" si="355"/>
        <v>0</v>
      </c>
      <c r="O1224" s="81">
        <f t="shared" si="356"/>
        <v>3.9879999999999995</v>
      </c>
      <c r="P1224" s="81">
        <f t="shared" si="357"/>
        <v>13.988</v>
      </c>
      <c r="Q1224" s="81">
        <f t="shared" si="358"/>
        <v>23.988</v>
      </c>
      <c r="R1224" s="81">
        <f t="shared" si="359"/>
        <v>33.988</v>
      </c>
      <c r="S1224">
        <f t="shared" si="360"/>
        <v>1.5</v>
      </c>
      <c r="V1224" s="54" t="s">
        <v>2580</v>
      </c>
      <c r="W1224" s="55" t="s">
        <v>2581</v>
      </c>
      <c r="X1224" s="56">
        <v>5</v>
      </c>
      <c r="Y1224" s="57">
        <v>63.5</v>
      </c>
      <c r="Z1224" s="57">
        <v>3</v>
      </c>
      <c r="AA1224" s="57">
        <v>3.0070000000000001</v>
      </c>
      <c r="AB1224" s="57">
        <v>2.9470000000000001</v>
      </c>
      <c r="AC1224" s="57">
        <v>20.7</v>
      </c>
      <c r="AD1224" s="57">
        <v>23.012</v>
      </c>
      <c r="AE1224" s="57">
        <v>0</v>
      </c>
      <c r="AF1224" s="57">
        <v>0</v>
      </c>
      <c r="AG1224" s="58">
        <v>0</v>
      </c>
      <c r="AH1224" s="58">
        <v>1.5</v>
      </c>
      <c r="AI1224" s="58">
        <v>0</v>
      </c>
      <c r="AJ1224" s="58">
        <v>0</v>
      </c>
    </row>
    <row r="1225" spans="1:36">
      <c r="A1225" s="68" t="str">
        <f t="shared" si="343"/>
        <v>6F79</v>
      </c>
      <c r="B1225" s="12">
        <f t="shared" si="344"/>
        <v>3.0070000000000001</v>
      </c>
      <c r="C1225" s="12">
        <f t="shared" si="345"/>
        <v>3.0070000000000001</v>
      </c>
      <c r="D1225" s="12">
        <f t="shared" si="346"/>
        <v>2.8475277376436519</v>
      </c>
      <c r="E1225" s="12">
        <f t="shared" si="347"/>
        <v>2.5856685219517823</v>
      </c>
      <c r="F1225" s="12">
        <f t="shared" si="348"/>
        <v>2.3238093062599132</v>
      </c>
      <c r="G1225" s="12">
        <f t="shared" si="349"/>
        <v>2.0619500905680437</v>
      </c>
      <c r="H1225" s="12">
        <f t="shared" si="350"/>
        <v>23.2</v>
      </c>
      <c r="I1225" s="12">
        <f t="shared" si="351"/>
        <v>23.91</v>
      </c>
      <c r="J1225" s="12">
        <f t="shared" si="352"/>
        <v>3.0070000000000001</v>
      </c>
      <c r="K1225" s="12">
        <f t="shared" si="361"/>
        <v>3.0070000000000001</v>
      </c>
      <c r="L1225" s="12">
        <f t="shared" si="353"/>
        <v>0.71000000000000085</v>
      </c>
      <c r="M1225" s="81">
        <f t="shared" si="354"/>
        <v>0</v>
      </c>
      <c r="N1225" s="81">
        <f t="shared" si="355"/>
        <v>0</v>
      </c>
      <c r="O1225" s="81">
        <f t="shared" si="356"/>
        <v>6.09</v>
      </c>
      <c r="P1225" s="81">
        <f t="shared" si="357"/>
        <v>16.09</v>
      </c>
      <c r="Q1225" s="81">
        <f t="shared" si="358"/>
        <v>26.09</v>
      </c>
      <c r="R1225" s="81">
        <f t="shared" si="359"/>
        <v>36.090000000000003</v>
      </c>
      <c r="S1225">
        <f t="shared" si="360"/>
        <v>1.5</v>
      </c>
      <c r="V1225" s="54" t="s">
        <v>2582</v>
      </c>
      <c r="W1225" s="55" t="s">
        <v>2583</v>
      </c>
      <c r="X1225" s="56">
        <v>1</v>
      </c>
      <c r="Y1225" s="57">
        <v>63</v>
      </c>
      <c r="Z1225" s="57">
        <v>3</v>
      </c>
      <c r="AA1225" s="57">
        <v>3.0070000000000001</v>
      </c>
      <c r="AB1225" s="57">
        <v>2.9870000000000001</v>
      </c>
      <c r="AC1225" s="57">
        <v>20.2</v>
      </c>
      <c r="AD1225" s="57">
        <v>20.91</v>
      </c>
      <c r="AE1225" s="57">
        <v>0</v>
      </c>
      <c r="AF1225" s="57">
        <v>0</v>
      </c>
      <c r="AG1225" s="58">
        <v>0</v>
      </c>
      <c r="AH1225" s="58">
        <v>1.5</v>
      </c>
      <c r="AI1225" s="58">
        <v>0</v>
      </c>
      <c r="AJ1225" s="58">
        <v>0</v>
      </c>
    </row>
    <row r="1226" spans="1:36">
      <c r="A1226" s="68" t="str">
        <f t="shared" si="343"/>
        <v>6F87</v>
      </c>
      <c r="B1226" s="12">
        <f t="shared" si="344"/>
        <v>3.0070000000000001</v>
      </c>
      <c r="C1226" s="12">
        <f t="shared" si="345"/>
        <v>3.0070000000000001</v>
      </c>
      <c r="D1226" s="12">
        <f t="shared" si="346"/>
        <v>2.9025705447820824</v>
      </c>
      <c r="E1226" s="12">
        <f t="shared" si="347"/>
        <v>2.6407113290902133</v>
      </c>
      <c r="F1226" s="12">
        <f t="shared" si="348"/>
        <v>2.3788521133983442</v>
      </c>
      <c r="G1226" s="12">
        <f t="shared" si="349"/>
        <v>2.1169928977064747</v>
      </c>
      <c r="H1226" s="12">
        <f t="shared" si="350"/>
        <v>23.7</v>
      </c>
      <c r="I1226" s="12">
        <f t="shared" si="351"/>
        <v>26.012</v>
      </c>
      <c r="J1226" s="12">
        <f t="shared" si="352"/>
        <v>3.0070000000000001</v>
      </c>
      <c r="K1226" s="12">
        <f t="shared" si="361"/>
        <v>3.0070000000000001</v>
      </c>
      <c r="L1226" s="12">
        <f t="shared" si="353"/>
        <v>2.3120000000000012</v>
      </c>
      <c r="M1226" s="81">
        <f t="shared" si="354"/>
        <v>0</v>
      </c>
      <c r="N1226" s="81">
        <f t="shared" si="355"/>
        <v>0</v>
      </c>
      <c r="O1226" s="81">
        <f t="shared" si="356"/>
        <v>3.9879999999999995</v>
      </c>
      <c r="P1226" s="81">
        <f t="shared" si="357"/>
        <v>13.988</v>
      </c>
      <c r="Q1226" s="81">
        <f t="shared" si="358"/>
        <v>23.988</v>
      </c>
      <c r="R1226" s="81">
        <f t="shared" si="359"/>
        <v>33.988</v>
      </c>
      <c r="S1226">
        <f t="shared" si="360"/>
        <v>1.5</v>
      </c>
      <c r="V1226" s="54" t="s">
        <v>2584</v>
      </c>
      <c r="W1226" s="55" t="s">
        <v>2585</v>
      </c>
      <c r="X1226" s="56">
        <v>5</v>
      </c>
      <c r="Y1226" s="57">
        <v>63.5</v>
      </c>
      <c r="Z1226" s="57">
        <v>3</v>
      </c>
      <c r="AA1226" s="57">
        <v>3.0070000000000001</v>
      </c>
      <c r="AB1226" s="57">
        <v>2.9470000000000001</v>
      </c>
      <c r="AC1226" s="57">
        <v>20.7</v>
      </c>
      <c r="AD1226" s="57">
        <v>23.012</v>
      </c>
      <c r="AE1226" s="57">
        <v>0</v>
      </c>
      <c r="AF1226" s="57">
        <v>0</v>
      </c>
      <c r="AG1226" s="58">
        <v>0</v>
      </c>
      <c r="AH1226" s="58">
        <v>1.5</v>
      </c>
      <c r="AI1226" s="58">
        <v>0</v>
      </c>
      <c r="AJ1226" s="58">
        <v>0</v>
      </c>
    </row>
    <row r="1227" spans="1:36">
      <c r="A1227" s="68" t="str">
        <f t="shared" si="343"/>
        <v>6FG1</v>
      </c>
      <c r="B1227" s="12">
        <f t="shared" si="344"/>
        <v>2.5219999999999998</v>
      </c>
      <c r="C1227" s="12">
        <f t="shared" si="345"/>
        <v>2.5219999999999998</v>
      </c>
      <c r="D1227" s="12">
        <f t="shared" si="346"/>
        <v>2.4486845374029809</v>
      </c>
      <c r="E1227" s="12">
        <f t="shared" si="347"/>
        <v>2.1431569044170926</v>
      </c>
      <c r="F1227" s="12">
        <f t="shared" si="348"/>
        <v>1.8376292714312039</v>
      </c>
      <c r="G1227" s="12">
        <f t="shared" si="349"/>
        <v>1.5321016384453152</v>
      </c>
      <c r="H1227" s="12">
        <f t="shared" si="350"/>
        <v>24.400000000000002</v>
      </c>
      <c r="I1227" s="12">
        <f t="shared" si="351"/>
        <v>28.880000000000003</v>
      </c>
      <c r="J1227" s="12">
        <f t="shared" si="352"/>
        <v>2.5219999999999998</v>
      </c>
      <c r="K1227" s="12">
        <f t="shared" si="361"/>
        <v>2.4829036322974005</v>
      </c>
      <c r="L1227" s="12">
        <f t="shared" si="353"/>
        <v>4.4800000000000004</v>
      </c>
      <c r="M1227" s="81">
        <f t="shared" si="354"/>
        <v>0</v>
      </c>
      <c r="N1227" s="81">
        <f t="shared" si="355"/>
        <v>0</v>
      </c>
      <c r="O1227" s="81">
        <f t="shared" si="356"/>
        <v>1.1199999999999974</v>
      </c>
      <c r="P1227" s="81">
        <f t="shared" si="357"/>
        <v>11.119999999999997</v>
      </c>
      <c r="Q1227" s="81">
        <f t="shared" si="358"/>
        <v>21.119999999999997</v>
      </c>
      <c r="R1227" s="81">
        <f t="shared" si="359"/>
        <v>31.119999999999997</v>
      </c>
      <c r="S1227">
        <f t="shared" si="360"/>
        <v>1.75</v>
      </c>
      <c r="V1227" s="54" t="s">
        <v>2586</v>
      </c>
      <c r="W1227" s="55" t="s">
        <v>2587</v>
      </c>
      <c r="X1227" s="56">
        <v>5</v>
      </c>
      <c r="Y1227" s="57">
        <v>60.9</v>
      </c>
      <c r="Z1227" s="57">
        <v>2.6</v>
      </c>
      <c r="AA1227" s="57">
        <v>2.5219999999999998</v>
      </c>
      <c r="AB1227" s="57">
        <v>0</v>
      </c>
      <c r="AC1227" s="57">
        <v>21.8</v>
      </c>
      <c r="AD1227" s="57">
        <v>26.28</v>
      </c>
      <c r="AE1227" s="57">
        <v>31.335000000000001</v>
      </c>
      <c r="AF1227" s="57">
        <v>0</v>
      </c>
      <c r="AG1227" s="58">
        <v>0.5</v>
      </c>
      <c r="AH1227" s="58">
        <v>1.75</v>
      </c>
      <c r="AI1227" s="58">
        <v>2.75</v>
      </c>
      <c r="AJ1227" s="58">
        <v>0</v>
      </c>
    </row>
    <row r="1228" spans="1:36">
      <c r="A1228" s="68" t="str">
        <f t="shared" si="343"/>
        <v>6FI1</v>
      </c>
      <c r="B1228" s="12">
        <f t="shared" si="344"/>
        <v>3.0070000000000001</v>
      </c>
      <c r="C1228" s="12">
        <f t="shared" si="345"/>
        <v>3.0070000000000001</v>
      </c>
      <c r="D1228" s="12">
        <f t="shared" si="346"/>
        <v>2.8367735503540623</v>
      </c>
      <c r="E1228" s="12">
        <f t="shared" si="347"/>
        <v>2.4438724802773657</v>
      </c>
      <c r="F1228" s="12">
        <f t="shared" si="348"/>
        <v>2.0509714102006695</v>
      </c>
      <c r="G1228" s="12">
        <f t="shared" si="349"/>
        <v>1.6580703401239729</v>
      </c>
      <c r="H1228" s="12">
        <f t="shared" si="350"/>
        <v>24.3</v>
      </c>
      <c r="I1228" s="12">
        <f t="shared" si="351"/>
        <v>28.4</v>
      </c>
      <c r="J1228" s="12">
        <f t="shared" si="352"/>
        <v>3.0070000000000001</v>
      </c>
      <c r="K1228" s="12">
        <f t="shared" si="361"/>
        <v>2.8996377215663336</v>
      </c>
      <c r="L1228" s="12">
        <f t="shared" si="353"/>
        <v>4.0999999999999979</v>
      </c>
      <c r="M1228" s="81">
        <f t="shared" si="354"/>
        <v>0</v>
      </c>
      <c r="N1228" s="81">
        <f t="shared" si="355"/>
        <v>0</v>
      </c>
      <c r="O1228" s="81">
        <f t="shared" si="356"/>
        <v>1.6000000000000014</v>
      </c>
      <c r="P1228" s="81">
        <f t="shared" si="357"/>
        <v>11.600000000000001</v>
      </c>
      <c r="Q1228" s="81">
        <f t="shared" si="358"/>
        <v>21.6</v>
      </c>
      <c r="R1228" s="81">
        <f t="shared" si="359"/>
        <v>31.6</v>
      </c>
      <c r="S1228">
        <f t="shared" si="360"/>
        <v>2.25</v>
      </c>
      <c r="V1228" s="54" t="s">
        <v>2588</v>
      </c>
      <c r="W1228" s="55" t="s">
        <v>2589</v>
      </c>
      <c r="X1228" s="56">
        <v>5</v>
      </c>
      <c r="Y1228" s="57">
        <v>63</v>
      </c>
      <c r="Z1228" s="57">
        <v>3</v>
      </c>
      <c r="AA1228" s="57">
        <v>3.0070000000000001</v>
      </c>
      <c r="AB1228" s="57">
        <v>0</v>
      </c>
      <c r="AC1228" s="57">
        <v>21.3</v>
      </c>
      <c r="AD1228" s="57">
        <v>25.4</v>
      </c>
      <c r="AE1228" s="57">
        <v>0</v>
      </c>
      <c r="AF1228" s="57">
        <v>0</v>
      </c>
      <c r="AG1228" s="58">
        <v>1.5</v>
      </c>
      <c r="AH1228" s="58">
        <v>2.25</v>
      </c>
      <c r="AI1228" s="58">
        <v>0</v>
      </c>
      <c r="AJ1228" s="58">
        <v>0</v>
      </c>
    </row>
    <row r="1229" spans="1:36">
      <c r="A1229" s="68" t="str">
        <f t="shared" si="343"/>
        <v>6FI2-60</v>
      </c>
      <c r="B1229" s="12">
        <f t="shared" si="344"/>
        <v>3</v>
      </c>
      <c r="C1229" s="12">
        <f t="shared" si="345"/>
        <v>3</v>
      </c>
      <c r="D1229" s="12">
        <f t="shared" si="346"/>
        <v>3</v>
      </c>
      <c r="E1229" s="12">
        <f t="shared" si="347"/>
        <v>2.8268943865435308</v>
      </c>
      <c r="F1229" s="12">
        <f t="shared" si="348"/>
        <v>2.579600653034289</v>
      </c>
      <c r="G1229" s="12">
        <f t="shared" si="349"/>
        <v>2.3323069195250472</v>
      </c>
      <c r="H1229" s="12">
        <f t="shared" si="350"/>
        <v>14</v>
      </c>
      <c r="I1229" s="12">
        <f t="shared" si="351"/>
        <v>33</v>
      </c>
      <c r="J1229" s="12">
        <f t="shared" si="352"/>
        <v>3</v>
      </c>
      <c r="K1229" s="12">
        <f t="shared" si="361"/>
        <v>3</v>
      </c>
      <c r="L1229" s="12">
        <f t="shared" si="353"/>
        <v>19</v>
      </c>
      <c r="M1229" s="81">
        <f t="shared" si="354"/>
        <v>0</v>
      </c>
      <c r="N1229" s="81">
        <f t="shared" si="355"/>
        <v>6</v>
      </c>
      <c r="O1229" s="81">
        <f t="shared" si="356"/>
        <v>16</v>
      </c>
      <c r="P1229" s="81">
        <f t="shared" si="357"/>
        <v>7</v>
      </c>
      <c r="Q1229" s="81">
        <f t="shared" si="358"/>
        <v>17</v>
      </c>
      <c r="R1229" s="81">
        <f t="shared" si="359"/>
        <v>27</v>
      </c>
      <c r="S1229">
        <f t="shared" si="360"/>
        <v>1.4166000000000001</v>
      </c>
      <c r="V1229" s="54" t="s">
        <v>2590</v>
      </c>
      <c r="W1229" s="55" t="s">
        <v>2591</v>
      </c>
      <c r="X1229" s="56">
        <v>5</v>
      </c>
      <c r="Y1229" s="57">
        <v>67.5</v>
      </c>
      <c r="Z1229" s="57">
        <v>3</v>
      </c>
      <c r="AA1229" s="57">
        <v>3</v>
      </c>
      <c r="AB1229" s="57">
        <v>2.6</v>
      </c>
      <c r="AC1229" s="57">
        <v>11</v>
      </c>
      <c r="AD1229" s="57">
        <v>30</v>
      </c>
      <c r="AE1229" s="57">
        <v>45.82</v>
      </c>
      <c r="AF1229" s="57">
        <v>0</v>
      </c>
      <c r="AG1229" s="58">
        <v>0</v>
      </c>
      <c r="AH1229" s="58">
        <v>1.4166000000000001</v>
      </c>
      <c r="AI1229" s="58">
        <v>2.25</v>
      </c>
      <c r="AJ1229" s="58">
        <v>0</v>
      </c>
    </row>
    <row r="1230" spans="1:36">
      <c r="A1230" s="68" t="str">
        <f t="shared" si="343"/>
        <v>6FI80-61</v>
      </c>
      <c r="B1230" s="12">
        <f t="shared" si="344"/>
        <v>3</v>
      </c>
      <c r="C1230" s="12">
        <f t="shared" si="345"/>
        <v>3</v>
      </c>
      <c r="D1230" s="12">
        <f t="shared" si="346"/>
        <v>3</v>
      </c>
      <c r="E1230" s="12">
        <f t="shared" si="347"/>
        <v>2.8169779078298101</v>
      </c>
      <c r="F1230" s="12">
        <f t="shared" si="348"/>
        <v>2.5696841743205687</v>
      </c>
      <c r="G1230" s="12">
        <f t="shared" si="349"/>
        <v>2.322390440811327</v>
      </c>
      <c r="H1230" s="12">
        <f t="shared" si="350"/>
        <v>14</v>
      </c>
      <c r="I1230" s="12">
        <f t="shared" si="351"/>
        <v>32.599000000000004</v>
      </c>
      <c r="J1230" s="12">
        <f t="shared" si="352"/>
        <v>3</v>
      </c>
      <c r="K1230" s="12">
        <f t="shared" si="361"/>
        <v>3</v>
      </c>
      <c r="L1230" s="12">
        <f t="shared" si="353"/>
        <v>18.599000000000004</v>
      </c>
      <c r="M1230" s="81">
        <f t="shared" si="354"/>
        <v>0</v>
      </c>
      <c r="N1230" s="81">
        <f t="shared" si="355"/>
        <v>6</v>
      </c>
      <c r="O1230" s="81">
        <f t="shared" si="356"/>
        <v>16</v>
      </c>
      <c r="P1230" s="81">
        <f t="shared" si="357"/>
        <v>7.4009999999999962</v>
      </c>
      <c r="Q1230" s="81">
        <f t="shared" si="358"/>
        <v>17.400999999999996</v>
      </c>
      <c r="R1230" s="81">
        <f t="shared" si="359"/>
        <v>27.400999999999996</v>
      </c>
      <c r="S1230">
        <f t="shared" si="360"/>
        <v>1.4166000000000001</v>
      </c>
      <c r="V1230" s="54" t="s">
        <v>2592</v>
      </c>
      <c r="W1230" s="55" t="s">
        <v>2593</v>
      </c>
      <c r="X1230" s="56">
        <v>5</v>
      </c>
      <c r="Y1230" s="57">
        <v>67.5</v>
      </c>
      <c r="Z1230" s="57">
        <v>3</v>
      </c>
      <c r="AA1230" s="57">
        <v>3</v>
      </c>
      <c r="AB1230" s="57">
        <v>2.61</v>
      </c>
      <c r="AC1230" s="57">
        <v>11</v>
      </c>
      <c r="AD1230" s="57">
        <v>29.599</v>
      </c>
      <c r="AE1230" s="57">
        <v>45.822000000000003</v>
      </c>
      <c r="AF1230" s="57">
        <v>0</v>
      </c>
      <c r="AG1230" s="58">
        <v>0</v>
      </c>
      <c r="AH1230" s="58">
        <v>1.4166000000000001</v>
      </c>
      <c r="AI1230" s="58">
        <v>2.25</v>
      </c>
      <c r="AJ1230" s="58">
        <v>0</v>
      </c>
    </row>
    <row r="1231" spans="1:36">
      <c r="A1231" s="68" t="str">
        <f t="shared" si="343"/>
        <v>6FI80-62</v>
      </c>
      <c r="B1231" s="12">
        <f t="shared" si="344"/>
        <v>3</v>
      </c>
      <c r="C1231" s="12">
        <f t="shared" si="345"/>
        <v>3</v>
      </c>
      <c r="D1231" s="12">
        <f t="shared" si="346"/>
        <v>3</v>
      </c>
      <c r="E1231" s="12">
        <f t="shared" si="347"/>
        <v>2.8170026372031614</v>
      </c>
      <c r="F1231" s="12">
        <f t="shared" si="348"/>
        <v>2.5697089036939196</v>
      </c>
      <c r="G1231" s="12">
        <f t="shared" si="349"/>
        <v>2.3224151701846778</v>
      </c>
      <c r="H1231" s="12">
        <f t="shared" si="350"/>
        <v>14</v>
      </c>
      <c r="I1231" s="12">
        <f t="shared" si="351"/>
        <v>32.6</v>
      </c>
      <c r="J1231" s="12">
        <f t="shared" si="352"/>
        <v>3</v>
      </c>
      <c r="K1231" s="12">
        <f t="shared" si="361"/>
        <v>3</v>
      </c>
      <c r="L1231" s="12">
        <f t="shared" si="353"/>
        <v>18.600000000000001</v>
      </c>
      <c r="M1231" s="81">
        <f t="shared" si="354"/>
        <v>0</v>
      </c>
      <c r="N1231" s="81">
        <f t="shared" si="355"/>
        <v>6</v>
      </c>
      <c r="O1231" s="81">
        <f t="shared" si="356"/>
        <v>16</v>
      </c>
      <c r="P1231" s="81">
        <f t="shared" si="357"/>
        <v>7.3999999999999986</v>
      </c>
      <c r="Q1231" s="81">
        <f t="shared" si="358"/>
        <v>17.399999999999999</v>
      </c>
      <c r="R1231" s="81">
        <f t="shared" si="359"/>
        <v>27.4</v>
      </c>
      <c r="S1231">
        <f t="shared" si="360"/>
        <v>1.4166000000000001</v>
      </c>
      <c r="V1231" s="54" t="s">
        <v>2594</v>
      </c>
      <c r="W1231" s="55" t="s">
        <v>2595</v>
      </c>
      <c r="X1231" s="56">
        <v>5</v>
      </c>
      <c r="Y1231" s="57">
        <v>67.5</v>
      </c>
      <c r="Z1231" s="57">
        <v>3</v>
      </c>
      <c r="AA1231" s="57">
        <v>3</v>
      </c>
      <c r="AB1231" s="57">
        <v>2.62</v>
      </c>
      <c r="AC1231" s="57">
        <v>11</v>
      </c>
      <c r="AD1231" s="57">
        <v>29.6</v>
      </c>
      <c r="AE1231" s="57">
        <v>45.8</v>
      </c>
      <c r="AF1231" s="57">
        <v>0</v>
      </c>
      <c r="AG1231" s="58">
        <v>0</v>
      </c>
      <c r="AH1231" s="58">
        <v>1.4166000000000001</v>
      </c>
      <c r="AI1231" s="58">
        <v>2.25</v>
      </c>
      <c r="AJ1231" s="58">
        <v>0</v>
      </c>
    </row>
    <row r="1232" spans="1:36">
      <c r="A1232" s="68" t="str">
        <f t="shared" si="343"/>
        <v>6FI90-62</v>
      </c>
      <c r="B1232" s="12">
        <f t="shared" si="344"/>
        <v>3</v>
      </c>
      <c r="C1232" s="12">
        <f t="shared" si="345"/>
        <v>3</v>
      </c>
      <c r="D1232" s="12">
        <f t="shared" si="346"/>
        <v>3</v>
      </c>
      <c r="E1232" s="12">
        <f t="shared" si="347"/>
        <v>2.821935733329529</v>
      </c>
      <c r="F1232" s="12">
        <f t="shared" si="348"/>
        <v>2.5600765176376594</v>
      </c>
      <c r="G1232" s="12">
        <f t="shared" si="349"/>
        <v>2.2982173019457903</v>
      </c>
      <c r="H1232" s="12">
        <f t="shared" si="350"/>
        <v>14</v>
      </c>
      <c r="I1232" s="12">
        <f t="shared" si="351"/>
        <v>33.200000000000003</v>
      </c>
      <c r="J1232" s="12">
        <f t="shared" si="352"/>
        <v>3</v>
      </c>
      <c r="K1232" s="12">
        <f t="shared" si="361"/>
        <v>3</v>
      </c>
      <c r="L1232" s="12">
        <f t="shared" si="353"/>
        <v>19.200000000000003</v>
      </c>
      <c r="M1232" s="81">
        <f t="shared" si="354"/>
        <v>0</v>
      </c>
      <c r="N1232" s="81">
        <f t="shared" si="355"/>
        <v>6</v>
      </c>
      <c r="O1232" s="81">
        <f t="shared" si="356"/>
        <v>16</v>
      </c>
      <c r="P1232" s="81">
        <f t="shared" si="357"/>
        <v>6.7999999999999972</v>
      </c>
      <c r="Q1232" s="81">
        <f t="shared" si="358"/>
        <v>16.799999999999997</v>
      </c>
      <c r="R1232" s="81">
        <f t="shared" si="359"/>
        <v>26.799999999999997</v>
      </c>
      <c r="S1232">
        <f t="shared" si="360"/>
        <v>1.5</v>
      </c>
      <c r="V1232" s="54" t="s">
        <v>2596</v>
      </c>
      <c r="W1232" s="55" t="s">
        <v>2597</v>
      </c>
      <c r="X1232" s="56">
        <v>5</v>
      </c>
      <c r="Y1232" s="57">
        <v>67.5</v>
      </c>
      <c r="Z1232" s="57">
        <v>3</v>
      </c>
      <c r="AA1232" s="57">
        <v>3</v>
      </c>
      <c r="AB1232" s="57">
        <v>2.62</v>
      </c>
      <c r="AC1232" s="57">
        <v>11</v>
      </c>
      <c r="AD1232" s="57">
        <v>30.2</v>
      </c>
      <c r="AE1232" s="57">
        <v>45.8</v>
      </c>
      <c r="AF1232" s="57">
        <v>0</v>
      </c>
      <c r="AG1232" s="58">
        <v>0</v>
      </c>
      <c r="AH1232" s="58">
        <v>1.5</v>
      </c>
      <c r="AI1232" s="58">
        <v>2.25</v>
      </c>
      <c r="AJ1232" s="58">
        <v>0</v>
      </c>
    </row>
    <row r="1233" spans="1:36">
      <c r="A1233" s="68" t="str">
        <f t="shared" si="343"/>
        <v>6FJ1</v>
      </c>
      <c r="B1233" s="12">
        <f t="shared" si="344"/>
        <v>2.5150000000000001</v>
      </c>
      <c r="C1233" s="12">
        <f t="shared" si="345"/>
        <v>2.5150000000000001</v>
      </c>
      <c r="D1233" s="12">
        <f t="shared" si="346"/>
        <v>2.5150000000000001</v>
      </c>
      <c r="E1233" s="12">
        <f t="shared" si="347"/>
        <v>2.3081312196034234</v>
      </c>
      <c r="F1233" s="12">
        <f t="shared" si="348"/>
        <v>1.9204693252897527</v>
      </c>
      <c r="G1233" s="12">
        <f t="shared" si="349"/>
        <v>1.4838598962046321</v>
      </c>
      <c r="H1233" s="12">
        <f t="shared" si="350"/>
        <v>32.1</v>
      </c>
      <c r="I1233" s="12">
        <f t="shared" si="351"/>
        <v>42.801000000000002</v>
      </c>
      <c r="J1233" s="12">
        <f t="shared" si="352"/>
        <v>2.5150000000000001</v>
      </c>
      <c r="K1233" s="12">
        <f t="shared" si="361"/>
        <v>2.2347844532881309</v>
      </c>
      <c r="L1233" s="12">
        <f t="shared" si="353"/>
        <v>10.701000000000001</v>
      </c>
      <c r="M1233" s="81">
        <f t="shared" si="354"/>
        <v>0</v>
      </c>
      <c r="N1233" s="81">
        <f t="shared" si="355"/>
        <v>0</v>
      </c>
      <c r="O1233" s="81">
        <f t="shared" si="356"/>
        <v>0</v>
      </c>
      <c r="P1233" s="81">
        <f t="shared" si="357"/>
        <v>7.8999999999999986</v>
      </c>
      <c r="Q1233" s="81">
        <f t="shared" si="358"/>
        <v>7.1989999999999981</v>
      </c>
      <c r="R1233" s="81">
        <f t="shared" si="359"/>
        <v>17.198999999999998</v>
      </c>
      <c r="S1233">
        <f t="shared" si="360"/>
        <v>2.5</v>
      </c>
      <c r="V1233" s="54" t="s">
        <v>2598</v>
      </c>
      <c r="W1233" s="55" t="s">
        <v>2599</v>
      </c>
      <c r="X1233" s="56">
        <v>5</v>
      </c>
      <c r="Y1233" s="57">
        <v>61.7</v>
      </c>
      <c r="Z1233" s="57">
        <v>2.6</v>
      </c>
      <c r="AA1233" s="57">
        <v>2.5150000000000001</v>
      </c>
      <c r="AB1233" s="57">
        <v>0</v>
      </c>
      <c r="AC1233" s="57">
        <v>29.5</v>
      </c>
      <c r="AD1233" s="57">
        <v>40.201000000000001</v>
      </c>
      <c r="AE1233" s="57">
        <v>0</v>
      </c>
      <c r="AF1233" s="57">
        <v>0</v>
      </c>
      <c r="AG1233" s="58">
        <v>1.5</v>
      </c>
      <c r="AH1233" s="58">
        <v>2.5</v>
      </c>
      <c r="AI1233" s="58">
        <v>0</v>
      </c>
      <c r="AJ1233" s="58">
        <v>0</v>
      </c>
    </row>
    <row r="1234" spans="1:36">
      <c r="A1234" s="68" t="str">
        <f t="shared" si="343"/>
        <v>6FJ2</v>
      </c>
      <c r="B1234" s="12">
        <f t="shared" si="344"/>
        <v>2.5150000000000001</v>
      </c>
      <c r="C1234" s="12">
        <f t="shared" si="345"/>
        <v>2.5150000000000001</v>
      </c>
      <c r="D1234" s="12">
        <f t="shared" si="346"/>
        <v>2.5150000000000001</v>
      </c>
      <c r="E1234" s="12">
        <f t="shared" si="347"/>
        <v>2.4128749058801713</v>
      </c>
      <c r="F1234" s="12">
        <f t="shared" si="348"/>
        <v>2.095113096923801</v>
      </c>
      <c r="G1234" s="12">
        <f t="shared" si="349"/>
        <v>1.6585036678386804</v>
      </c>
      <c r="H1234" s="12">
        <f t="shared" si="350"/>
        <v>36.1</v>
      </c>
      <c r="I1234" s="12">
        <f t="shared" si="351"/>
        <v>46.801000000000002</v>
      </c>
      <c r="J1234" s="12">
        <f t="shared" si="352"/>
        <v>2.5150000000000001</v>
      </c>
      <c r="K1234" s="12">
        <f t="shared" si="361"/>
        <v>2.2347844532881309</v>
      </c>
      <c r="L1234" s="12">
        <f t="shared" si="353"/>
        <v>10.701000000000001</v>
      </c>
      <c r="M1234" s="81">
        <f t="shared" si="354"/>
        <v>0</v>
      </c>
      <c r="N1234" s="81">
        <f t="shared" si="355"/>
        <v>0</v>
      </c>
      <c r="O1234" s="81">
        <f t="shared" si="356"/>
        <v>0</v>
      </c>
      <c r="P1234" s="81">
        <f t="shared" si="357"/>
        <v>3.8999999999999986</v>
      </c>
      <c r="Q1234" s="81">
        <f t="shared" si="358"/>
        <v>3.1989999999999981</v>
      </c>
      <c r="R1234" s="81">
        <f t="shared" si="359"/>
        <v>13.198999999999998</v>
      </c>
      <c r="S1234">
        <f t="shared" si="360"/>
        <v>2.5</v>
      </c>
      <c r="V1234" s="54" t="s">
        <v>2600</v>
      </c>
      <c r="W1234" s="55" t="s">
        <v>2601</v>
      </c>
      <c r="X1234" s="56">
        <v>5</v>
      </c>
      <c r="Y1234" s="57">
        <v>61.7</v>
      </c>
      <c r="Z1234" s="57">
        <v>2.6</v>
      </c>
      <c r="AA1234" s="57">
        <v>2.5150000000000001</v>
      </c>
      <c r="AB1234" s="57">
        <v>0</v>
      </c>
      <c r="AC1234" s="57">
        <v>33.5</v>
      </c>
      <c r="AD1234" s="57">
        <v>44.201000000000001</v>
      </c>
      <c r="AE1234" s="57">
        <v>0</v>
      </c>
      <c r="AF1234" s="57">
        <v>0</v>
      </c>
      <c r="AG1234" s="58">
        <v>1.5</v>
      </c>
      <c r="AH1234" s="58">
        <v>2.5</v>
      </c>
      <c r="AI1234" s="58">
        <v>0</v>
      </c>
      <c r="AJ1234" s="58">
        <v>0</v>
      </c>
    </row>
    <row r="1235" spans="1:36">
      <c r="A1235" s="68" t="str">
        <f t="shared" si="343"/>
        <v>6FJ6</v>
      </c>
      <c r="B1235" s="12">
        <f t="shared" si="344"/>
        <v>2.5150000000000001</v>
      </c>
      <c r="C1235" s="12">
        <f t="shared" si="345"/>
        <v>2.5150000000000001</v>
      </c>
      <c r="D1235" s="12">
        <f t="shared" si="346"/>
        <v>2.5150000000000001</v>
      </c>
      <c r="E1235" s="12">
        <f t="shared" si="347"/>
        <v>2.3605030627417971</v>
      </c>
      <c r="F1235" s="12">
        <f t="shared" si="348"/>
        <v>2.0077737360854373</v>
      </c>
      <c r="G1235" s="12">
        <f t="shared" si="349"/>
        <v>1.5711643070003167</v>
      </c>
      <c r="H1235" s="12">
        <f t="shared" si="350"/>
        <v>34.1</v>
      </c>
      <c r="I1235" s="12">
        <f t="shared" si="351"/>
        <v>44.800000000000004</v>
      </c>
      <c r="J1235" s="12">
        <f t="shared" si="352"/>
        <v>2.5150000000000001</v>
      </c>
      <c r="K1235" s="12">
        <f t="shared" si="361"/>
        <v>2.2348106392096998</v>
      </c>
      <c r="L1235" s="12">
        <f t="shared" si="353"/>
        <v>10.700000000000003</v>
      </c>
      <c r="M1235" s="81">
        <f t="shared" si="354"/>
        <v>0</v>
      </c>
      <c r="N1235" s="81">
        <f t="shared" si="355"/>
        <v>0</v>
      </c>
      <c r="O1235" s="81">
        <f t="shared" si="356"/>
        <v>0</v>
      </c>
      <c r="P1235" s="81">
        <f t="shared" si="357"/>
        <v>5.8999999999999986</v>
      </c>
      <c r="Q1235" s="81">
        <f t="shared" si="358"/>
        <v>5.1999999999999957</v>
      </c>
      <c r="R1235" s="81">
        <f t="shared" si="359"/>
        <v>15.199999999999996</v>
      </c>
      <c r="S1235">
        <f t="shared" si="360"/>
        <v>2.5</v>
      </c>
      <c r="V1235" s="54" t="s">
        <v>2602</v>
      </c>
      <c r="W1235" s="55" t="s">
        <v>78</v>
      </c>
      <c r="X1235" s="56">
        <v>5</v>
      </c>
      <c r="Y1235" s="57">
        <v>61.7</v>
      </c>
      <c r="Z1235" s="57">
        <v>2.6</v>
      </c>
      <c r="AA1235" s="57">
        <v>2.5150000000000001</v>
      </c>
      <c r="AB1235" s="57">
        <v>0</v>
      </c>
      <c r="AC1235" s="57">
        <v>31.5</v>
      </c>
      <c r="AD1235" s="57">
        <v>42.2</v>
      </c>
      <c r="AE1235" s="57">
        <v>0</v>
      </c>
      <c r="AF1235" s="57">
        <v>0</v>
      </c>
      <c r="AG1235" s="58">
        <v>1.5</v>
      </c>
      <c r="AH1235" s="58">
        <v>2.5</v>
      </c>
      <c r="AI1235" s="58">
        <v>0</v>
      </c>
      <c r="AJ1235" s="58">
        <v>0</v>
      </c>
    </row>
    <row r="1236" spans="1:36">
      <c r="A1236" s="68" t="str">
        <f t="shared" ref="A1236:A1299" si="362">+W1236</f>
        <v>6FJ11</v>
      </c>
      <c r="B1236" s="12">
        <f t="shared" ref="B1236:B1299" si="363">IF($I1236&lt;10,$K1236-2*(M1236*TAN(RADIANS(S1236))/2),$J1236-2*(M1236*TAN(RADIANS($AG1236))/2))</f>
        <v>2.5219999999999998</v>
      </c>
      <c r="C1236" s="12">
        <f t="shared" ref="C1236:C1299" si="364">IF($I1236&lt;20,$K1236-2*(N1236*TAN(RADIANS(S1236))/2),$J1236-2*(N1236*TAN(RADIANS($AG1236))/2))</f>
        <v>2.5219999999999998</v>
      </c>
      <c r="D1236" s="12">
        <f t="shared" ref="D1236:D1299" si="365">IF($I1236&lt;30,$K1236-2*(O1236*TAN(RADIANS(S1236))/2),$J1236-2*(O1236*TAN(RADIANS($AG1236))/2))</f>
        <v>2.5219999999999998</v>
      </c>
      <c r="E1236" s="12">
        <f t="shared" ref="E1236:E1299" si="366">IF($I1236&lt;40,$K1236-2*(P1236*TAN(RADIANS(S1236))/2),$J1236-2*(P1236*TAN(RADIANS($AG1236))/2))</f>
        <v>2.3944745619580594</v>
      </c>
      <c r="F1236" s="12">
        <f t="shared" ref="F1236:F1299" si="367">IF($I1236&lt;50,$K1236-2*(Q1236*TAN(RADIANS(S1236))/2),$J1236-2*(Q1236*TAN(RADIANS($AG1236))/2))</f>
        <v>2.1326153462661903</v>
      </c>
      <c r="G1236" s="12">
        <f t="shared" ref="G1236:G1299" si="368">IF($I1236&lt;60,$K1236-2*(R1236*TAN(RADIANS(S1236))/2),$J1236-2*(R1236*TAN(RADIANS($AG1236))/2))</f>
        <v>1.8707561305743208</v>
      </c>
      <c r="H1236" s="12">
        <f t="shared" ref="H1236:H1299" si="369">+Z1236+AC1236</f>
        <v>17.600000000000001</v>
      </c>
      <c r="I1236" s="12">
        <f t="shared" ref="I1236:I1299" si="370">IF(AD1236=0,H1236,Z1236+AD1236)</f>
        <v>35.130000000000003</v>
      </c>
      <c r="J1236" s="12">
        <f t="shared" ref="J1236:J1299" si="371">+AA1236</f>
        <v>2.5219999999999998</v>
      </c>
      <c r="K1236" s="12">
        <f t="shared" si="361"/>
        <v>2.5219999999999998</v>
      </c>
      <c r="L1236" s="12">
        <f t="shared" ref="L1236:L1299" si="372">+I1236-H1236</f>
        <v>17.53</v>
      </c>
      <c r="M1236" s="81">
        <f t="shared" ref="M1236:M1299" si="373">IF(I1236&lt;10,10-I1236,IF(H1236&gt;10,0,10-H1236))</f>
        <v>0</v>
      </c>
      <c r="N1236" s="81">
        <f t="shared" ref="N1236:N1299" si="374">IF(I1236&lt;20,20-I1236,IF(H1236&gt;20,0,20-H1236))</f>
        <v>2.3999999999999986</v>
      </c>
      <c r="O1236" s="81">
        <f t="shared" ref="O1236:O1299" si="375">IF(I1236&lt;30,30-I1236,IF(H1236&gt;30,0,30-H1236))</f>
        <v>12.399999999999999</v>
      </c>
      <c r="P1236" s="81">
        <f t="shared" ref="P1236:P1299" si="376">IF(I1236&lt;40,40-I1236,IF(H1236&gt;40,0,40-H1236))</f>
        <v>4.8699999999999974</v>
      </c>
      <c r="Q1236" s="81">
        <f t="shared" ref="Q1236:Q1299" si="377">IF(I1236&lt;50,50-I1236,IF(H1236&gt;50,0,50-H1236))</f>
        <v>14.869999999999997</v>
      </c>
      <c r="R1236" s="81">
        <f t="shared" ref="R1236:R1299" si="378">IF(I1236&lt;60,60-I1236,IF(H1236&gt;60,0,60-H1236))</f>
        <v>24.869999999999997</v>
      </c>
      <c r="S1236">
        <f t="shared" ref="S1236:S1299" si="379">IF(AH1236=0,AG1236,AH1236)</f>
        <v>1.5</v>
      </c>
      <c r="V1236" s="54" t="s">
        <v>2603</v>
      </c>
      <c r="W1236" s="55" t="s">
        <v>79</v>
      </c>
      <c r="X1236" s="56">
        <v>5</v>
      </c>
      <c r="Y1236" s="57">
        <v>61.7</v>
      </c>
      <c r="Z1236" s="57">
        <v>2.6</v>
      </c>
      <c r="AA1236" s="57">
        <v>2.5219999999999998</v>
      </c>
      <c r="AB1236" s="57">
        <v>2.48</v>
      </c>
      <c r="AC1236" s="57">
        <v>15</v>
      </c>
      <c r="AD1236" s="57">
        <v>32.53</v>
      </c>
      <c r="AE1236" s="57">
        <v>42.4</v>
      </c>
      <c r="AF1236" s="57">
        <v>0</v>
      </c>
      <c r="AG1236" s="58">
        <v>0</v>
      </c>
      <c r="AH1236" s="58">
        <v>1.5</v>
      </c>
      <c r="AI1236" s="58">
        <v>2.5</v>
      </c>
      <c r="AJ1236" s="58">
        <v>0</v>
      </c>
    </row>
    <row r="1237" spans="1:36">
      <c r="A1237" s="68" t="str">
        <f t="shared" si="362"/>
        <v>6FJ37</v>
      </c>
      <c r="B1237" s="12">
        <f t="shared" si="363"/>
        <v>2.5219999999999998</v>
      </c>
      <c r="C1237" s="12">
        <f t="shared" si="364"/>
        <v>2.5219999999999998</v>
      </c>
      <c r="D1237" s="12">
        <f t="shared" si="365"/>
        <v>2.5219999999999998</v>
      </c>
      <c r="E1237" s="12">
        <f t="shared" si="366"/>
        <v>2.2810895215634801</v>
      </c>
      <c r="F1237" s="12">
        <f t="shared" si="367"/>
        <v>1.875935130889145</v>
      </c>
      <c r="G1237" s="12">
        <f t="shared" si="368"/>
        <v>1.4393257018040244</v>
      </c>
      <c r="H1237" s="12">
        <f t="shared" si="369"/>
        <v>30.8</v>
      </c>
      <c r="I1237" s="12">
        <f t="shared" si="370"/>
        <v>41.800000000000004</v>
      </c>
      <c r="J1237" s="12">
        <f t="shared" si="371"/>
        <v>2.5219999999999998</v>
      </c>
      <c r="K1237" s="12">
        <f t="shared" si="361"/>
        <v>2.2339548627389436</v>
      </c>
      <c r="L1237" s="12">
        <f t="shared" si="372"/>
        <v>11.000000000000004</v>
      </c>
      <c r="M1237" s="81">
        <f t="shared" si="373"/>
        <v>0</v>
      </c>
      <c r="N1237" s="81">
        <f t="shared" si="374"/>
        <v>0</v>
      </c>
      <c r="O1237" s="81">
        <f t="shared" si="375"/>
        <v>0</v>
      </c>
      <c r="P1237" s="81">
        <f t="shared" si="376"/>
        <v>9.1999999999999993</v>
      </c>
      <c r="Q1237" s="81">
        <f t="shared" si="377"/>
        <v>8.1999999999999957</v>
      </c>
      <c r="R1237" s="81">
        <f t="shared" si="378"/>
        <v>18.199999999999996</v>
      </c>
      <c r="S1237">
        <f t="shared" si="379"/>
        <v>2.5</v>
      </c>
      <c r="V1237" s="54" t="s">
        <v>2604</v>
      </c>
      <c r="W1237" s="55" t="s">
        <v>2605</v>
      </c>
      <c r="X1237" s="56">
        <v>5</v>
      </c>
      <c r="Y1237" s="57">
        <v>66</v>
      </c>
      <c r="Z1237" s="57">
        <v>2.6</v>
      </c>
      <c r="AA1237" s="57">
        <v>2.5219999999999998</v>
      </c>
      <c r="AB1237" s="57">
        <v>0</v>
      </c>
      <c r="AC1237" s="57">
        <v>28.2</v>
      </c>
      <c r="AD1237" s="57">
        <v>39.200000000000003</v>
      </c>
      <c r="AE1237" s="57">
        <v>0</v>
      </c>
      <c r="AF1237" s="57">
        <v>0</v>
      </c>
      <c r="AG1237" s="58">
        <v>1.5</v>
      </c>
      <c r="AH1237" s="58">
        <v>2.5</v>
      </c>
      <c r="AI1237" s="58">
        <v>0</v>
      </c>
      <c r="AJ1237" s="58">
        <v>0</v>
      </c>
    </row>
    <row r="1238" spans="1:36">
      <c r="A1238" s="68" t="str">
        <f t="shared" si="362"/>
        <v>6FJ40</v>
      </c>
      <c r="B1238" s="12">
        <f t="shared" si="363"/>
        <v>2.5219999999999998</v>
      </c>
      <c r="C1238" s="12">
        <f t="shared" si="364"/>
        <v>2.5219999999999998</v>
      </c>
      <c r="D1238" s="12">
        <f t="shared" si="365"/>
        <v>2.5219999999999998</v>
      </c>
      <c r="E1238" s="12">
        <f t="shared" si="366"/>
        <v>2.3555854191044778</v>
      </c>
      <c r="F1238" s="12">
        <f t="shared" si="367"/>
        <v>1.9621300049818131</v>
      </c>
      <c r="G1238" s="12">
        <f t="shared" si="368"/>
        <v>1.4672748839910494</v>
      </c>
      <c r="H1238" s="12">
        <f t="shared" si="369"/>
        <v>34.800000000000004</v>
      </c>
      <c r="I1238" s="12">
        <f t="shared" si="370"/>
        <v>45.800000000000004</v>
      </c>
      <c r="J1238" s="12">
        <f t="shared" si="371"/>
        <v>2.5219999999999998</v>
      </c>
      <c r="K1238" s="12">
        <f t="shared" si="361"/>
        <v>2.1699691557979337</v>
      </c>
      <c r="L1238" s="12">
        <f t="shared" si="372"/>
        <v>11</v>
      </c>
      <c r="M1238" s="81">
        <f t="shared" si="373"/>
        <v>0</v>
      </c>
      <c r="N1238" s="81">
        <f t="shared" si="374"/>
        <v>0</v>
      </c>
      <c r="O1238" s="81">
        <f t="shared" si="375"/>
        <v>0</v>
      </c>
      <c r="P1238" s="81">
        <f t="shared" si="376"/>
        <v>5.1999999999999957</v>
      </c>
      <c r="Q1238" s="81">
        <f t="shared" si="377"/>
        <v>4.1999999999999957</v>
      </c>
      <c r="R1238" s="81">
        <f t="shared" si="378"/>
        <v>14.199999999999996</v>
      </c>
      <c r="S1238">
        <f t="shared" si="379"/>
        <v>2.8330000000000002</v>
      </c>
      <c r="V1238" s="54" t="s">
        <v>2606</v>
      </c>
      <c r="W1238" s="55" t="s">
        <v>2607</v>
      </c>
      <c r="X1238" s="56">
        <v>5</v>
      </c>
      <c r="Y1238" s="57">
        <v>68</v>
      </c>
      <c r="Z1238" s="57">
        <v>2.6</v>
      </c>
      <c r="AA1238" s="57">
        <v>2.5219999999999998</v>
      </c>
      <c r="AB1238" s="57">
        <v>0</v>
      </c>
      <c r="AC1238" s="57">
        <v>32.200000000000003</v>
      </c>
      <c r="AD1238" s="57">
        <v>43.2</v>
      </c>
      <c r="AE1238" s="57">
        <v>0</v>
      </c>
      <c r="AF1238" s="57">
        <v>0</v>
      </c>
      <c r="AG1238" s="58">
        <v>1.833</v>
      </c>
      <c r="AH1238" s="58">
        <v>2.8330000000000002</v>
      </c>
      <c r="AI1238" s="58">
        <v>0</v>
      </c>
      <c r="AJ1238" s="58">
        <v>0</v>
      </c>
    </row>
    <row r="1239" spans="1:36">
      <c r="A1239" s="68" t="str">
        <f t="shared" si="362"/>
        <v>6FJ41</v>
      </c>
      <c r="B1239" s="12">
        <f t="shared" si="363"/>
        <v>2.5219999999999998</v>
      </c>
      <c r="C1239" s="12">
        <f t="shared" si="364"/>
        <v>2.5219999999999998</v>
      </c>
      <c r="D1239" s="12">
        <f t="shared" si="365"/>
        <v>2.5219999999999998</v>
      </c>
      <c r="E1239" s="12">
        <f t="shared" si="366"/>
        <v>2.4382050509786017</v>
      </c>
      <c r="F1239" s="12">
        <f t="shared" si="367"/>
        <v>2.1379007883402172</v>
      </c>
      <c r="G1239" s="12">
        <f t="shared" si="368"/>
        <v>1.7012913592550967</v>
      </c>
      <c r="H1239" s="12">
        <f t="shared" si="369"/>
        <v>36.800000000000004</v>
      </c>
      <c r="I1239" s="12">
        <f t="shared" si="370"/>
        <v>47.800000000000004</v>
      </c>
      <c r="J1239" s="12">
        <f t="shared" si="371"/>
        <v>2.5219999999999998</v>
      </c>
      <c r="K1239" s="12">
        <f t="shared" si="361"/>
        <v>2.2339548627389436</v>
      </c>
      <c r="L1239" s="12">
        <f t="shared" si="372"/>
        <v>11</v>
      </c>
      <c r="M1239" s="81">
        <f t="shared" si="373"/>
        <v>0</v>
      </c>
      <c r="N1239" s="81">
        <f t="shared" si="374"/>
        <v>0</v>
      </c>
      <c r="O1239" s="81">
        <f t="shared" si="375"/>
        <v>0</v>
      </c>
      <c r="P1239" s="81">
        <f t="shared" si="376"/>
        <v>3.1999999999999957</v>
      </c>
      <c r="Q1239" s="81">
        <f t="shared" si="377"/>
        <v>2.1999999999999957</v>
      </c>
      <c r="R1239" s="81">
        <f t="shared" si="378"/>
        <v>12.199999999999996</v>
      </c>
      <c r="S1239">
        <f t="shared" si="379"/>
        <v>2.5</v>
      </c>
      <c r="V1239" s="54" t="s">
        <v>2608</v>
      </c>
      <c r="W1239" s="55" t="s">
        <v>2609</v>
      </c>
      <c r="X1239" s="56">
        <v>5</v>
      </c>
      <c r="Y1239" s="57">
        <v>68</v>
      </c>
      <c r="Z1239" s="57">
        <v>2.6</v>
      </c>
      <c r="AA1239" s="57">
        <v>2.5219999999999998</v>
      </c>
      <c r="AB1239" s="57">
        <v>0</v>
      </c>
      <c r="AC1239" s="57">
        <v>34.200000000000003</v>
      </c>
      <c r="AD1239" s="57">
        <v>45.2</v>
      </c>
      <c r="AE1239" s="57">
        <v>0</v>
      </c>
      <c r="AF1239" s="57">
        <v>0</v>
      </c>
      <c r="AG1239" s="58">
        <v>1.5</v>
      </c>
      <c r="AH1239" s="58">
        <v>2.5</v>
      </c>
      <c r="AI1239" s="58">
        <v>0</v>
      </c>
      <c r="AJ1239" s="58">
        <v>0</v>
      </c>
    </row>
    <row r="1240" spans="1:36">
      <c r="A1240" s="68" t="str">
        <f t="shared" si="362"/>
        <v>6FJ42</v>
      </c>
      <c r="B1240" s="12">
        <f t="shared" si="363"/>
        <v>2.5219999999999998</v>
      </c>
      <c r="C1240" s="12">
        <f t="shared" si="364"/>
        <v>2.5219999999999998</v>
      </c>
      <c r="D1240" s="12">
        <f t="shared" si="365"/>
        <v>2.5219999999999998</v>
      </c>
      <c r="E1240" s="12">
        <f t="shared" si="366"/>
        <v>2.2627593764650493</v>
      </c>
      <c r="F1240" s="12">
        <f t="shared" si="367"/>
        <v>1.8366349601835239</v>
      </c>
      <c r="G1240" s="12">
        <f t="shared" si="368"/>
        <v>1.4000255310984033</v>
      </c>
      <c r="H1240" s="12">
        <f t="shared" si="369"/>
        <v>30.1</v>
      </c>
      <c r="I1240" s="12">
        <f t="shared" si="370"/>
        <v>40.6</v>
      </c>
      <c r="J1240" s="12">
        <f t="shared" si="371"/>
        <v>2.5219999999999998</v>
      </c>
      <c r="K1240" s="12">
        <f t="shared" si="361"/>
        <v>2.2470478235235372</v>
      </c>
      <c r="L1240" s="12">
        <f t="shared" si="372"/>
        <v>10.5</v>
      </c>
      <c r="M1240" s="81">
        <f t="shared" si="373"/>
        <v>0</v>
      </c>
      <c r="N1240" s="81">
        <f t="shared" si="374"/>
        <v>0</v>
      </c>
      <c r="O1240" s="81">
        <f t="shared" si="375"/>
        <v>0</v>
      </c>
      <c r="P1240" s="81">
        <f t="shared" si="376"/>
        <v>9.8999999999999986</v>
      </c>
      <c r="Q1240" s="81">
        <f t="shared" si="377"/>
        <v>9.3999999999999986</v>
      </c>
      <c r="R1240" s="81">
        <f t="shared" si="378"/>
        <v>19.399999999999999</v>
      </c>
      <c r="S1240">
        <f t="shared" si="379"/>
        <v>2.5</v>
      </c>
      <c r="V1240" s="54" t="s">
        <v>2610</v>
      </c>
      <c r="W1240" s="55" t="s">
        <v>2611</v>
      </c>
      <c r="X1240" s="56">
        <v>5</v>
      </c>
      <c r="Y1240" s="57">
        <v>64</v>
      </c>
      <c r="Z1240" s="57">
        <v>2.6</v>
      </c>
      <c r="AA1240" s="57">
        <v>2.5219999999999998</v>
      </c>
      <c r="AB1240" s="57">
        <v>0</v>
      </c>
      <c r="AC1240" s="57">
        <v>27.5</v>
      </c>
      <c r="AD1240" s="57">
        <v>38</v>
      </c>
      <c r="AE1240" s="57">
        <v>0</v>
      </c>
      <c r="AF1240" s="57">
        <v>0</v>
      </c>
      <c r="AG1240" s="58">
        <v>1.5</v>
      </c>
      <c r="AH1240" s="58">
        <v>2.5</v>
      </c>
      <c r="AI1240" s="58">
        <v>0</v>
      </c>
      <c r="AJ1240" s="58">
        <v>0</v>
      </c>
    </row>
    <row r="1241" spans="1:36">
      <c r="A1241" s="68" t="str">
        <f t="shared" si="362"/>
        <v>6FJ43</v>
      </c>
      <c r="B1241" s="12">
        <f t="shared" si="363"/>
        <v>2.5219999999999998</v>
      </c>
      <c r="C1241" s="12">
        <f t="shared" si="364"/>
        <v>2.5219999999999998</v>
      </c>
      <c r="D1241" s="12">
        <f t="shared" si="365"/>
        <v>2.5219999999999998</v>
      </c>
      <c r="E1241" s="12">
        <f t="shared" si="366"/>
        <v>2.2627593764650493</v>
      </c>
      <c r="F1241" s="12">
        <f t="shared" si="367"/>
        <v>1.8366349601835239</v>
      </c>
      <c r="G1241" s="12">
        <f t="shared" si="368"/>
        <v>1.4000255310984033</v>
      </c>
      <c r="H1241" s="12">
        <f t="shared" si="369"/>
        <v>30.1</v>
      </c>
      <c r="I1241" s="12">
        <f t="shared" si="370"/>
        <v>40.6</v>
      </c>
      <c r="J1241" s="12">
        <f t="shared" si="371"/>
        <v>2.5219999999999998</v>
      </c>
      <c r="K1241" s="12">
        <f t="shared" si="361"/>
        <v>2.2470478235235372</v>
      </c>
      <c r="L1241" s="12">
        <f t="shared" si="372"/>
        <v>10.5</v>
      </c>
      <c r="M1241" s="81">
        <f t="shared" si="373"/>
        <v>0</v>
      </c>
      <c r="N1241" s="81">
        <f t="shared" si="374"/>
        <v>0</v>
      </c>
      <c r="O1241" s="81">
        <f t="shared" si="375"/>
        <v>0</v>
      </c>
      <c r="P1241" s="81">
        <f t="shared" si="376"/>
        <v>9.8999999999999986</v>
      </c>
      <c r="Q1241" s="81">
        <f t="shared" si="377"/>
        <v>9.3999999999999986</v>
      </c>
      <c r="R1241" s="81">
        <f t="shared" si="378"/>
        <v>19.399999999999999</v>
      </c>
      <c r="S1241">
        <f t="shared" si="379"/>
        <v>2.5</v>
      </c>
      <c r="V1241" s="54" t="s">
        <v>2612</v>
      </c>
      <c r="W1241" s="55" t="s">
        <v>2613</v>
      </c>
      <c r="X1241" s="56">
        <v>5</v>
      </c>
      <c r="Y1241" s="57">
        <v>61.7</v>
      </c>
      <c r="Z1241" s="57">
        <v>2.6</v>
      </c>
      <c r="AA1241" s="57">
        <v>2.5219999999999998</v>
      </c>
      <c r="AB1241" s="57">
        <v>0</v>
      </c>
      <c r="AC1241" s="57">
        <v>27.5</v>
      </c>
      <c r="AD1241" s="57">
        <v>38</v>
      </c>
      <c r="AE1241" s="57">
        <v>0</v>
      </c>
      <c r="AF1241" s="57">
        <v>0</v>
      </c>
      <c r="AG1241" s="58">
        <v>1.5</v>
      </c>
      <c r="AH1241" s="58">
        <v>2.5</v>
      </c>
      <c r="AI1241" s="58">
        <v>0</v>
      </c>
      <c r="AJ1241" s="58">
        <v>0</v>
      </c>
    </row>
    <row r="1242" spans="1:36">
      <c r="A1242" s="68" t="str">
        <f t="shared" si="362"/>
        <v>6FJ50</v>
      </c>
      <c r="B1242" s="12">
        <f t="shared" si="363"/>
        <v>2.5219999999999998</v>
      </c>
      <c r="C1242" s="12">
        <f t="shared" si="364"/>
        <v>2.5219999999999998</v>
      </c>
      <c r="D1242" s="12">
        <f t="shared" si="365"/>
        <v>2.4224934980370896</v>
      </c>
      <c r="E1242" s="12">
        <f t="shared" si="366"/>
        <v>2.0837441884521897</v>
      </c>
      <c r="F1242" s="12">
        <f t="shared" si="367"/>
        <v>1.6471347593670693</v>
      </c>
      <c r="G1242" s="12">
        <f t="shared" si="368"/>
        <v>1.2105253302819488</v>
      </c>
      <c r="H1242" s="12">
        <f t="shared" si="369"/>
        <v>26.200000000000003</v>
      </c>
      <c r="I1242" s="12">
        <f t="shared" si="370"/>
        <v>35.6</v>
      </c>
      <c r="J1242" s="12">
        <f t="shared" si="371"/>
        <v>2.5219999999999998</v>
      </c>
      <c r="K1242" s="12">
        <f t="shared" si="361"/>
        <v>2.2758523372496429</v>
      </c>
      <c r="L1242" s="12">
        <f t="shared" si="372"/>
        <v>9.3999999999999986</v>
      </c>
      <c r="M1242" s="81">
        <f t="shared" si="373"/>
        <v>0</v>
      </c>
      <c r="N1242" s="81">
        <f t="shared" si="374"/>
        <v>0</v>
      </c>
      <c r="O1242" s="81">
        <f t="shared" si="375"/>
        <v>3.7999999999999972</v>
      </c>
      <c r="P1242" s="81">
        <f t="shared" si="376"/>
        <v>4.3999999999999986</v>
      </c>
      <c r="Q1242" s="81">
        <f t="shared" si="377"/>
        <v>14.399999999999999</v>
      </c>
      <c r="R1242" s="81">
        <f t="shared" si="378"/>
        <v>24.4</v>
      </c>
      <c r="S1242">
        <f t="shared" si="379"/>
        <v>2.5</v>
      </c>
      <c r="V1242" s="54" t="s">
        <v>2614</v>
      </c>
      <c r="W1242" s="55" t="s">
        <v>2615</v>
      </c>
      <c r="X1242" s="56">
        <v>5</v>
      </c>
      <c r="Y1242" s="57">
        <v>60</v>
      </c>
      <c r="Z1242" s="57">
        <v>2.6</v>
      </c>
      <c r="AA1242" s="57">
        <v>2.5219999999999998</v>
      </c>
      <c r="AB1242" s="57">
        <v>0</v>
      </c>
      <c r="AC1242" s="57">
        <v>23.6</v>
      </c>
      <c r="AD1242" s="57">
        <v>33</v>
      </c>
      <c r="AE1242" s="57">
        <v>0</v>
      </c>
      <c r="AF1242" s="57">
        <v>0</v>
      </c>
      <c r="AG1242" s="58">
        <v>1.5</v>
      </c>
      <c r="AH1242" s="58">
        <v>2.5</v>
      </c>
      <c r="AI1242" s="58">
        <v>0</v>
      </c>
      <c r="AJ1242" s="58">
        <v>0</v>
      </c>
    </row>
    <row r="1243" spans="1:36">
      <c r="A1243" s="68" t="str">
        <f t="shared" si="362"/>
        <v>6FJ51</v>
      </c>
      <c r="B1243" s="12">
        <f t="shared" si="363"/>
        <v>2.5219999999999998</v>
      </c>
      <c r="C1243" s="12">
        <f t="shared" si="364"/>
        <v>2.5219999999999998</v>
      </c>
      <c r="D1243" s="12">
        <f t="shared" si="365"/>
        <v>2.5167628156861626</v>
      </c>
      <c r="E1243" s="12">
        <f t="shared" si="366"/>
        <v>2.254903599994293</v>
      </c>
      <c r="F1243" s="12">
        <f t="shared" si="367"/>
        <v>1.8322741879806328</v>
      </c>
      <c r="G1243" s="12">
        <f t="shared" si="368"/>
        <v>1.3956647588955122</v>
      </c>
      <c r="H1243" s="12">
        <f t="shared" si="369"/>
        <v>29.8</v>
      </c>
      <c r="I1243" s="12">
        <f t="shared" si="370"/>
        <v>40.800000000000004</v>
      </c>
      <c r="J1243" s="12">
        <f t="shared" si="371"/>
        <v>2.5219999999999998</v>
      </c>
      <c r="K1243" s="12">
        <f t="shared" si="361"/>
        <v>2.2339548627389436</v>
      </c>
      <c r="L1243" s="12">
        <f t="shared" si="372"/>
        <v>11.000000000000004</v>
      </c>
      <c r="M1243" s="81">
        <f t="shared" si="373"/>
        <v>0</v>
      </c>
      <c r="N1243" s="81">
        <f t="shared" si="374"/>
        <v>0</v>
      </c>
      <c r="O1243" s="81">
        <f t="shared" si="375"/>
        <v>0.19999999999999929</v>
      </c>
      <c r="P1243" s="81">
        <f t="shared" si="376"/>
        <v>10.199999999999999</v>
      </c>
      <c r="Q1243" s="81">
        <f t="shared" si="377"/>
        <v>9.1999999999999957</v>
      </c>
      <c r="R1243" s="81">
        <f t="shared" si="378"/>
        <v>19.199999999999996</v>
      </c>
      <c r="S1243">
        <f t="shared" si="379"/>
        <v>2.5</v>
      </c>
      <c r="V1243" s="54" t="s">
        <v>2616</v>
      </c>
      <c r="W1243" s="55" t="s">
        <v>2617</v>
      </c>
      <c r="X1243" s="56">
        <v>5</v>
      </c>
      <c r="Y1243" s="57">
        <v>68</v>
      </c>
      <c r="Z1243" s="57">
        <v>2.6</v>
      </c>
      <c r="AA1243" s="57">
        <v>2.5219999999999998</v>
      </c>
      <c r="AB1243" s="57">
        <v>0</v>
      </c>
      <c r="AC1243" s="57">
        <v>27.2</v>
      </c>
      <c r="AD1243" s="57">
        <v>38.200000000000003</v>
      </c>
      <c r="AE1243" s="57">
        <v>0</v>
      </c>
      <c r="AF1243" s="57">
        <v>0</v>
      </c>
      <c r="AG1243" s="58">
        <v>1.5</v>
      </c>
      <c r="AH1243" s="58">
        <v>2.5</v>
      </c>
      <c r="AI1243" s="58">
        <v>0</v>
      </c>
      <c r="AJ1243" s="58">
        <v>0</v>
      </c>
    </row>
    <row r="1244" spans="1:36">
      <c r="A1244" s="68" t="str">
        <f t="shared" si="362"/>
        <v>6FJ58</v>
      </c>
      <c r="B1244" s="12">
        <f t="shared" si="363"/>
        <v>2.5219999999999998</v>
      </c>
      <c r="C1244" s="12">
        <f t="shared" si="364"/>
        <v>2.5219999999999998</v>
      </c>
      <c r="D1244" s="12">
        <f t="shared" si="365"/>
        <v>2.4120191294094147</v>
      </c>
      <c r="E1244" s="12">
        <f t="shared" si="366"/>
        <v>2.0400672792797971</v>
      </c>
      <c r="F1244" s="12">
        <f t="shared" si="367"/>
        <v>1.6034578501946766</v>
      </c>
      <c r="G1244" s="12">
        <f t="shared" si="368"/>
        <v>1.166848421109556</v>
      </c>
      <c r="H1244" s="12">
        <f t="shared" si="369"/>
        <v>25.8</v>
      </c>
      <c r="I1244" s="12">
        <f t="shared" si="370"/>
        <v>33.700000000000003</v>
      </c>
      <c r="J1244" s="12">
        <f t="shared" si="371"/>
        <v>2.5219999999999998</v>
      </c>
      <c r="K1244" s="12">
        <f t="shared" si="361"/>
        <v>2.3151312196034231</v>
      </c>
      <c r="L1244" s="12">
        <f t="shared" si="372"/>
        <v>7.9000000000000021</v>
      </c>
      <c r="M1244" s="81">
        <f t="shared" si="373"/>
        <v>0</v>
      </c>
      <c r="N1244" s="81">
        <f t="shared" si="374"/>
        <v>0</v>
      </c>
      <c r="O1244" s="81">
        <f t="shared" si="375"/>
        <v>4.1999999999999993</v>
      </c>
      <c r="P1244" s="81">
        <f t="shared" si="376"/>
        <v>6.2999999999999972</v>
      </c>
      <c r="Q1244" s="81">
        <f t="shared" si="377"/>
        <v>16.299999999999997</v>
      </c>
      <c r="R1244" s="81">
        <f t="shared" si="378"/>
        <v>26.299999999999997</v>
      </c>
      <c r="S1244">
        <f t="shared" si="379"/>
        <v>2.5</v>
      </c>
      <c r="V1244" s="54" t="s">
        <v>2618</v>
      </c>
      <c r="W1244" s="55" t="s">
        <v>2619</v>
      </c>
      <c r="X1244" s="56">
        <v>5</v>
      </c>
      <c r="Y1244" s="57">
        <v>64</v>
      </c>
      <c r="Z1244" s="57">
        <v>2.6</v>
      </c>
      <c r="AA1244" s="57">
        <v>2.5219999999999998</v>
      </c>
      <c r="AB1244" s="57">
        <v>0</v>
      </c>
      <c r="AC1244" s="57">
        <v>23.2</v>
      </c>
      <c r="AD1244" s="57">
        <v>31.1</v>
      </c>
      <c r="AE1244" s="57">
        <v>0</v>
      </c>
      <c r="AF1244" s="57">
        <v>0</v>
      </c>
      <c r="AG1244" s="58">
        <v>1.5</v>
      </c>
      <c r="AH1244" s="58">
        <v>2.5</v>
      </c>
      <c r="AI1244" s="58">
        <v>0</v>
      </c>
      <c r="AJ1244" s="58">
        <v>0</v>
      </c>
    </row>
    <row r="1245" spans="1:36">
      <c r="A1245" s="68" t="str">
        <f t="shared" si="362"/>
        <v>6FJ81</v>
      </c>
      <c r="B1245" s="12">
        <f t="shared" si="363"/>
        <v>2.5150000000000001</v>
      </c>
      <c r="C1245" s="12">
        <f t="shared" si="364"/>
        <v>2.5150000000000001</v>
      </c>
      <c r="D1245" s="12">
        <f t="shared" si="365"/>
        <v>2.5150000000000001</v>
      </c>
      <c r="E1245" s="12">
        <f t="shared" si="366"/>
        <v>2.3605030627417971</v>
      </c>
      <c r="F1245" s="12">
        <f t="shared" si="367"/>
        <v>2.0077737360854373</v>
      </c>
      <c r="G1245" s="12">
        <f t="shared" si="368"/>
        <v>1.5711643070003167</v>
      </c>
      <c r="H1245" s="12">
        <f t="shared" si="369"/>
        <v>34.1</v>
      </c>
      <c r="I1245" s="12">
        <f t="shared" si="370"/>
        <v>44.800000000000004</v>
      </c>
      <c r="J1245" s="12">
        <f t="shared" si="371"/>
        <v>2.5150000000000001</v>
      </c>
      <c r="K1245" s="12">
        <f t="shared" si="361"/>
        <v>2.2348106392096998</v>
      </c>
      <c r="L1245" s="12">
        <f t="shared" si="372"/>
        <v>10.700000000000003</v>
      </c>
      <c r="M1245" s="81">
        <f t="shared" si="373"/>
        <v>0</v>
      </c>
      <c r="N1245" s="81">
        <f t="shared" si="374"/>
        <v>0</v>
      </c>
      <c r="O1245" s="81">
        <f t="shared" si="375"/>
        <v>0</v>
      </c>
      <c r="P1245" s="81">
        <f t="shared" si="376"/>
        <v>5.8999999999999986</v>
      </c>
      <c r="Q1245" s="81">
        <f t="shared" si="377"/>
        <v>5.1999999999999957</v>
      </c>
      <c r="R1245" s="81">
        <f t="shared" si="378"/>
        <v>15.199999999999996</v>
      </c>
      <c r="S1245">
        <f t="shared" si="379"/>
        <v>2.5</v>
      </c>
      <c r="V1245" s="54" t="s">
        <v>2620</v>
      </c>
      <c r="W1245" s="55" t="s">
        <v>2621</v>
      </c>
      <c r="X1245" s="56">
        <v>5</v>
      </c>
      <c r="Y1245" s="57">
        <v>64</v>
      </c>
      <c r="Z1245" s="57">
        <v>2.6</v>
      </c>
      <c r="AA1245" s="57">
        <v>2.5150000000000001</v>
      </c>
      <c r="AB1245" s="57">
        <v>0</v>
      </c>
      <c r="AC1245" s="57">
        <v>31.5</v>
      </c>
      <c r="AD1245" s="57">
        <v>42.2</v>
      </c>
      <c r="AE1245" s="57">
        <v>0</v>
      </c>
      <c r="AF1245" s="57">
        <v>0</v>
      </c>
      <c r="AG1245" s="58">
        <v>1.5</v>
      </c>
      <c r="AH1245" s="58">
        <v>2.5</v>
      </c>
      <c r="AI1245" s="58">
        <v>0</v>
      </c>
      <c r="AJ1245" s="58">
        <v>0</v>
      </c>
    </row>
    <row r="1246" spans="1:36">
      <c r="A1246" s="68" t="str">
        <f t="shared" si="362"/>
        <v>6FJV54</v>
      </c>
      <c r="B1246" s="12">
        <f t="shared" si="363"/>
        <v>2.5219999999999998</v>
      </c>
      <c r="C1246" s="12">
        <f t="shared" si="364"/>
        <v>2.5219999999999998</v>
      </c>
      <c r="D1246" s="12">
        <f t="shared" si="365"/>
        <v>2.5219999999999998</v>
      </c>
      <c r="E1246" s="12">
        <f t="shared" si="366"/>
        <v>2.3675030627417968</v>
      </c>
      <c r="F1246" s="12">
        <f t="shared" si="367"/>
        <v>2.014773736085437</v>
      </c>
      <c r="G1246" s="12">
        <f t="shared" si="368"/>
        <v>1.5781643070003164</v>
      </c>
      <c r="H1246" s="12">
        <f t="shared" si="369"/>
        <v>34.1</v>
      </c>
      <c r="I1246" s="12">
        <f t="shared" si="370"/>
        <v>44.800000000000004</v>
      </c>
      <c r="J1246" s="12">
        <f t="shared" si="371"/>
        <v>2.5219999999999998</v>
      </c>
      <c r="K1246" s="12">
        <f t="shared" si="361"/>
        <v>2.2418106392096995</v>
      </c>
      <c r="L1246" s="12">
        <f t="shared" si="372"/>
        <v>10.700000000000003</v>
      </c>
      <c r="M1246" s="81">
        <f t="shared" si="373"/>
        <v>0</v>
      </c>
      <c r="N1246" s="81">
        <f t="shared" si="374"/>
        <v>0</v>
      </c>
      <c r="O1246" s="81">
        <f t="shared" si="375"/>
        <v>0</v>
      </c>
      <c r="P1246" s="81">
        <f t="shared" si="376"/>
        <v>5.8999999999999986</v>
      </c>
      <c r="Q1246" s="81">
        <f t="shared" si="377"/>
        <v>5.1999999999999957</v>
      </c>
      <c r="R1246" s="81">
        <f t="shared" si="378"/>
        <v>15.199999999999996</v>
      </c>
      <c r="S1246">
        <f t="shared" si="379"/>
        <v>2.5</v>
      </c>
      <c r="V1246" s="54" t="s">
        <v>2622</v>
      </c>
      <c r="W1246" s="55" t="s">
        <v>2623</v>
      </c>
      <c r="X1246" s="56">
        <v>5</v>
      </c>
      <c r="Y1246" s="57">
        <v>64.400000000000006</v>
      </c>
      <c r="Z1246" s="57">
        <v>2.6</v>
      </c>
      <c r="AA1246" s="57">
        <v>2.5219999999999998</v>
      </c>
      <c r="AB1246" s="57">
        <v>0</v>
      </c>
      <c r="AC1246" s="57">
        <v>31.5</v>
      </c>
      <c r="AD1246" s="57">
        <v>42.2</v>
      </c>
      <c r="AE1246" s="57">
        <v>52.9</v>
      </c>
      <c r="AF1246" s="57">
        <v>0</v>
      </c>
      <c r="AG1246" s="58">
        <v>1.5</v>
      </c>
      <c r="AH1246" s="58">
        <v>2.5</v>
      </c>
      <c r="AI1246" s="58">
        <v>5.5</v>
      </c>
      <c r="AJ1246" s="58">
        <v>0</v>
      </c>
    </row>
    <row r="1247" spans="1:36">
      <c r="A1247" s="68" t="str">
        <f t="shared" si="362"/>
        <v>6FL1</v>
      </c>
      <c r="B1247" s="12">
        <f t="shared" si="363"/>
        <v>2.5150000000000001</v>
      </c>
      <c r="C1247" s="12">
        <f t="shared" si="364"/>
        <v>2.5150000000000001</v>
      </c>
      <c r="D1247" s="12">
        <f t="shared" si="365"/>
        <v>2.5150000000000001</v>
      </c>
      <c r="E1247" s="12">
        <f t="shared" si="366"/>
        <v>2.3343171411726105</v>
      </c>
      <c r="F1247" s="12">
        <f t="shared" si="367"/>
        <v>1.9099086295125587</v>
      </c>
      <c r="G1247" s="12">
        <f t="shared" si="368"/>
        <v>1.3858308366821466</v>
      </c>
      <c r="H1247" s="12">
        <f t="shared" si="369"/>
        <v>33.1</v>
      </c>
      <c r="I1247" s="12">
        <f t="shared" si="370"/>
        <v>43.801000000000002</v>
      </c>
      <c r="J1247" s="12">
        <f t="shared" si="371"/>
        <v>2.5150000000000001</v>
      </c>
      <c r="K1247" s="12">
        <f t="shared" si="361"/>
        <v>2.2347844532881309</v>
      </c>
      <c r="L1247" s="12">
        <f t="shared" si="372"/>
        <v>10.701000000000001</v>
      </c>
      <c r="M1247" s="81">
        <f t="shared" si="373"/>
        <v>0</v>
      </c>
      <c r="N1247" s="81">
        <f t="shared" si="374"/>
        <v>0</v>
      </c>
      <c r="O1247" s="81">
        <f t="shared" si="375"/>
        <v>0</v>
      </c>
      <c r="P1247" s="81">
        <f t="shared" si="376"/>
        <v>6.8999999999999986</v>
      </c>
      <c r="Q1247" s="81">
        <f t="shared" si="377"/>
        <v>6.1989999999999981</v>
      </c>
      <c r="R1247" s="81">
        <f t="shared" si="378"/>
        <v>16.198999999999998</v>
      </c>
      <c r="S1247">
        <f t="shared" si="379"/>
        <v>3</v>
      </c>
      <c r="V1247" s="54" t="s">
        <v>2624</v>
      </c>
      <c r="W1247" s="55" t="s">
        <v>2625</v>
      </c>
      <c r="X1247" s="56">
        <v>5</v>
      </c>
      <c r="Y1247" s="57">
        <v>61.7</v>
      </c>
      <c r="Z1247" s="57">
        <v>2.6</v>
      </c>
      <c r="AA1247" s="57">
        <v>2.5150000000000001</v>
      </c>
      <c r="AB1247" s="57">
        <v>0</v>
      </c>
      <c r="AC1247" s="57">
        <v>30.5</v>
      </c>
      <c r="AD1247" s="57">
        <v>41.201000000000001</v>
      </c>
      <c r="AE1247" s="57">
        <v>0</v>
      </c>
      <c r="AF1247" s="57">
        <v>0</v>
      </c>
      <c r="AG1247" s="58">
        <v>1.5</v>
      </c>
      <c r="AH1247" s="58">
        <v>3</v>
      </c>
      <c r="AI1247" s="58">
        <v>0</v>
      </c>
      <c r="AJ1247" s="58">
        <v>0</v>
      </c>
    </row>
    <row r="1248" spans="1:36">
      <c r="A1248" s="68" t="str">
        <f t="shared" si="362"/>
        <v>6FL2</v>
      </c>
      <c r="B1248" s="12">
        <f t="shared" si="363"/>
        <v>2.5150000000000001</v>
      </c>
      <c r="C1248" s="12">
        <f t="shared" si="364"/>
        <v>2.5150000000000001</v>
      </c>
      <c r="D1248" s="12">
        <f t="shared" si="365"/>
        <v>2.5150000000000001</v>
      </c>
      <c r="E1248" s="12">
        <f t="shared" si="366"/>
        <v>2.2819452980342363</v>
      </c>
      <c r="F1248" s="12">
        <f t="shared" si="367"/>
        <v>1.8050930709464761</v>
      </c>
      <c r="G1248" s="12">
        <f t="shared" si="368"/>
        <v>1.281015278116064</v>
      </c>
      <c r="H1248" s="12">
        <f t="shared" si="369"/>
        <v>31.1</v>
      </c>
      <c r="I1248" s="12">
        <f t="shared" si="370"/>
        <v>41.801000000000002</v>
      </c>
      <c r="J1248" s="12">
        <f t="shared" si="371"/>
        <v>2.5150000000000001</v>
      </c>
      <c r="K1248" s="12">
        <f t="shared" si="361"/>
        <v>2.2347844532881309</v>
      </c>
      <c r="L1248" s="12">
        <f t="shared" si="372"/>
        <v>10.701000000000001</v>
      </c>
      <c r="M1248" s="81">
        <f t="shared" si="373"/>
        <v>0</v>
      </c>
      <c r="N1248" s="81">
        <f t="shared" si="374"/>
        <v>0</v>
      </c>
      <c r="O1248" s="81">
        <f t="shared" si="375"/>
        <v>0</v>
      </c>
      <c r="P1248" s="81">
        <f t="shared" si="376"/>
        <v>8.8999999999999986</v>
      </c>
      <c r="Q1248" s="81">
        <f t="shared" si="377"/>
        <v>8.1989999999999981</v>
      </c>
      <c r="R1248" s="81">
        <f t="shared" si="378"/>
        <v>18.198999999999998</v>
      </c>
      <c r="S1248">
        <f t="shared" si="379"/>
        <v>3</v>
      </c>
      <c r="V1248" s="54" t="s">
        <v>2626</v>
      </c>
      <c r="W1248" s="55" t="s">
        <v>2627</v>
      </c>
      <c r="X1248" s="56">
        <v>5</v>
      </c>
      <c r="Y1248" s="57">
        <v>61.7</v>
      </c>
      <c r="Z1248" s="57">
        <v>2.6</v>
      </c>
      <c r="AA1248" s="57">
        <v>2.5150000000000001</v>
      </c>
      <c r="AB1248" s="57">
        <v>0</v>
      </c>
      <c r="AC1248" s="57">
        <v>28.5</v>
      </c>
      <c r="AD1248" s="57">
        <v>39.201000000000001</v>
      </c>
      <c r="AE1248" s="57">
        <v>0</v>
      </c>
      <c r="AF1248" s="57">
        <v>0</v>
      </c>
      <c r="AG1248" s="58">
        <v>1.5</v>
      </c>
      <c r="AH1248" s="58">
        <v>3</v>
      </c>
      <c r="AI1248" s="58">
        <v>0</v>
      </c>
      <c r="AJ1248" s="58">
        <v>0</v>
      </c>
    </row>
    <row r="1249" spans="1:37">
      <c r="A1249" s="68" t="str">
        <f t="shared" si="362"/>
        <v>6FL14</v>
      </c>
      <c r="B1249" s="12">
        <f t="shared" si="363"/>
        <v>2.5219999999999998</v>
      </c>
      <c r="C1249" s="12">
        <f t="shared" si="364"/>
        <v>2.5219999999999998</v>
      </c>
      <c r="D1249" s="12">
        <f t="shared" si="365"/>
        <v>2.4355864588216831</v>
      </c>
      <c r="E1249" s="12">
        <f t="shared" si="366"/>
        <v>2.1737272431298136</v>
      </c>
      <c r="F1249" s="12">
        <f t="shared" si="367"/>
        <v>1.7230706518981935</v>
      </c>
      <c r="G1249" s="12">
        <f t="shared" si="368"/>
        <v>1.1989928590677814</v>
      </c>
      <c r="H1249" s="12">
        <f t="shared" si="369"/>
        <v>26.700000000000003</v>
      </c>
      <c r="I1249" s="12">
        <f t="shared" si="370"/>
        <v>42.800000000000004</v>
      </c>
      <c r="J1249" s="12">
        <f t="shared" si="371"/>
        <v>2.5219999999999998</v>
      </c>
      <c r="K1249" s="12">
        <f t="shared" si="361"/>
        <v>2.10040666273609</v>
      </c>
      <c r="L1249" s="12">
        <f t="shared" si="372"/>
        <v>16.100000000000001</v>
      </c>
      <c r="M1249" s="81">
        <f t="shared" si="373"/>
        <v>0</v>
      </c>
      <c r="N1249" s="81">
        <f t="shared" si="374"/>
        <v>0</v>
      </c>
      <c r="O1249" s="81">
        <f t="shared" si="375"/>
        <v>3.2999999999999972</v>
      </c>
      <c r="P1249" s="81">
        <f t="shared" si="376"/>
        <v>13.299999999999997</v>
      </c>
      <c r="Q1249" s="81">
        <f t="shared" si="377"/>
        <v>7.1999999999999957</v>
      </c>
      <c r="R1249" s="81">
        <f t="shared" si="378"/>
        <v>17.199999999999996</v>
      </c>
      <c r="S1249">
        <f t="shared" si="379"/>
        <v>3</v>
      </c>
      <c r="V1249" s="54" t="s">
        <v>2628</v>
      </c>
      <c r="W1249" s="55" t="s">
        <v>80</v>
      </c>
      <c r="X1249" s="56">
        <v>5</v>
      </c>
      <c r="Y1249" s="57">
        <v>61.7</v>
      </c>
      <c r="Z1249" s="57">
        <v>2.6</v>
      </c>
      <c r="AA1249" s="57">
        <v>2.5219999999999998</v>
      </c>
      <c r="AB1249" s="57">
        <v>0</v>
      </c>
      <c r="AC1249" s="57">
        <v>24.1</v>
      </c>
      <c r="AD1249" s="57">
        <v>40.200000000000003</v>
      </c>
      <c r="AE1249" s="57">
        <v>0</v>
      </c>
      <c r="AF1249" s="57">
        <v>0</v>
      </c>
      <c r="AG1249" s="58">
        <v>1.5</v>
      </c>
      <c r="AH1249" s="58">
        <v>3</v>
      </c>
      <c r="AI1249" s="58">
        <v>0</v>
      </c>
      <c r="AJ1249" s="58">
        <v>0</v>
      </c>
    </row>
    <row r="1250" spans="1:37">
      <c r="A1250" s="68" t="str">
        <f t="shared" si="362"/>
        <v>6FL24</v>
      </c>
      <c r="B1250" s="12">
        <f t="shared" si="363"/>
        <v>2.5219999999999998</v>
      </c>
      <c r="C1250" s="12">
        <f t="shared" si="364"/>
        <v>2.5219999999999998</v>
      </c>
      <c r="D1250" s="12">
        <f t="shared" si="365"/>
        <v>2.4041633529386588</v>
      </c>
      <c r="E1250" s="12">
        <f t="shared" si="366"/>
        <v>2.1423041372467893</v>
      </c>
      <c r="F1250" s="12">
        <f t="shared" si="367"/>
        <v>1.660181316758544</v>
      </c>
      <c r="G1250" s="12">
        <f t="shared" si="368"/>
        <v>1.1361035239281319</v>
      </c>
      <c r="H1250" s="12">
        <f t="shared" si="369"/>
        <v>25.5</v>
      </c>
      <c r="I1250" s="12">
        <f t="shared" si="370"/>
        <v>41.6</v>
      </c>
      <c r="J1250" s="12">
        <f t="shared" si="371"/>
        <v>2.5219999999999998</v>
      </c>
      <c r="K1250" s="12">
        <f t="shared" si="361"/>
        <v>2.10040666273609</v>
      </c>
      <c r="L1250" s="12">
        <f t="shared" si="372"/>
        <v>16.100000000000001</v>
      </c>
      <c r="M1250" s="81">
        <f t="shared" si="373"/>
        <v>0</v>
      </c>
      <c r="N1250" s="81">
        <f t="shared" si="374"/>
        <v>0</v>
      </c>
      <c r="O1250" s="81">
        <f t="shared" si="375"/>
        <v>4.5</v>
      </c>
      <c r="P1250" s="81">
        <f t="shared" si="376"/>
        <v>14.5</v>
      </c>
      <c r="Q1250" s="81">
        <f t="shared" si="377"/>
        <v>8.3999999999999986</v>
      </c>
      <c r="R1250" s="81">
        <f t="shared" si="378"/>
        <v>18.399999999999999</v>
      </c>
      <c r="S1250">
        <f t="shared" si="379"/>
        <v>3</v>
      </c>
      <c r="V1250" s="54" t="s">
        <v>2629</v>
      </c>
      <c r="W1250" s="55" t="s">
        <v>2630</v>
      </c>
      <c r="X1250" s="56">
        <v>5</v>
      </c>
      <c r="Y1250" s="57">
        <v>60.7</v>
      </c>
      <c r="Z1250" s="57">
        <v>2.6</v>
      </c>
      <c r="AA1250" s="57">
        <v>2.5219999999999998</v>
      </c>
      <c r="AB1250" s="57">
        <v>0</v>
      </c>
      <c r="AC1250" s="57">
        <v>22.9</v>
      </c>
      <c r="AD1250" s="57">
        <v>39</v>
      </c>
      <c r="AE1250" s="57">
        <v>0</v>
      </c>
      <c r="AF1250" s="57">
        <v>0</v>
      </c>
      <c r="AG1250" s="58">
        <v>1.5</v>
      </c>
      <c r="AH1250" s="58">
        <v>3</v>
      </c>
      <c r="AI1250" s="58">
        <v>0</v>
      </c>
      <c r="AJ1250" s="58">
        <v>0</v>
      </c>
    </row>
    <row r="1251" spans="1:37">
      <c r="A1251" s="68" t="str">
        <f t="shared" si="362"/>
        <v>6FL25</v>
      </c>
      <c r="B1251" s="12">
        <f t="shared" si="363"/>
        <v>2.5219999999999998</v>
      </c>
      <c r="C1251" s="12">
        <f t="shared" si="364"/>
        <v>2.5219999999999998</v>
      </c>
      <c r="D1251" s="12">
        <f t="shared" si="365"/>
        <v>2.3648844705848782</v>
      </c>
      <c r="E1251" s="12">
        <f t="shared" si="366"/>
        <v>2.1030252548930091</v>
      </c>
      <c r="F1251" s="12">
        <f t="shared" si="367"/>
        <v>1.6392577348044619</v>
      </c>
      <c r="G1251" s="12">
        <f t="shared" si="368"/>
        <v>1.1151799419740498</v>
      </c>
      <c r="H1251" s="12">
        <f t="shared" si="369"/>
        <v>24</v>
      </c>
      <c r="I1251" s="12">
        <f t="shared" si="370"/>
        <v>42.300000000000004</v>
      </c>
      <c r="J1251" s="12">
        <f t="shared" si="371"/>
        <v>2.5219999999999998</v>
      </c>
      <c r="K1251" s="12">
        <f t="shared" si="361"/>
        <v>2.042797635283879</v>
      </c>
      <c r="L1251" s="12">
        <f t="shared" si="372"/>
        <v>18.300000000000004</v>
      </c>
      <c r="M1251" s="81">
        <f t="shared" si="373"/>
        <v>0</v>
      </c>
      <c r="N1251" s="81">
        <f t="shared" si="374"/>
        <v>0</v>
      </c>
      <c r="O1251" s="81">
        <f t="shared" si="375"/>
        <v>6</v>
      </c>
      <c r="P1251" s="81">
        <f t="shared" si="376"/>
        <v>16</v>
      </c>
      <c r="Q1251" s="81">
        <f t="shared" si="377"/>
        <v>7.6999999999999957</v>
      </c>
      <c r="R1251" s="81">
        <f t="shared" si="378"/>
        <v>17.699999999999996</v>
      </c>
      <c r="S1251">
        <f t="shared" si="379"/>
        <v>3</v>
      </c>
      <c r="V1251" s="54" t="s">
        <v>2631</v>
      </c>
      <c r="W1251" s="55" t="s">
        <v>2632</v>
      </c>
      <c r="X1251" s="56">
        <v>5</v>
      </c>
      <c r="Y1251" s="57">
        <v>61.7</v>
      </c>
      <c r="Z1251" s="57">
        <v>2.6</v>
      </c>
      <c r="AA1251" s="57">
        <v>2.5219999999999998</v>
      </c>
      <c r="AB1251" s="57">
        <v>0</v>
      </c>
      <c r="AC1251" s="57">
        <v>21.4</v>
      </c>
      <c r="AD1251" s="57">
        <v>39.700000000000003</v>
      </c>
      <c r="AE1251" s="57">
        <v>0</v>
      </c>
      <c r="AF1251" s="57">
        <v>0</v>
      </c>
      <c r="AG1251" s="58">
        <v>1.5</v>
      </c>
      <c r="AH1251" s="58">
        <v>3</v>
      </c>
      <c r="AI1251" s="58">
        <v>0</v>
      </c>
      <c r="AJ1251" s="58">
        <v>0</v>
      </c>
    </row>
    <row r="1252" spans="1:37">
      <c r="A1252" s="68" t="str">
        <f t="shared" si="362"/>
        <v>6FL49</v>
      </c>
      <c r="B1252" s="12">
        <f t="shared" si="363"/>
        <v>2.5219999999999998</v>
      </c>
      <c r="C1252" s="12">
        <f t="shared" si="364"/>
        <v>2.5219999999999998</v>
      </c>
      <c r="D1252" s="12">
        <f t="shared" si="365"/>
        <v>2.3832146156833089</v>
      </c>
      <c r="E1252" s="12">
        <f t="shared" si="366"/>
        <v>2.1213553999914398</v>
      </c>
      <c r="F1252" s="12">
        <f t="shared" si="367"/>
        <v>1.6156329075607259</v>
      </c>
      <c r="G1252" s="12">
        <f t="shared" si="368"/>
        <v>1.091555114730314</v>
      </c>
      <c r="H1252" s="12">
        <f t="shared" si="369"/>
        <v>24.700000000000003</v>
      </c>
      <c r="I1252" s="12">
        <f t="shared" si="370"/>
        <v>40.700000000000003</v>
      </c>
      <c r="J1252" s="12">
        <f t="shared" si="371"/>
        <v>2.5219999999999998</v>
      </c>
      <c r="K1252" s="12">
        <f t="shared" si="361"/>
        <v>2.1030252548930091</v>
      </c>
      <c r="L1252" s="12">
        <f t="shared" si="372"/>
        <v>16</v>
      </c>
      <c r="M1252" s="81">
        <f t="shared" si="373"/>
        <v>0</v>
      </c>
      <c r="N1252" s="81">
        <f t="shared" si="374"/>
        <v>0</v>
      </c>
      <c r="O1252" s="81">
        <f t="shared" si="375"/>
        <v>5.2999999999999972</v>
      </c>
      <c r="P1252" s="81">
        <f t="shared" si="376"/>
        <v>15.299999999999997</v>
      </c>
      <c r="Q1252" s="81">
        <f t="shared" si="377"/>
        <v>9.2999999999999972</v>
      </c>
      <c r="R1252" s="81">
        <f t="shared" si="378"/>
        <v>19.299999999999997</v>
      </c>
      <c r="S1252">
        <f t="shared" si="379"/>
        <v>3</v>
      </c>
      <c r="V1252" s="54" t="s">
        <v>2633</v>
      </c>
      <c r="W1252" s="55" t="s">
        <v>2634</v>
      </c>
      <c r="X1252" s="56">
        <v>5</v>
      </c>
      <c r="Y1252" s="57">
        <v>61.7</v>
      </c>
      <c r="Z1252" s="57">
        <v>2.6</v>
      </c>
      <c r="AA1252" s="57">
        <v>2.5219999999999998</v>
      </c>
      <c r="AB1252" s="57">
        <v>0</v>
      </c>
      <c r="AC1252" s="57">
        <v>22.1</v>
      </c>
      <c r="AD1252" s="57">
        <v>38.1</v>
      </c>
      <c r="AE1252" s="57">
        <v>0</v>
      </c>
      <c r="AF1252" s="57">
        <v>0</v>
      </c>
      <c r="AG1252" s="58">
        <v>1.5</v>
      </c>
      <c r="AH1252" s="58">
        <v>3</v>
      </c>
      <c r="AI1252" s="58">
        <v>0</v>
      </c>
      <c r="AJ1252" s="58">
        <v>0</v>
      </c>
    </row>
    <row r="1253" spans="1:37">
      <c r="A1253" s="68" t="str">
        <f t="shared" si="362"/>
        <v>6FL51</v>
      </c>
      <c r="B1253" s="12">
        <f t="shared" si="363"/>
        <v>2.5219999999999998</v>
      </c>
      <c r="C1253" s="12">
        <f t="shared" si="364"/>
        <v>2.5219999999999998</v>
      </c>
      <c r="D1253" s="12">
        <f t="shared" si="365"/>
        <v>2.3596472862710409</v>
      </c>
      <c r="E1253" s="12">
        <f t="shared" si="366"/>
        <v>2.0899215132650153</v>
      </c>
      <c r="F1253" s="12">
        <f t="shared" si="367"/>
        <v>1.5658437204346034</v>
      </c>
      <c r="G1253" s="12">
        <f t="shared" si="368"/>
        <v>1.0417659276041913</v>
      </c>
      <c r="H1253" s="12">
        <f t="shared" si="369"/>
        <v>23.8</v>
      </c>
      <c r="I1253" s="12">
        <f t="shared" si="370"/>
        <v>39.700000000000003</v>
      </c>
      <c r="J1253" s="12">
        <f t="shared" si="371"/>
        <v>2.5219999999999998</v>
      </c>
      <c r="K1253" s="12">
        <f t="shared" si="361"/>
        <v>2.1056438470499277</v>
      </c>
      <c r="L1253" s="12">
        <f t="shared" si="372"/>
        <v>15.900000000000002</v>
      </c>
      <c r="M1253" s="81">
        <f t="shared" si="373"/>
        <v>0</v>
      </c>
      <c r="N1253" s="81">
        <f t="shared" si="374"/>
        <v>0</v>
      </c>
      <c r="O1253" s="81">
        <f t="shared" si="375"/>
        <v>6.1999999999999993</v>
      </c>
      <c r="P1253" s="81">
        <f t="shared" si="376"/>
        <v>0.29999999999999716</v>
      </c>
      <c r="Q1253" s="81">
        <f t="shared" si="377"/>
        <v>10.299999999999997</v>
      </c>
      <c r="R1253" s="81">
        <f t="shared" si="378"/>
        <v>20.299999999999997</v>
      </c>
      <c r="S1253">
        <f t="shared" si="379"/>
        <v>3</v>
      </c>
      <c r="V1253" s="54" t="s">
        <v>2635</v>
      </c>
      <c r="W1253" s="55" t="s">
        <v>2636</v>
      </c>
      <c r="X1253" s="56">
        <v>5</v>
      </c>
      <c r="Y1253" s="57">
        <v>60</v>
      </c>
      <c r="Z1253" s="57">
        <v>2.6</v>
      </c>
      <c r="AA1253" s="57">
        <v>2.5219999999999998</v>
      </c>
      <c r="AB1253" s="57">
        <v>0</v>
      </c>
      <c r="AC1253" s="57">
        <v>21.2</v>
      </c>
      <c r="AD1253" s="57">
        <v>37.1</v>
      </c>
      <c r="AE1253" s="57">
        <v>0</v>
      </c>
      <c r="AF1253" s="57">
        <v>0</v>
      </c>
      <c r="AG1253" s="58">
        <v>1.5</v>
      </c>
      <c r="AH1253" s="58">
        <v>3</v>
      </c>
      <c r="AI1253" s="58">
        <v>0</v>
      </c>
      <c r="AJ1253" s="58">
        <v>0</v>
      </c>
    </row>
    <row r="1254" spans="1:37">
      <c r="A1254" s="68" t="str">
        <f t="shared" si="362"/>
        <v>6FL52</v>
      </c>
      <c r="B1254" s="12">
        <f t="shared" si="363"/>
        <v>2.5219999999999998</v>
      </c>
      <c r="C1254" s="12">
        <f t="shared" si="364"/>
        <v>2.5219999999999998</v>
      </c>
      <c r="D1254" s="12">
        <f t="shared" si="365"/>
        <v>2.3282241803880166</v>
      </c>
      <c r="E1254" s="12">
        <f t="shared" si="366"/>
        <v>2.0217878065825952</v>
      </c>
      <c r="F1254" s="12">
        <f t="shared" si="367"/>
        <v>1.497710013752183</v>
      </c>
      <c r="G1254" s="12">
        <f t="shared" si="368"/>
        <v>0.97363222092177093</v>
      </c>
      <c r="H1254" s="12">
        <f t="shared" si="369"/>
        <v>22.6</v>
      </c>
      <c r="I1254" s="12">
        <f t="shared" si="370"/>
        <v>38.300000000000004</v>
      </c>
      <c r="J1254" s="12">
        <f t="shared" si="371"/>
        <v>2.5219999999999998</v>
      </c>
      <c r="K1254" s="12">
        <f t="shared" si="361"/>
        <v>2.1108810313637649</v>
      </c>
      <c r="L1254" s="12">
        <f t="shared" si="372"/>
        <v>15.700000000000003</v>
      </c>
      <c r="M1254" s="81">
        <f t="shared" si="373"/>
        <v>0</v>
      </c>
      <c r="N1254" s="81">
        <f t="shared" si="374"/>
        <v>0</v>
      </c>
      <c r="O1254" s="81">
        <f t="shared" si="375"/>
        <v>7.3999999999999986</v>
      </c>
      <c r="P1254" s="81">
        <f t="shared" si="376"/>
        <v>1.6999999999999957</v>
      </c>
      <c r="Q1254" s="81">
        <f t="shared" si="377"/>
        <v>11.699999999999996</v>
      </c>
      <c r="R1254" s="81">
        <f t="shared" si="378"/>
        <v>21.699999999999996</v>
      </c>
      <c r="S1254">
        <f t="shared" si="379"/>
        <v>3</v>
      </c>
      <c r="V1254" s="54" t="s">
        <v>2637</v>
      </c>
      <c r="W1254" s="55" t="s">
        <v>2638</v>
      </c>
      <c r="X1254" s="56">
        <v>5</v>
      </c>
      <c r="Y1254" s="57">
        <v>60</v>
      </c>
      <c r="Z1254" s="57">
        <v>2.6</v>
      </c>
      <c r="AA1254" s="57">
        <v>2.5219999999999998</v>
      </c>
      <c r="AB1254" s="57">
        <v>0</v>
      </c>
      <c r="AC1254" s="57">
        <v>20</v>
      </c>
      <c r="AD1254" s="57">
        <v>35.700000000000003</v>
      </c>
      <c r="AE1254" s="57">
        <v>0</v>
      </c>
      <c r="AF1254" s="57">
        <v>0</v>
      </c>
      <c r="AG1254" s="58">
        <v>1.5</v>
      </c>
      <c r="AH1254" s="58">
        <v>3</v>
      </c>
      <c r="AI1254" s="58">
        <v>0</v>
      </c>
      <c r="AJ1254" s="58">
        <v>0</v>
      </c>
    </row>
    <row r="1255" spans="1:37">
      <c r="A1255" s="68" t="str">
        <f t="shared" si="362"/>
        <v>6FL56</v>
      </c>
      <c r="B1255" s="12">
        <f t="shared" si="363"/>
        <v>2.5219999999999998</v>
      </c>
      <c r="C1255" s="12">
        <f t="shared" si="364"/>
        <v>2.5219999999999998</v>
      </c>
      <c r="D1255" s="12">
        <f t="shared" si="365"/>
        <v>2.3072754431326672</v>
      </c>
      <c r="E1255" s="12">
        <f t="shared" si="366"/>
        <v>1.9851059546989331</v>
      </c>
      <c r="F1255" s="12">
        <f t="shared" si="367"/>
        <v>1.461028161868521</v>
      </c>
      <c r="G1255" s="12">
        <f t="shared" si="368"/>
        <v>0.93695036903810891</v>
      </c>
      <c r="H1255" s="12">
        <f t="shared" si="369"/>
        <v>21.8</v>
      </c>
      <c r="I1255" s="12">
        <f t="shared" si="370"/>
        <v>37.700000000000003</v>
      </c>
      <c r="J1255" s="12">
        <f t="shared" si="371"/>
        <v>2.5219999999999998</v>
      </c>
      <c r="K1255" s="12">
        <f t="shared" si="361"/>
        <v>2.1056438470499277</v>
      </c>
      <c r="L1255" s="12">
        <f t="shared" si="372"/>
        <v>15.900000000000002</v>
      </c>
      <c r="M1255" s="81">
        <f t="shared" si="373"/>
        <v>0</v>
      </c>
      <c r="N1255" s="81">
        <f t="shared" si="374"/>
        <v>0</v>
      </c>
      <c r="O1255" s="81">
        <f t="shared" si="375"/>
        <v>8.1999999999999993</v>
      </c>
      <c r="P1255" s="81">
        <f t="shared" si="376"/>
        <v>2.2999999999999972</v>
      </c>
      <c r="Q1255" s="81">
        <f t="shared" si="377"/>
        <v>12.299999999999997</v>
      </c>
      <c r="R1255" s="81">
        <f t="shared" si="378"/>
        <v>22.299999999999997</v>
      </c>
      <c r="S1255">
        <f t="shared" si="379"/>
        <v>3</v>
      </c>
      <c r="V1255" s="54" t="s">
        <v>2639</v>
      </c>
      <c r="W1255" s="55" t="s">
        <v>2640</v>
      </c>
      <c r="X1255" s="56">
        <v>5</v>
      </c>
      <c r="Y1255" s="57">
        <v>60</v>
      </c>
      <c r="Z1255" s="57">
        <v>2.6</v>
      </c>
      <c r="AA1255" s="57">
        <v>2.5219999999999998</v>
      </c>
      <c r="AB1255" s="57">
        <v>0</v>
      </c>
      <c r="AC1255" s="57">
        <v>19.2</v>
      </c>
      <c r="AD1255" s="57">
        <v>35.1</v>
      </c>
      <c r="AE1255" s="57">
        <v>0</v>
      </c>
      <c r="AF1255" s="57">
        <v>0</v>
      </c>
      <c r="AG1255" s="58">
        <v>1.5</v>
      </c>
      <c r="AH1255" s="58">
        <v>3</v>
      </c>
      <c r="AI1255" s="58">
        <v>0</v>
      </c>
      <c r="AJ1255" s="58">
        <v>0</v>
      </c>
    </row>
    <row r="1256" spans="1:37">
      <c r="A1256" s="68" t="str">
        <f t="shared" si="362"/>
        <v>6FL61</v>
      </c>
      <c r="B1256" s="12">
        <f t="shared" si="363"/>
        <v>2.5219999999999998</v>
      </c>
      <c r="C1256" s="12">
        <f t="shared" si="364"/>
        <v>2.5219999999999998</v>
      </c>
      <c r="D1256" s="12">
        <f t="shared" si="365"/>
        <v>2.4722467490185447</v>
      </c>
      <c r="E1256" s="12">
        <f t="shared" si="366"/>
        <v>2.2103875333266751</v>
      </c>
      <c r="F1256" s="12">
        <f t="shared" si="367"/>
        <v>1.7859527998089098</v>
      </c>
      <c r="G1256" s="12">
        <f t="shared" si="368"/>
        <v>1.2618750069784976</v>
      </c>
      <c r="H1256" s="12">
        <f t="shared" si="369"/>
        <v>28.1</v>
      </c>
      <c r="I1256" s="12">
        <f t="shared" si="370"/>
        <v>43.800000000000004</v>
      </c>
      <c r="J1256" s="12">
        <f t="shared" si="371"/>
        <v>2.5219999999999998</v>
      </c>
      <c r="K1256" s="12">
        <f t="shared" si="361"/>
        <v>2.1108810313637649</v>
      </c>
      <c r="L1256" s="12">
        <f t="shared" si="372"/>
        <v>15.700000000000003</v>
      </c>
      <c r="M1256" s="81">
        <f t="shared" si="373"/>
        <v>0</v>
      </c>
      <c r="N1256" s="81">
        <f t="shared" si="374"/>
        <v>0</v>
      </c>
      <c r="O1256" s="81">
        <f t="shared" si="375"/>
        <v>1.8999999999999986</v>
      </c>
      <c r="P1256" s="81">
        <f t="shared" si="376"/>
        <v>11.899999999999999</v>
      </c>
      <c r="Q1256" s="81">
        <f t="shared" si="377"/>
        <v>6.1999999999999957</v>
      </c>
      <c r="R1256" s="81">
        <f t="shared" si="378"/>
        <v>16.199999999999996</v>
      </c>
      <c r="S1256">
        <f t="shared" si="379"/>
        <v>3</v>
      </c>
      <c r="V1256" s="54" t="s">
        <v>2641</v>
      </c>
      <c r="W1256" s="55" t="s">
        <v>2642</v>
      </c>
      <c r="X1256" s="56">
        <v>5</v>
      </c>
      <c r="Y1256" s="57">
        <v>63.5</v>
      </c>
      <c r="Z1256" s="57">
        <v>2.6</v>
      </c>
      <c r="AA1256" s="57">
        <v>2.5219999999999998</v>
      </c>
      <c r="AB1256" s="57">
        <v>0</v>
      </c>
      <c r="AC1256" s="57">
        <v>25.5</v>
      </c>
      <c r="AD1256" s="57">
        <v>41.2</v>
      </c>
      <c r="AE1256" s="57">
        <v>0</v>
      </c>
      <c r="AF1256" s="57">
        <v>0</v>
      </c>
      <c r="AG1256" s="58">
        <v>1.5</v>
      </c>
      <c r="AH1256" s="58">
        <v>3</v>
      </c>
      <c r="AI1256" s="58">
        <v>0</v>
      </c>
      <c r="AJ1256" s="58">
        <v>0</v>
      </c>
    </row>
    <row r="1257" spans="1:37">
      <c r="A1257" s="68" t="str">
        <f t="shared" si="362"/>
        <v>6FL64</v>
      </c>
      <c r="B1257" s="12">
        <f t="shared" si="363"/>
        <v>3.0070000000000001</v>
      </c>
      <c r="C1257" s="12">
        <f t="shared" si="364"/>
        <v>3.0070000000000001</v>
      </c>
      <c r="D1257" s="12">
        <f t="shared" si="365"/>
        <v>2.980814078430813</v>
      </c>
      <c r="E1257" s="12">
        <f t="shared" si="366"/>
        <v>2.7189548627389439</v>
      </c>
      <c r="F1257" s="12">
        <f t="shared" si="367"/>
        <v>2.4570956470470744</v>
      </c>
      <c r="G1257" s="12">
        <f t="shared" si="368"/>
        <v>2.1952364313552053</v>
      </c>
      <c r="H1257" s="12">
        <f t="shared" si="369"/>
        <v>15</v>
      </c>
      <c r="I1257" s="12">
        <f t="shared" si="370"/>
        <v>29</v>
      </c>
      <c r="J1257" s="12">
        <f t="shared" si="371"/>
        <v>3.0070000000000001</v>
      </c>
      <c r="K1257" s="12">
        <f t="shared" si="361"/>
        <v>3.0070000000000001</v>
      </c>
      <c r="L1257" s="12">
        <f t="shared" si="372"/>
        <v>14</v>
      </c>
      <c r="M1257" s="81">
        <f t="shared" si="373"/>
        <v>0</v>
      </c>
      <c r="N1257" s="81">
        <f t="shared" si="374"/>
        <v>5</v>
      </c>
      <c r="O1257" s="81">
        <f t="shared" si="375"/>
        <v>1</v>
      </c>
      <c r="P1257" s="81">
        <f t="shared" si="376"/>
        <v>11</v>
      </c>
      <c r="Q1257" s="81">
        <f t="shared" si="377"/>
        <v>21</v>
      </c>
      <c r="R1257" s="81">
        <f t="shared" si="378"/>
        <v>31</v>
      </c>
      <c r="S1257">
        <f t="shared" si="379"/>
        <v>1.5</v>
      </c>
      <c r="V1257" s="54" t="s">
        <v>2643</v>
      </c>
      <c r="W1257" s="55" t="s">
        <v>2644</v>
      </c>
      <c r="X1257" s="56">
        <v>5</v>
      </c>
      <c r="Y1257" s="57">
        <v>63</v>
      </c>
      <c r="Z1257" s="57">
        <v>3</v>
      </c>
      <c r="AA1257" s="57">
        <v>3.0070000000000001</v>
      </c>
      <c r="AB1257" s="57">
        <v>2.52</v>
      </c>
      <c r="AC1257" s="57">
        <v>12</v>
      </c>
      <c r="AD1257" s="57">
        <v>26</v>
      </c>
      <c r="AE1257" s="57">
        <v>38</v>
      </c>
      <c r="AF1257" s="57">
        <v>0</v>
      </c>
      <c r="AG1257" s="58">
        <v>0</v>
      </c>
      <c r="AH1257" s="58">
        <v>1.5</v>
      </c>
      <c r="AI1257" s="58">
        <v>3</v>
      </c>
      <c r="AJ1257" s="58">
        <v>0</v>
      </c>
    </row>
    <row r="1258" spans="1:37">
      <c r="A1258" s="68" t="str">
        <f t="shared" si="362"/>
        <v>6FL64-52</v>
      </c>
      <c r="B1258" s="12">
        <f t="shared" si="363"/>
        <v>3.0070000000000001</v>
      </c>
      <c r="C1258" s="12">
        <f t="shared" si="364"/>
        <v>3.0070000000000001</v>
      </c>
      <c r="D1258" s="12">
        <f t="shared" si="365"/>
        <v>3.0070000000000001</v>
      </c>
      <c r="E1258" s="12">
        <f t="shared" si="366"/>
        <v>2.7451407843081306</v>
      </c>
      <c r="F1258" s="12">
        <f t="shared" si="367"/>
        <v>2.4832815686162615</v>
      </c>
      <c r="G1258" s="12">
        <f t="shared" si="368"/>
        <v>2.2214223529243924</v>
      </c>
      <c r="H1258" s="12">
        <f t="shared" si="369"/>
        <v>14</v>
      </c>
      <c r="I1258" s="12">
        <f t="shared" si="370"/>
        <v>30</v>
      </c>
      <c r="J1258" s="12">
        <f t="shared" si="371"/>
        <v>3.0070000000000001</v>
      </c>
      <c r="K1258" s="12">
        <f t="shared" si="361"/>
        <v>3.0070000000000001</v>
      </c>
      <c r="L1258" s="12">
        <f t="shared" si="372"/>
        <v>16</v>
      </c>
      <c r="M1258" s="81">
        <f t="shared" si="373"/>
        <v>0</v>
      </c>
      <c r="N1258" s="81">
        <f t="shared" si="374"/>
        <v>6</v>
      </c>
      <c r="O1258" s="81">
        <f t="shared" si="375"/>
        <v>16</v>
      </c>
      <c r="P1258" s="81">
        <f t="shared" si="376"/>
        <v>10</v>
      </c>
      <c r="Q1258" s="81">
        <f t="shared" si="377"/>
        <v>20</v>
      </c>
      <c r="R1258" s="81">
        <f t="shared" si="378"/>
        <v>30</v>
      </c>
      <c r="S1258">
        <f t="shared" si="379"/>
        <v>1.5</v>
      </c>
      <c r="V1258" s="54" t="s">
        <v>2645</v>
      </c>
      <c r="W1258" s="55" t="s">
        <v>2646</v>
      </c>
      <c r="X1258" s="56">
        <v>5</v>
      </c>
      <c r="Y1258" s="57">
        <v>63</v>
      </c>
      <c r="Z1258" s="57">
        <v>3</v>
      </c>
      <c r="AA1258" s="57">
        <v>3.0070000000000001</v>
      </c>
      <c r="AB1258" s="57">
        <v>2.52</v>
      </c>
      <c r="AC1258" s="57">
        <v>11</v>
      </c>
      <c r="AD1258" s="57">
        <v>27</v>
      </c>
      <c r="AE1258" s="57">
        <v>39</v>
      </c>
      <c r="AF1258" s="57">
        <v>0</v>
      </c>
      <c r="AG1258" s="58">
        <v>0</v>
      </c>
      <c r="AH1258" s="58">
        <v>1.5</v>
      </c>
      <c r="AI1258" s="58">
        <v>3</v>
      </c>
      <c r="AJ1258" s="58">
        <v>0</v>
      </c>
    </row>
    <row r="1259" spans="1:37">
      <c r="A1259" s="68" t="str">
        <f t="shared" si="362"/>
        <v>6FL65-54</v>
      </c>
      <c r="B1259" s="12">
        <f t="shared" si="363"/>
        <v>3.0070000000000001</v>
      </c>
      <c r="C1259" s="12">
        <f t="shared" si="364"/>
        <v>3.0070000000000001</v>
      </c>
      <c r="D1259" s="12">
        <f t="shared" si="365"/>
        <v>2.9860512627446507</v>
      </c>
      <c r="E1259" s="12">
        <f t="shared" si="366"/>
        <v>2.7241920470527812</v>
      </c>
      <c r="F1259" s="12">
        <f t="shared" si="367"/>
        <v>2.4623328313609121</v>
      </c>
      <c r="G1259" s="12">
        <f t="shared" si="368"/>
        <v>2.2004736156690425</v>
      </c>
      <c r="H1259" s="12">
        <f t="shared" si="369"/>
        <v>14</v>
      </c>
      <c r="I1259" s="12">
        <f t="shared" si="370"/>
        <v>29.2</v>
      </c>
      <c r="J1259" s="12">
        <f t="shared" si="371"/>
        <v>3.0070000000000001</v>
      </c>
      <c r="K1259" s="12">
        <f t="shared" si="361"/>
        <v>3.0070000000000001</v>
      </c>
      <c r="L1259" s="12">
        <f t="shared" si="372"/>
        <v>15.2</v>
      </c>
      <c r="M1259" s="81">
        <f t="shared" si="373"/>
        <v>0</v>
      </c>
      <c r="N1259" s="81">
        <f t="shared" si="374"/>
        <v>6</v>
      </c>
      <c r="O1259" s="81">
        <f t="shared" si="375"/>
        <v>0.80000000000000071</v>
      </c>
      <c r="P1259" s="81">
        <f t="shared" si="376"/>
        <v>10.8</v>
      </c>
      <c r="Q1259" s="81">
        <f t="shared" si="377"/>
        <v>20.8</v>
      </c>
      <c r="R1259" s="81">
        <f t="shared" si="378"/>
        <v>30.8</v>
      </c>
      <c r="S1259">
        <f t="shared" si="379"/>
        <v>1.5</v>
      </c>
      <c r="V1259" s="59" t="s">
        <v>2647</v>
      </c>
      <c r="W1259" s="60" t="s">
        <v>2648</v>
      </c>
      <c r="X1259" s="61">
        <v>5</v>
      </c>
      <c r="Y1259" s="62">
        <v>63</v>
      </c>
      <c r="Z1259" s="62">
        <v>3</v>
      </c>
      <c r="AA1259" s="62">
        <v>3.0070000000000001</v>
      </c>
      <c r="AB1259" s="62">
        <v>2.54</v>
      </c>
      <c r="AC1259" s="62">
        <v>11</v>
      </c>
      <c r="AD1259" s="62">
        <v>26.2</v>
      </c>
      <c r="AE1259" s="62">
        <v>39</v>
      </c>
      <c r="AF1259" s="62">
        <v>0</v>
      </c>
      <c r="AG1259" s="63">
        <v>0</v>
      </c>
      <c r="AH1259" s="58">
        <v>1.5</v>
      </c>
      <c r="AI1259" s="63">
        <v>3</v>
      </c>
      <c r="AJ1259" s="63">
        <v>0</v>
      </c>
      <c r="AK1259" s="48"/>
    </row>
    <row r="1260" spans="1:37">
      <c r="A1260" s="68" t="str">
        <f t="shared" si="362"/>
        <v>6FL66</v>
      </c>
      <c r="B1260" s="12">
        <f t="shared" si="363"/>
        <v>2.5219999999999998</v>
      </c>
      <c r="C1260" s="12">
        <f t="shared" si="364"/>
        <v>2.5219999999999998</v>
      </c>
      <c r="D1260" s="12">
        <f t="shared" si="365"/>
        <v>2.4303492745078454</v>
      </c>
      <c r="E1260" s="12">
        <f t="shared" si="366"/>
        <v>2.1684900588159763</v>
      </c>
      <c r="F1260" s="12">
        <f t="shared" si="367"/>
        <v>1.7112780031558927</v>
      </c>
      <c r="G1260" s="12">
        <f t="shared" si="368"/>
        <v>1.1872002103254806</v>
      </c>
      <c r="H1260" s="12">
        <f t="shared" si="369"/>
        <v>26.5</v>
      </c>
      <c r="I1260" s="12">
        <f t="shared" si="370"/>
        <v>42.550000000000004</v>
      </c>
      <c r="J1260" s="12">
        <f t="shared" si="371"/>
        <v>2.5219999999999998</v>
      </c>
      <c r="K1260" s="12">
        <f t="shared" si="361"/>
        <v>2.1017159588145495</v>
      </c>
      <c r="L1260" s="12">
        <f t="shared" si="372"/>
        <v>16.050000000000004</v>
      </c>
      <c r="M1260" s="81">
        <f t="shared" si="373"/>
        <v>0</v>
      </c>
      <c r="N1260" s="81">
        <f t="shared" si="374"/>
        <v>0</v>
      </c>
      <c r="O1260" s="81">
        <f t="shared" si="375"/>
        <v>3.5</v>
      </c>
      <c r="P1260" s="81">
        <f t="shared" si="376"/>
        <v>13.5</v>
      </c>
      <c r="Q1260" s="81">
        <f t="shared" si="377"/>
        <v>7.4499999999999957</v>
      </c>
      <c r="R1260" s="81">
        <f t="shared" si="378"/>
        <v>17.449999999999996</v>
      </c>
      <c r="S1260">
        <f t="shared" si="379"/>
        <v>3</v>
      </c>
      <c r="V1260" s="54" t="s">
        <v>2649</v>
      </c>
      <c r="W1260" s="55" t="s">
        <v>2650</v>
      </c>
      <c r="X1260" s="56">
        <v>5</v>
      </c>
      <c r="Y1260" s="57">
        <v>63.5</v>
      </c>
      <c r="Z1260" s="57">
        <v>2.6</v>
      </c>
      <c r="AA1260" s="57">
        <v>2.5219999999999998</v>
      </c>
      <c r="AB1260" s="57">
        <v>0</v>
      </c>
      <c r="AC1260" s="57">
        <v>23.9</v>
      </c>
      <c r="AD1260" s="57">
        <v>39.950000000000003</v>
      </c>
      <c r="AE1260" s="57">
        <v>0</v>
      </c>
      <c r="AF1260" s="57">
        <v>0</v>
      </c>
      <c r="AG1260" s="58">
        <v>1.5</v>
      </c>
      <c r="AH1260" s="58">
        <v>3</v>
      </c>
      <c r="AI1260" s="58">
        <v>0</v>
      </c>
      <c r="AJ1260" s="58">
        <v>0</v>
      </c>
    </row>
    <row r="1261" spans="1:37">
      <c r="A1261" s="68" t="str">
        <f t="shared" si="362"/>
        <v>6FL67</v>
      </c>
      <c r="B1261" s="12">
        <f t="shared" si="363"/>
        <v>2.5219999999999998</v>
      </c>
      <c r="C1261" s="12">
        <f t="shared" si="364"/>
        <v>2.5219999999999998</v>
      </c>
      <c r="D1261" s="12">
        <f t="shared" si="365"/>
        <v>2.4172563137232519</v>
      </c>
      <c r="E1261" s="12">
        <f t="shared" si="366"/>
        <v>2.1553970980313828</v>
      </c>
      <c r="F1261" s="12">
        <f t="shared" si="367"/>
        <v>1.7440732933705443</v>
      </c>
      <c r="G1261" s="12">
        <f t="shared" si="368"/>
        <v>1.2199955005401324</v>
      </c>
      <c r="H1261" s="12">
        <f t="shared" si="369"/>
        <v>26</v>
      </c>
      <c r="I1261" s="12">
        <f t="shared" si="370"/>
        <v>44.300000000000004</v>
      </c>
      <c r="J1261" s="12">
        <f t="shared" si="371"/>
        <v>2.5219999999999998</v>
      </c>
      <c r="K1261" s="12">
        <f t="shared" si="361"/>
        <v>2.042797635283879</v>
      </c>
      <c r="L1261" s="12">
        <f t="shared" si="372"/>
        <v>18.300000000000004</v>
      </c>
      <c r="M1261" s="81">
        <f t="shared" si="373"/>
        <v>0</v>
      </c>
      <c r="N1261" s="81">
        <f t="shared" si="374"/>
        <v>0</v>
      </c>
      <c r="O1261" s="81">
        <f t="shared" si="375"/>
        <v>4</v>
      </c>
      <c r="P1261" s="81">
        <f t="shared" si="376"/>
        <v>14</v>
      </c>
      <c r="Q1261" s="81">
        <f t="shared" si="377"/>
        <v>5.6999999999999957</v>
      </c>
      <c r="R1261" s="81">
        <f t="shared" si="378"/>
        <v>15.699999999999996</v>
      </c>
      <c r="S1261">
        <f t="shared" si="379"/>
        <v>3</v>
      </c>
      <c r="V1261" s="54" t="s">
        <v>2651</v>
      </c>
      <c r="W1261" s="55" t="s">
        <v>2652</v>
      </c>
      <c r="X1261" s="56">
        <v>5</v>
      </c>
      <c r="Y1261" s="57">
        <v>63.5</v>
      </c>
      <c r="Z1261" s="57">
        <v>2.6</v>
      </c>
      <c r="AA1261" s="57">
        <v>2.5219999999999998</v>
      </c>
      <c r="AB1261" s="57">
        <v>0</v>
      </c>
      <c r="AC1261" s="57">
        <v>23.4</v>
      </c>
      <c r="AD1261" s="57">
        <v>41.7</v>
      </c>
      <c r="AE1261" s="57">
        <v>0</v>
      </c>
      <c r="AF1261" s="57">
        <v>0</v>
      </c>
      <c r="AG1261" s="58">
        <v>1.5</v>
      </c>
      <c r="AH1261" s="58">
        <v>3</v>
      </c>
      <c r="AI1261" s="58">
        <v>0</v>
      </c>
      <c r="AJ1261" s="58">
        <v>0</v>
      </c>
    </row>
    <row r="1262" spans="1:37">
      <c r="A1262" s="68" t="str">
        <f t="shared" si="362"/>
        <v>6FL68</v>
      </c>
      <c r="B1262" s="12">
        <f t="shared" si="363"/>
        <v>2.5219999999999998</v>
      </c>
      <c r="C1262" s="12">
        <f t="shared" si="364"/>
        <v>2.5219999999999998</v>
      </c>
      <c r="D1262" s="12">
        <f t="shared" si="365"/>
        <v>2.4041633529386588</v>
      </c>
      <c r="E1262" s="12">
        <f t="shared" si="366"/>
        <v>2.1423041372467893</v>
      </c>
      <c r="F1262" s="12">
        <f t="shared" si="367"/>
        <v>1.6588702238728517</v>
      </c>
      <c r="G1262" s="12">
        <f t="shared" si="368"/>
        <v>1.1347924310424395</v>
      </c>
      <c r="H1262" s="12">
        <f t="shared" si="369"/>
        <v>25.5</v>
      </c>
      <c r="I1262" s="12">
        <f t="shared" si="370"/>
        <v>41.550000000000004</v>
      </c>
      <c r="J1262" s="12">
        <f t="shared" si="371"/>
        <v>2.5219999999999998</v>
      </c>
      <c r="K1262" s="12">
        <f t="shared" si="361"/>
        <v>2.1017159588145495</v>
      </c>
      <c r="L1262" s="12">
        <f t="shared" si="372"/>
        <v>16.050000000000004</v>
      </c>
      <c r="M1262" s="81">
        <f t="shared" si="373"/>
        <v>0</v>
      </c>
      <c r="N1262" s="81">
        <f t="shared" si="374"/>
        <v>0</v>
      </c>
      <c r="O1262" s="81">
        <f t="shared" si="375"/>
        <v>4.5</v>
      </c>
      <c r="P1262" s="81">
        <f t="shared" si="376"/>
        <v>14.5</v>
      </c>
      <c r="Q1262" s="81">
        <f t="shared" si="377"/>
        <v>8.4499999999999957</v>
      </c>
      <c r="R1262" s="81">
        <f t="shared" si="378"/>
        <v>18.449999999999996</v>
      </c>
      <c r="S1262">
        <f t="shared" si="379"/>
        <v>3</v>
      </c>
      <c r="V1262" s="54" t="s">
        <v>2653</v>
      </c>
      <c r="W1262" s="55" t="s">
        <v>2654</v>
      </c>
      <c r="X1262" s="56">
        <v>5</v>
      </c>
      <c r="Y1262" s="57">
        <v>63.5</v>
      </c>
      <c r="Z1262" s="57">
        <v>2.6</v>
      </c>
      <c r="AA1262" s="57">
        <v>2.5219999999999998</v>
      </c>
      <c r="AB1262" s="57">
        <v>0</v>
      </c>
      <c r="AC1262" s="57">
        <v>22.9</v>
      </c>
      <c r="AD1262" s="57">
        <v>38.950000000000003</v>
      </c>
      <c r="AE1262" s="57">
        <v>0</v>
      </c>
      <c r="AF1262" s="57">
        <v>0</v>
      </c>
      <c r="AG1262" s="58">
        <v>1.5</v>
      </c>
      <c r="AH1262" s="58">
        <v>3</v>
      </c>
      <c r="AI1262" s="58">
        <v>0</v>
      </c>
      <c r="AJ1262" s="58">
        <v>0</v>
      </c>
    </row>
    <row r="1263" spans="1:37">
      <c r="A1263" s="68" t="str">
        <f t="shared" si="362"/>
        <v>6FL70</v>
      </c>
      <c r="B1263" s="12">
        <f t="shared" si="363"/>
        <v>3</v>
      </c>
      <c r="C1263" s="12">
        <f t="shared" si="364"/>
        <v>3</v>
      </c>
      <c r="D1263" s="12">
        <f t="shared" si="365"/>
        <v>2.8559774313694719</v>
      </c>
      <c r="E1263" s="12">
        <f t="shared" si="366"/>
        <v>2.5941182156776028</v>
      </c>
      <c r="F1263" s="12">
        <f t="shared" si="367"/>
        <v>2.3322589999857333</v>
      </c>
      <c r="G1263" s="12">
        <f t="shared" si="368"/>
        <v>2.0703997842938637</v>
      </c>
      <c r="H1263" s="12">
        <f t="shared" si="369"/>
        <v>12</v>
      </c>
      <c r="I1263" s="12">
        <f t="shared" si="370"/>
        <v>24.5</v>
      </c>
      <c r="J1263" s="12">
        <f t="shared" si="371"/>
        <v>3</v>
      </c>
      <c r="K1263" s="12">
        <f t="shared" si="361"/>
        <v>3</v>
      </c>
      <c r="L1263" s="12">
        <f t="shared" si="372"/>
        <v>12.5</v>
      </c>
      <c r="M1263" s="81">
        <f t="shared" si="373"/>
        <v>0</v>
      </c>
      <c r="N1263" s="81">
        <f t="shared" si="374"/>
        <v>8</v>
      </c>
      <c r="O1263" s="81">
        <f t="shared" si="375"/>
        <v>5.5</v>
      </c>
      <c r="P1263" s="81">
        <f t="shared" si="376"/>
        <v>15.5</v>
      </c>
      <c r="Q1263" s="81">
        <f t="shared" si="377"/>
        <v>25.5</v>
      </c>
      <c r="R1263" s="81">
        <f t="shared" si="378"/>
        <v>35.5</v>
      </c>
      <c r="S1263">
        <f t="shared" si="379"/>
        <v>1.5</v>
      </c>
      <c r="V1263" s="54" t="s">
        <v>2655</v>
      </c>
      <c r="W1263" s="55" t="s">
        <v>2656</v>
      </c>
      <c r="X1263" s="56">
        <v>5</v>
      </c>
      <c r="Y1263" s="57">
        <v>62.8</v>
      </c>
      <c r="Z1263" s="57">
        <v>3</v>
      </c>
      <c r="AA1263" s="57">
        <v>3</v>
      </c>
      <c r="AB1263" s="57">
        <v>2.67</v>
      </c>
      <c r="AC1263" s="57">
        <v>9</v>
      </c>
      <c r="AD1263" s="57">
        <v>21.5</v>
      </c>
      <c r="AE1263" s="57">
        <v>37.5</v>
      </c>
      <c r="AF1263" s="57">
        <v>0</v>
      </c>
      <c r="AG1263" s="58">
        <v>0</v>
      </c>
      <c r="AH1263" s="58">
        <v>1.5</v>
      </c>
      <c r="AI1263" s="58">
        <v>3</v>
      </c>
      <c r="AJ1263" s="58">
        <v>0</v>
      </c>
    </row>
    <row r="1264" spans="1:37">
      <c r="A1264" s="68" t="str">
        <f t="shared" si="362"/>
        <v>6FL73-63</v>
      </c>
      <c r="B1264" s="12">
        <f t="shared" si="363"/>
        <v>3</v>
      </c>
      <c r="C1264" s="12">
        <f t="shared" si="364"/>
        <v>3</v>
      </c>
      <c r="D1264" s="12">
        <f t="shared" si="365"/>
        <v>2.8581694954560284</v>
      </c>
      <c r="E1264" s="12">
        <f t="shared" si="366"/>
        <v>2.6399687192345338</v>
      </c>
      <c r="F1264" s="12">
        <f t="shared" si="367"/>
        <v>2.4217679430130388</v>
      </c>
      <c r="G1264" s="12">
        <f t="shared" si="368"/>
        <v>2.2035671667915442</v>
      </c>
      <c r="H1264" s="12">
        <f t="shared" si="369"/>
        <v>11</v>
      </c>
      <c r="I1264" s="12">
        <f t="shared" si="370"/>
        <v>23.5</v>
      </c>
      <c r="J1264" s="12">
        <f t="shared" si="371"/>
        <v>3</v>
      </c>
      <c r="K1264" s="12">
        <f t="shared" si="361"/>
        <v>3</v>
      </c>
      <c r="L1264" s="12">
        <f t="shared" si="372"/>
        <v>12.5</v>
      </c>
      <c r="M1264" s="81">
        <f t="shared" si="373"/>
        <v>0</v>
      </c>
      <c r="N1264" s="81">
        <f t="shared" si="374"/>
        <v>9</v>
      </c>
      <c r="O1264" s="81">
        <f t="shared" si="375"/>
        <v>6.5</v>
      </c>
      <c r="P1264" s="81">
        <f t="shared" si="376"/>
        <v>16.5</v>
      </c>
      <c r="Q1264" s="81">
        <f t="shared" si="377"/>
        <v>26.5</v>
      </c>
      <c r="R1264" s="81">
        <f t="shared" si="378"/>
        <v>36.5</v>
      </c>
      <c r="S1264">
        <f t="shared" si="379"/>
        <v>1.25</v>
      </c>
      <c r="V1264" s="54" t="s">
        <v>2657</v>
      </c>
      <c r="W1264" s="55" t="s">
        <v>2658</v>
      </c>
      <c r="X1264" s="56">
        <v>5</v>
      </c>
      <c r="Y1264" s="57">
        <v>62.8</v>
      </c>
      <c r="Z1264" s="57">
        <v>3</v>
      </c>
      <c r="AA1264" s="57">
        <v>3</v>
      </c>
      <c r="AB1264" s="57">
        <v>2.63</v>
      </c>
      <c r="AC1264" s="57">
        <v>8</v>
      </c>
      <c r="AD1264" s="57">
        <v>20.5</v>
      </c>
      <c r="AE1264" s="57">
        <v>36.5</v>
      </c>
      <c r="AF1264" s="57">
        <v>0</v>
      </c>
      <c r="AG1264" s="58">
        <v>0</v>
      </c>
      <c r="AH1264" s="58">
        <v>1.25</v>
      </c>
      <c r="AI1264" s="58">
        <v>3</v>
      </c>
      <c r="AJ1264" s="58">
        <v>0</v>
      </c>
    </row>
    <row r="1265" spans="1:39">
      <c r="A1265" s="68" t="str">
        <f t="shared" si="362"/>
        <v>6FL76-52</v>
      </c>
      <c r="B1265" s="12">
        <f t="shared" si="363"/>
        <v>3.0070000000000001</v>
      </c>
      <c r="C1265" s="12">
        <f t="shared" si="364"/>
        <v>3.0070000000000001</v>
      </c>
      <c r="D1265" s="12">
        <f t="shared" si="365"/>
        <v>3.0070000000000001</v>
      </c>
      <c r="E1265" s="12">
        <f t="shared" si="366"/>
        <v>2.7975126274465048</v>
      </c>
      <c r="F1265" s="12">
        <f t="shared" si="367"/>
        <v>2.5356534117546352</v>
      </c>
      <c r="G1265" s="12">
        <f t="shared" si="368"/>
        <v>2.2737941960627661</v>
      </c>
      <c r="H1265" s="12">
        <f t="shared" si="369"/>
        <v>14</v>
      </c>
      <c r="I1265" s="12">
        <f t="shared" si="370"/>
        <v>32</v>
      </c>
      <c r="J1265" s="12">
        <f t="shared" si="371"/>
        <v>3.0070000000000001</v>
      </c>
      <c r="K1265" s="12">
        <f t="shared" si="361"/>
        <v>3.0070000000000001</v>
      </c>
      <c r="L1265" s="12">
        <f t="shared" si="372"/>
        <v>18</v>
      </c>
      <c r="M1265" s="81">
        <f t="shared" si="373"/>
        <v>0</v>
      </c>
      <c r="N1265" s="81">
        <f t="shared" si="374"/>
        <v>6</v>
      </c>
      <c r="O1265" s="81">
        <f t="shared" si="375"/>
        <v>16</v>
      </c>
      <c r="P1265" s="81">
        <f t="shared" si="376"/>
        <v>8</v>
      </c>
      <c r="Q1265" s="81">
        <f t="shared" si="377"/>
        <v>18</v>
      </c>
      <c r="R1265" s="81">
        <f t="shared" si="378"/>
        <v>28</v>
      </c>
      <c r="S1265">
        <f t="shared" si="379"/>
        <v>1.5</v>
      </c>
      <c r="V1265" s="54" t="s">
        <v>2659</v>
      </c>
      <c r="W1265" s="55" t="s">
        <v>2660</v>
      </c>
      <c r="X1265" s="56">
        <v>5</v>
      </c>
      <c r="Y1265" s="57">
        <v>67</v>
      </c>
      <c r="Z1265" s="57">
        <v>3</v>
      </c>
      <c r="AA1265" s="57">
        <v>3.0070000000000001</v>
      </c>
      <c r="AB1265" s="57">
        <v>2.52</v>
      </c>
      <c r="AC1265" s="57">
        <v>11</v>
      </c>
      <c r="AD1265" s="57">
        <v>29</v>
      </c>
      <c r="AE1265" s="57">
        <v>41</v>
      </c>
      <c r="AF1265" s="57">
        <v>0</v>
      </c>
      <c r="AG1265" s="58">
        <v>0</v>
      </c>
      <c r="AH1265" s="58">
        <v>1.5</v>
      </c>
      <c r="AI1265" s="58">
        <v>3</v>
      </c>
      <c r="AJ1265" s="58">
        <v>0</v>
      </c>
    </row>
    <row r="1266" spans="1:39">
      <c r="A1266" s="68" t="str">
        <f t="shared" si="362"/>
        <v>6FL81-55</v>
      </c>
      <c r="B1266" s="12">
        <f t="shared" si="363"/>
        <v>3.0070000000000001</v>
      </c>
      <c r="C1266" s="12">
        <f t="shared" si="364"/>
        <v>3.0070000000000001</v>
      </c>
      <c r="D1266" s="12">
        <f t="shared" si="365"/>
        <v>3.0070000000000001</v>
      </c>
      <c r="E1266" s="12">
        <f t="shared" si="366"/>
        <v>2.769231832151783</v>
      </c>
      <c r="F1266" s="12">
        <f t="shared" si="367"/>
        <v>2.5073726164599135</v>
      </c>
      <c r="G1266" s="12">
        <f t="shared" si="368"/>
        <v>2.2455134007680444</v>
      </c>
      <c r="H1266" s="12">
        <f t="shared" si="369"/>
        <v>14</v>
      </c>
      <c r="I1266" s="12">
        <f t="shared" si="370"/>
        <v>30.92</v>
      </c>
      <c r="J1266" s="12">
        <f t="shared" si="371"/>
        <v>3.0070000000000001</v>
      </c>
      <c r="K1266" s="12">
        <f t="shared" si="361"/>
        <v>3.0070000000000001</v>
      </c>
      <c r="L1266" s="12">
        <f t="shared" si="372"/>
        <v>16.920000000000002</v>
      </c>
      <c r="M1266" s="81">
        <f t="shared" si="373"/>
        <v>0</v>
      </c>
      <c r="N1266" s="81">
        <f t="shared" si="374"/>
        <v>6</v>
      </c>
      <c r="O1266" s="81">
        <f t="shared" si="375"/>
        <v>16</v>
      </c>
      <c r="P1266" s="81">
        <f t="shared" si="376"/>
        <v>9.0799999999999983</v>
      </c>
      <c r="Q1266" s="81">
        <f t="shared" si="377"/>
        <v>19.079999999999998</v>
      </c>
      <c r="R1266" s="81">
        <f t="shared" si="378"/>
        <v>29.08</v>
      </c>
      <c r="S1266">
        <f t="shared" si="379"/>
        <v>1.5</v>
      </c>
      <c r="V1266" s="59" t="s">
        <v>2661</v>
      </c>
      <c r="W1266" s="60" t="s">
        <v>2662</v>
      </c>
      <c r="X1266" s="61">
        <v>5</v>
      </c>
      <c r="Y1266" s="62">
        <v>67</v>
      </c>
      <c r="Z1266" s="62">
        <v>3</v>
      </c>
      <c r="AA1266" s="62">
        <v>3.0070000000000001</v>
      </c>
      <c r="AB1266" s="62">
        <v>2.5499999999999998</v>
      </c>
      <c r="AC1266" s="62">
        <v>11</v>
      </c>
      <c r="AD1266" s="62">
        <v>27.92</v>
      </c>
      <c r="AE1266" s="62">
        <v>41.01</v>
      </c>
      <c r="AF1266" s="62">
        <v>0</v>
      </c>
      <c r="AG1266" s="63">
        <v>0</v>
      </c>
      <c r="AH1266" s="58">
        <v>1.5</v>
      </c>
      <c r="AI1266" s="63">
        <v>3</v>
      </c>
      <c r="AJ1266" s="63">
        <v>0</v>
      </c>
      <c r="AK1266" s="48"/>
    </row>
    <row r="1267" spans="1:39">
      <c r="A1267" s="68" t="str">
        <f t="shared" si="362"/>
        <v>6FL82</v>
      </c>
      <c r="B1267" s="12">
        <f t="shared" si="363"/>
        <v>2.5219999999999998</v>
      </c>
      <c r="C1267" s="12">
        <f t="shared" si="364"/>
        <v>2.5219999999999998</v>
      </c>
      <c r="D1267" s="12">
        <f t="shared" si="365"/>
        <v>2.4171253841154061</v>
      </c>
      <c r="E1267" s="12">
        <f t="shared" si="366"/>
        <v>2.155266168423537</v>
      </c>
      <c r="F1267" s="12">
        <f t="shared" si="367"/>
        <v>1.6845760778985321</v>
      </c>
      <c r="G1267" s="12">
        <f t="shared" si="368"/>
        <v>1.1604982850681198</v>
      </c>
      <c r="H1267" s="12">
        <f t="shared" si="369"/>
        <v>25.995000000000001</v>
      </c>
      <c r="I1267" s="12">
        <f t="shared" si="370"/>
        <v>42.036000000000001</v>
      </c>
      <c r="J1267" s="12">
        <f t="shared" si="371"/>
        <v>2.5219999999999998</v>
      </c>
      <c r="K1267" s="12">
        <f t="shared" si="361"/>
        <v>2.1019516321086722</v>
      </c>
      <c r="L1267" s="12">
        <f t="shared" si="372"/>
        <v>16.041</v>
      </c>
      <c r="M1267" s="81">
        <f t="shared" si="373"/>
        <v>0</v>
      </c>
      <c r="N1267" s="81">
        <f t="shared" si="374"/>
        <v>0</v>
      </c>
      <c r="O1267" s="81">
        <f t="shared" si="375"/>
        <v>4.004999999999999</v>
      </c>
      <c r="P1267" s="81">
        <f t="shared" si="376"/>
        <v>14.004999999999999</v>
      </c>
      <c r="Q1267" s="81">
        <f t="shared" si="377"/>
        <v>7.9639999999999986</v>
      </c>
      <c r="R1267" s="81">
        <f t="shared" si="378"/>
        <v>17.963999999999999</v>
      </c>
      <c r="S1267">
        <f t="shared" si="379"/>
        <v>3</v>
      </c>
      <c r="V1267" s="54" t="s">
        <v>2663</v>
      </c>
      <c r="W1267" s="55" t="s">
        <v>2664</v>
      </c>
      <c r="X1267" s="56">
        <v>5</v>
      </c>
      <c r="Y1267" s="57">
        <v>63.5</v>
      </c>
      <c r="Z1267" s="57">
        <v>2.6</v>
      </c>
      <c r="AA1267" s="57">
        <v>2.5219999999999998</v>
      </c>
      <c r="AB1267" s="57">
        <v>0</v>
      </c>
      <c r="AC1267" s="57">
        <v>23.395</v>
      </c>
      <c r="AD1267" s="57">
        <v>39.436</v>
      </c>
      <c r="AE1267" s="57">
        <v>0</v>
      </c>
      <c r="AF1267" s="57">
        <v>0</v>
      </c>
      <c r="AG1267" s="58">
        <v>1.5</v>
      </c>
      <c r="AH1267" s="58">
        <v>3</v>
      </c>
      <c r="AI1267" s="58">
        <v>0</v>
      </c>
      <c r="AJ1267" s="58">
        <v>0</v>
      </c>
    </row>
    <row r="1268" spans="1:39">
      <c r="A1268" s="68" t="str">
        <f t="shared" si="362"/>
        <v>6FL84-50</v>
      </c>
      <c r="B1268" s="12">
        <f t="shared" si="363"/>
        <v>3.0070000000000001</v>
      </c>
      <c r="C1268" s="12">
        <f t="shared" si="364"/>
        <v>3.0070000000000001</v>
      </c>
      <c r="D1268" s="12">
        <f t="shared" si="365"/>
        <v>3.0070000000000001</v>
      </c>
      <c r="E1268" s="12">
        <f t="shared" si="366"/>
        <v>2.837210484545392</v>
      </c>
      <c r="F1268" s="12">
        <f t="shared" si="367"/>
        <v>2.5753512688535229</v>
      </c>
      <c r="G1268" s="12">
        <f t="shared" si="368"/>
        <v>2.3134920531616534</v>
      </c>
      <c r="H1268" s="12">
        <f t="shared" si="369"/>
        <v>14</v>
      </c>
      <c r="I1268" s="12">
        <f t="shared" si="370"/>
        <v>33.515999999999998</v>
      </c>
      <c r="J1268" s="12">
        <f t="shared" si="371"/>
        <v>3.0070000000000001</v>
      </c>
      <c r="K1268" s="12">
        <f t="shared" si="361"/>
        <v>3.0070000000000001</v>
      </c>
      <c r="L1268" s="12">
        <f t="shared" si="372"/>
        <v>19.515999999999998</v>
      </c>
      <c r="M1268" s="81">
        <f t="shared" si="373"/>
        <v>0</v>
      </c>
      <c r="N1268" s="81">
        <f t="shared" si="374"/>
        <v>6</v>
      </c>
      <c r="O1268" s="81">
        <f t="shared" si="375"/>
        <v>16</v>
      </c>
      <c r="P1268" s="81">
        <f t="shared" si="376"/>
        <v>6.4840000000000018</v>
      </c>
      <c r="Q1268" s="81">
        <f t="shared" si="377"/>
        <v>16.484000000000002</v>
      </c>
      <c r="R1268" s="81">
        <f t="shared" si="378"/>
        <v>26.484000000000002</v>
      </c>
      <c r="S1268">
        <f t="shared" si="379"/>
        <v>1.5</v>
      </c>
      <c r="V1268" s="54" t="s">
        <v>2665</v>
      </c>
      <c r="W1268" s="55" t="s">
        <v>2666</v>
      </c>
      <c r="X1268" s="56">
        <v>5</v>
      </c>
      <c r="Y1268" s="57">
        <v>67</v>
      </c>
      <c r="Z1268" s="57">
        <v>3</v>
      </c>
      <c r="AA1268" s="57">
        <v>3.0070000000000001</v>
      </c>
      <c r="AB1268" s="57">
        <v>2.5</v>
      </c>
      <c r="AC1268" s="57">
        <v>11</v>
      </c>
      <c r="AD1268" s="57">
        <v>30.515999999999998</v>
      </c>
      <c r="AE1268" s="57">
        <v>40.268999999999998</v>
      </c>
      <c r="AF1268" s="57">
        <v>0</v>
      </c>
      <c r="AG1268" s="58">
        <v>0</v>
      </c>
      <c r="AH1268" s="58">
        <v>1.5</v>
      </c>
      <c r="AI1268" s="58">
        <v>3</v>
      </c>
      <c r="AJ1268" s="58">
        <v>0</v>
      </c>
    </row>
    <row r="1269" spans="1:39">
      <c r="A1269" s="68" t="str">
        <f t="shared" si="362"/>
        <v>6FL85-55</v>
      </c>
      <c r="B1269" s="12">
        <f t="shared" si="363"/>
        <v>3.0070000000000001</v>
      </c>
      <c r="C1269" s="12">
        <f t="shared" si="364"/>
        <v>3.0070000000000001</v>
      </c>
      <c r="D1269" s="12">
        <f t="shared" si="365"/>
        <v>3.004905126274465</v>
      </c>
      <c r="E1269" s="12">
        <f t="shared" si="366"/>
        <v>2.7430459105825959</v>
      </c>
      <c r="F1269" s="12">
        <f t="shared" si="367"/>
        <v>2.4811866948907264</v>
      </c>
      <c r="G1269" s="12">
        <f t="shared" si="368"/>
        <v>2.2193274791988573</v>
      </c>
      <c r="H1269" s="12">
        <f t="shared" si="369"/>
        <v>13</v>
      </c>
      <c r="I1269" s="12">
        <f t="shared" si="370"/>
        <v>29.92</v>
      </c>
      <c r="J1269" s="12">
        <f t="shared" si="371"/>
        <v>3.0070000000000001</v>
      </c>
      <c r="K1269" s="12">
        <f t="shared" si="361"/>
        <v>3.0070000000000001</v>
      </c>
      <c r="L1269" s="12">
        <f t="shared" si="372"/>
        <v>16.920000000000002</v>
      </c>
      <c r="M1269" s="81">
        <f t="shared" si="373"/>
        <v>0</v>
      </c>
      <c r="N1269" s="81">
        <f t="shared" si="374"/>
        <v>7</v>
      </c>
      <c r="O1269" s="81">
        <f t="shared" si="375"/>
        <v>7.9999999999998295E-2</v>
      </c>
      <c r="P1269" s="81">
        <f t="shared" si="376"/>
        <v>10.079999999999998</v>
      </c>
      <c r="Q1269" s="81">
        <f t="shared" si="377"/>
        <v>20.079999999999998</v>
      </c>
      <c r="R1269" s="81">
        <f t="shared" si="378"/>
        <v>30.08</v>
      </c>
      <c r="S1269">
        <f t="shared" si="379"/>
        <v>1.5</v>
      </c>
      <c r="V1269" s="59" t="s">
        <v>2667</v>
      </c>
      <c r="W1269" s="60" t="s">
        <v>2668</v>
      </c>
      <c r="X1269" s="61">
        <v>5</v>
      </c>
      <c r="Y1269" s="62">
        <v>67</v>
      </c>
      <c r="Z1269" s="62">
        <v>3</v>
      </c>
      <c r="AA1269" s="62">
        <v>3.0070000000000001</v>
      </c>
      <c r="AB1269" s="62">
        <v>2.5499999999999998</v>
      </c>
      <c r="AC1269" s="62">
        <v>10</v>
      </c>
      <c r="AD1269" s="62">
        <v>26.92</v>
      </c>
      <c r="AE1269" s="62">
        <v>40.01</v>
      </c>
      <c r="AF1269" s="62">
        <v>0</v>
      </c>
      <c r="AG1269" s="63">
        <v>0</v>
      </c>
      <c r="AH1269" s="58">
        <v>1.5</v>
      </c>
      <c r="AI1269" s="63">
        <v>3</v>
      </c>
      <c r="AJ1269" s="63">
        <v>0</v>
      </c>
      <c r="AK1269" s="48"/>
    </row>
    <row r="1270" spans="1:39">
      <c r="A1270" s="68" t="str">
        <f t="shared" si="362"/>
        <v>6FL88</v>
      </c>
      <c r="B1270" s="12">
        <f t="shared" si="363"/>
        <v>2.5150000000000001</v>
      </c>
      <c r="C1270" s="12">
        <f t="shared" si="364"/>
        <v>2.5150000000000001</v>
      </c>
      <c r="D1270" s="12">
        <f t="shared" si="365"/>
        <v>2.5150000000000001</v>
      </c>
      <c r="E1270" s="12">
        <f t="shared" si="366"/>
        <v>2.3605030627417971</v>
      </c>
      <c r="F1270" s="12">
        <f t="shared" si="367"/>
        <v>2.014760124223308</v>
      </c>
      <c r="G1270" s="12">
        <f t="shared" si="368"/>
        <v>1.4906823313928959</v>
      </c>
      <c r="H1270" s="12">
        <f t="shared" si="369"/>
        <v>34.1</v>
      </c>
      <c r="I1270" s="12">
        <f t="shared" si="370"/>
        <v>46.801000000000002</v>
      </c>
      <c r="J1270" s="12">
        <f t="shared" si="371"/>
        <v>2.5150000000000001</v>
      </c>
      <c r="K1270" s="12">
        <f t="shared" si="361"/>
        <v>2.1824126101497567</v>
      </c>
      <c r="L1270" s="12">
        <f t="shared" si="372"/>
        <v>12.701000000000001</v>
      </c>
      <c r="M1270" s="81">
        <f t="shared" si="373"/>
        <v>0</v>
      </c>
      <c r="N1270" s="81">
        <f t="shared" si="374"/>
        <v>0</v>
      </c>
      <c r="O1270" s="81">
        <f t="shared" si="375"/>
        <v>0</v>
      </c>
      <c r="P1270" s="81">
        <f t="shared" si="376"/>
        <v>5.8999999999999986</v>
      </c>
      <c r="Q1270" s="81">
        <f t="shared" si="377"/>
        <v>3.1989999999999981</v>
      </c>
      <c r="R1270" s="81">
        <f t="shared" si="378"/>
        <v>13.198999999999998</v>
      </c>
      <c r="S1270">
        <f t="shared" si="379"/>
        <v>3</v>
      </c>
      <c r="V1270" s="54" t="s">
        <v>2669</v>
      </c>
      <c r="W1270" s="55" t="s">
        <v>2670</v>
      </c>
      <c r="X1270" s="56">
        <v>5</v>
      </c>
      <c r="Y1270" s="57">
        <v>61.7</v>
      </c>
      <c r="Z1270" s="57">
        <v>2.6</v>
      </c>
      <c r="AA1270" s="57">
        <v>2.5150000000000001</v>
      </c>
      <c r="AB1270" s="57">
        <v>0</v>
      </c>
      <c r="AC1270" s="57">
        <v>31.5</v>
      </c>
      <c r="AD1270" s="57">
        <v>44.201000000000001</v>
      </c>
      <c r="AE1270" s="57">
        <v>0</v>
      </c>
      <c r="AF1270" s="57">
        <v>0</v>
      </c>
      <c r="AG1270" s="58">
        <v>1.5</v>
      </c>
      <c r="AH1270" s="58">
        <v>3</v>
      </c>
      <c r="AI1270" s="58">
        <v>0</v>
      </c>
      <c r="AJ1270" s="58">
        <v>0</v>
      </c>
    </row>
    <row r="1271" spans="1:39">
      <c r="A1271" s="68" t="str">
        <f t="shared" si="362"/>
        <v>6FL89-55</v>
      </c>
      <c r="B1271" s="12">
        <f t="shared" si="363"/>
        <v>3.0070000000000001</v>
      </c>
      <c r="C1271" s="12">
        <f t="shared" si="364"/>
        <v>3.0070000000000001</v>
      </c>
      <c r="D1271" s="12">
        <f t="shared" si="365"/>
        <v>3.0070000000000001</v>
      </c>
      <c r="E1271" s="12">
        <f t="shared" si="366"/>
        <v>2.8001312196034234</v>
      </c>
      <c r="F1271" s="12">
        <f t="shared" si="367"/>
        <v>2.5382720039115543</v>
      </c>
      <c r="G1271" s="12">
        <f t="shared" si="368"/>
        <v>2.2764127882196847</v>
      </c>
      <c r="H1271" s="12">
        <f t="shared" si="369"/>
        <v>14</v>
      </c>
      <c r="I1271" s="12">
        <f t="shared" si="370"/>
        <v>32.1</v>
      </c>
      <c r="J1271" s="12">
        <f t="shared" si="371"/>
        <v>3.0070000000000001</v>
      </c>
      <c r="K1271" s="12">
        <f t="shared" si="361"/>
        <v>3.0070000000000001</v>
      </c>
      <c r="L1271" s="12">
        <f t="shared" si="372"/>
        <v>18.100000000000001</v>
      </c>
      <c r="M1271" s="81">
        <f t="shared" si="373"/>
        <v>0</v>
      </c>
      <c r="N1271" s="81">
        <f t="shared" si="374"/>
        <v>6</v>
      </c>
      <c r="O1271" s="81">
        <f t="shared" si="375"/>
        <v>16</v>
      </c>
      <c r="P1271" s="81">
        <f t="shared" si="376"/>
        <v>7.8999999999999986</v>
      </c>
      <c r="Q1271" s="81">
        <f t="shared" si="377"/>
        <v>17.899999999999999</v>
      </c>
      <c r="R1271" s="81">
        <f t="shared" si="378"/>
        <v>27.9</v>
      </c>
      <c r="S1271">
        <f t="shared" si="379"/>
        <v>1.5</v>
      </c>
      <c r="V1271" s="59" t="s">
        <v>2671</v>
      </c>
      <c r="W1271" s="60" t="s">
        <v>2672</v>
      </c>
      <c r="X1271" s="61">
        <v>5</v>
      </c>
      <c r="Y1271" s="62">
        <v>69.5</v>
      </c>
      <c r="Z1271" s="62">
        <v>3</v>
      </c>
      <c r="AA1271" s="62">
        <v>3.0070000000000001</v>
      </c>
      <c r="AB1271" s="62">
        <v>2.5499999999999998</v>
      </c>
      <c r="AC1271" s="62">
        <v>11</v>
      </c>
      <c r="AD1271" s="62">
        <v>29.1</v>
      </c>
      <c r="AE1271" s="62">
        <v>42.2</v>
      </c>
      <c r="AF1271" s="62">
        <v>0</v>
      </c>
      <c r="AG1271" s="63">
        <v>0</v>
      </c>
      <c r="AH1271" s="58">
        <v>1.5</v>
      </c>
      <c r="AI1271" s="63">
        <v>3</v>
      </c>
      <c r="AJ1271" s="63">
        <v>0</v>
      </c>
      <c r="AK1271" s="48"/>
    </row>
    <row r="1272" spans="1:39">
      <c r="A1272" s="68" t="str">
        <f t="shared" si="362"/>
        <v>6FL90-55</v>
      </c>
      <c r="B1272" s="12">
        <f t="shared" si="363"/>
        <v>3.0070000000000001</v>
      </c>
      <c r="C1272" s="12">
        <f t="shared" si="364"/>
        <v>3.0070000000000001</v>
      </c>
      <c r="D1272" s="12">
        <f t="shared" si="365"/>
        <v>3.0070000000000001</v>
      </c>
      <c r="E1272" s="12">
        <f t="shared" si="366"/>
        <v>2.8341729176433663</v>
      </c>
      <c r="F1272" s="12">
        <f t="shared" si="367"/>
        <v>2.5723137019514972</v>
      </c>
      <c r="G1272" s="12">
        <f t="shared" si="368"/>
        <v>2.3104544862596277</v>
      </c>
      <c r="H1272" s="12">
        <f t="shared" si="369"/>
        <v>14</v>
      </c>
      <c r="I1272" s="12">
        <f t="shared" si="370"/>
        <v>33.4</v>
      </c>
      <c r="J1272" s="12">
        <f t="shared" si="371"/>
        <v>3.0070000000000001</v>
      </c>
      <c r="K1272" s="12">
        <f t="shared" si="361"/>
        <v>3.0070000000000001</v>
      </c>
      <c r="L1272" s="12">
        <f t="shared" si="372"/>
        <v>19.399999999999999</v>
      </c>
      <c r="M1272" s="81">
        <f t="shared" si="373"/>
        <v>0</v>
      </c>
      <c r="N1272" s="81">
        <f t="shared" si="374"/>
        <v>6</v>
      </c>
      <c r="O1272" s="81">
        <f t="shared" si="375"/>
        <v>16</v>
      </c>
      <c r="P1272" s="81">
        <f t="shared" si="376"/>
        <v>6.6000000000000014</v>
      </c>
      <c r="Q1272" s="81">
        <f t="shared" si="377"/>
        <v>16.600000000000001</v>
      </c>
      <c r="R1272" s="81">
        <f t="shared" si="378"/>
        <v>26.6</v>
      </c>
      <c r="S1272">
        <f t="shared" si="379"/>
        <v>1.5</v>
      </c>
      <c r="V1272" s="54" t="s">
        <v>2673</v>
      </c>
      <c r="W1272" s="55" t="s">
        <v>2674</v>
      </c>
      <c r="X1272" s="56">
        <v>5</v>
      </c>
      <c r="Y1272" s="57">
        <v>69.5</v>
      </c>
      <c r="Z1272" s="57">
        <v>3</v>
      </c>
      <c r="AA1272" s="57">
        <v>3.0070000000000001</v>
      </c>
      <c r="AB1272" s="57">
        <v>2.5499999999999998</v>
      </c>
      <c r="AC1272" s="57">
        <v>11</v>
      </c>
      <c r="AD1272" s="57">
        <v>30.4</v>
      </c>
      <c r="AE1272" s="57">
        <v>43.5</v>
      </c>
      <c r="AF1272" s="57">
        <v>0</v>
      </c>
      <c r="AG1272" s="58">
        <v>0</v>
      </c>
      <c r="AH1272" s="58">
        <v>1.5</v>
      </c>
      <c r="AI1272" s="58">
        <v>3</v>
      </c>
      <c r="AJ1272" s="58">
        <v>0</v>
      </c>
      <c r="AL1272" s="48"/>
      <c r="AM1272" s="48"/>
    </row>
    <row r="1273" spans="1:39">
      <c r="A1273" s="68" t="str">
        <f t="shared" si="362"/>
        <v>6FL92</v>
      </c>
      <c r="B1273" s="12">
        <f t="shared" si="363"/>
        <v>2.5219999999999998</v>
      </c>
      <c r="C1273" s="12">
        <f t="shared" si="364"/>
        <v>2.5219999999999998</v>
      </c>
      <c r="D1273" s="12">
        <f t="shared" si="365"/>
        <v>2.5219999999999998</v>
      </c>
      <c r="E1273" s="12">
        <f t="shared" si="366"/>
        <v>2.3517915098002846</v>
      </c>
      <c r="F1273" s="12">
        <f t="shared" si="367"/>
        <v>1.9614451913105295</v>
      </c>
      <c r="G1273" s="12">
        <f t="shared" si="368"/>
        <v>1.4373673984801174</v>
      </c>
      <c r="H1273" s="12">
        <f t="shared" si="369"/>
        <v>33.5</v>
      </c>
      <c r="I1273" s="12">
        <f t="shared" si="370"/>
        <v>45.1</v>
      </c>
      <c r="J1273" s="12">
        <f t="shared" si="371"/>
        <v>2.5219999999999998</v>
      </c>
      <c r="K1273" s="12">
        <f t="shared" si="361"/>
        <v>2.2182433097974315</v>
      </c>
      <c r="L1273" s="12">
        <f t="shared" si="372"/>
        <v>11.600000000000001</v>
      </c>
      <c r="M1273" s="81">
        <f t="shared" si="373"/>
        <v>0</v>
      </c>
      <c r="N1273" s="81">
        <f t="shared" si="374"/>
        <v>0</v>
      </c>
      <c r="O1273" s="81">
        <f t="shared" si="375"/>
        <v>0</v>
      </c>
      <c r="P1273" s="81">
        <f t="shared" si="376"/>
        <v>6.5</v>
      </c>
      <c r="Q1273" s="81">
        <f t="shared" si="377"/>
        <v>4.8999999999999986</v>
      </c>
      <c r="R1273" s="81">
        <f t="shared" si="378"/>
        <v>14.899999999999999</v>
      </c>
      <c r="S1273">
        <f t="shared" si="379"/>
        <v>3</v>
      </c>
      <c r="V1273" s="54" t="s">
        <v>2675</v>
      </c>
      <c r="W1273" s="55" t="s">
        <v>2676</v>
      </c>
      <c r="X1273" s="56">
        <v>5</v>
      </c>
      <c r="Y1273" s="57">
        <v>69.5</v>
      </c>
      <c r="Z1273" s="57">
        <v>2.6</v>
      </c>
      <c r="AA1273" s="57">
        <v>2.5219999999999998</v>
      </c>
      <c r="AB1273" s="57">
        <v>0</v>
      </c>
      <c r="AC1273" s="57">
        <v>30.9</v>
      </c>
      <c r="AD1273" s="57">
        <v>42.5</v>
      </c>
      <c r="AE1273" s="57">
        <v>0</v>
      </c>
      <c r="AF1273" s="57">
        <v>0</v>
      </c>
      <c r="AG1273" s="58">
        <v>1.5</v>
      </c>
      <c r="AH1273" s="58">
        <v>3</v>
      </c>
      <c r="AI1273" s="58">
        <v>0</v>
      </c>
      <c r="AJ1273" s="58">
        <v>0</v>
      </c>
    </row>
    <row r="1274" spans="1:39">
      <c r="A1274" s="68" t="str">
        <f t="shared" si="362"/>
        <v>6FL93-55</v>
      </c>
      <c r="B1274" s="12">
        <f t="shared" si="363"/>
        <v>3.0070000000000001</v>
      </c>
      <c r="C1274" s="12">
        <f t="shared" si="364"/>
        <v>3.0070000000000001</v>
      </c>
      <c r="D1274" s="12">
        <f t="shared" si="365"/>
        <v>3.0070000000000001</v>
      </c>
      <c r="E1274" s="12">
        <f t="shared" si="366"/>
        <v>2.7818010745049926</v>
      </c>
      <c r="F1274" s="12">
        <f t="shared" si="367"/>
        <v>2.519941858813123</v>
      </c>
      <c r="G1274" s="12">
        <f t="shared" si="368"/>
        <v>2.258082643121254</v>
      </c>
      <c r="H1274" s="12">
        <f t="shared" si="369"/>
        <v>14</v>
      </c>
      <c r="I1274" s="12">
        <f t="shared" si="370"/>
        <v>31.4</v>
      </c>
      <c r="J1274" s="12">
        <f t="shared" si="371"/>
        <v>3.0070000000000001</v>
      </c>
      <c r="K1274" s="12">
        <f t="shared" si="361"/>
        <v>3.0070000000000001</v>
      </c>
      <c r="L1274" s="12">
        <f t="shared" si="372"/>
        <v>17.399999999999999</v>
      </c>
      <c r="M1274" s="81">
        <f t="shared" si="373"/>
        <v>0</v>
      </c>
      <c r="N1274" s="81">
        <f t="shared" si="374"/>
        <v>6</v>
      </c>
      <c r="O1274" s="81">
        <f t="shared" si="375"/>
        <v>16</v>
      </c>
      <c r="P1274" s="81">
        <f t="shared" si="376"/>
        <v>8.6000000000000014</v>
      </c>
      <c r="Q1274" s="81">
        <f t="shared" si="377"/>
        <v>18.600000000000001</v>
      </c>
      <c r="R1274" s="81">
        <f t="shared" si="378"/>
        <v>28.6</v>
      </c>
      <c r="S1274">
        <f t="shared" si="379"/>
        <v>1.5</v>
      </c>
      <c r="V1274" s="54" t="s">
        <v>2677</v>
      </c>
      <c r="W1274" s="55" t="s">
        <v>2678</v>
      </c>
      <c r="X1274" s="56">
        <v>5</v>
      </c>
      <c r="Y1274" s="57">
        <v>67</v>
      </c>
      <c r="Z1274" s="57">
        <v>3</v>
      </c>
      <c r="AA1274" s="57">
        <v>3.0070000000000001</v>
      </c>
      <c r="AB1274" s="57">
        <v>2.5499999999999998</v>
      </c>
      <c r="AC1274" s="57">
        <v>11</v>
      </c>
      <c r="AD1274" s="57">
        <v>28.4</v>
      </c>
      <c r="AE1274" s="57">
        <v>41.5</v>
      </c>
      <c r="AF1274" s="57">
        <v>0</v>
      </c>
      <c r="AG1274" s="58">
        <v>0</v>
      </c>
      <c r="AH1274" s="58">
        <v>1.5</v>
      </c>
      <c r="AI1274" s="58">
        <v>3</v>
      </c>
      <c r="AJ1274" s="58">
        <v>0</v>
      </c>
    </row>
    <row r="1275" spans="1:39">
      <c r="A1275" s="68" t="str">
        <f t="shared" si="362"/>
        <v>6FLB71-56</v>
      </c>
      <c r="B1275" s="12">
        <f t="shared" si="363"/>
        <v>3.0070000000000001</v>
      </c>
      <c r="C1275" s="12">
        <f t="shared" si="364"/>
        <v>3.0070000000000001</v>
      </c>
      <c r="D1275" s="12">
        <f t="shared" si="365"/>
        <v>2.991288447058488</v>
      </c>
      <c r="E1275" s="12">
        <f t="shared" si="366"/>
        <v>2.7294292313666189</v>
      </c>
      <c r="F1275" s="12">
        <f t="shared" si="367"/>
        <v>2.4675700156747493</v>
      </c>
      <c r="G1275" s="12">
        <f t="shared" si="368"/>
        <v>2.2057107999828798</v>
      </c>
      <c r="H1275" s="12">
        <f t="shared" si="369"/>
        <v>14</v>
      </c>
      <c r="I1275" s="12">
        <f t="shared" si="370"/>
        <v>29.4</v>
      </c>
      <c r="J1275" s="12">
        <f t="shared" si="371"/>
        <v>3.0070000000000001</v>
      </c>
      <c r="K1275" s="12">
        <f t="shared" si="361"/>
        <v>3.0070000000000001</v>
      </c>
      <c r="L1275" s="12">
        <f t="shared" si="372"/>
        <v>15.399999999999999</v>
      </c>
      <c r="M1275" s="81">
        <f t="shared" si="373"/>
        <v>0</v>
      </c>
      <c r="N1275" s="81">
        <f t="shared" si="374"/>
        <v>6</v>
      </c>
      <c r="O1275" s="81">
        <f t="shared" si="375"/>
        <v>0.60000000000000142</v>
      </c>
      <c r="P1275" s="81">
        <f t="shared" si="376"/>
        <v>10.600000000000001</v>
      </c>
      <c r="Q1275" s="81">
        <f t="shared" si="377"/>
        <v>20.6</v>
      </c>
      <c r="R1275" s="81">
        <f t="shared" si="378"/>
        <v>30.6</v>
      </c>
      <c r="S1275">
        <f t="shared" si="379"/>
        <v>1.5</v>
      </c>
      <c r="V1275" s="54" t="s">
        <v>2679</v>
      </c>
      <c r="W1275" s="55" t="s">
        <v>2680</v>
      </c>
      <c r="X1275" s="56">
        <v>5</v>
      </c>
      <c r="Y1275" s="57">
        <v>67</v>
      </c>
      <c r="Z1275" s="57">
        <v>3</v>
      </c>
      <c r="AA1275" s="57">
        <v>3.0070000000000001</v>
      </c>
      <c r="AB1275" s="57">
        <v>2.56</v>
      </c>
      <c r="AC1275" s="57">
        <v>11</v>
      </c>
      <c r="AD1275" s="57">
        <v>26.4</v>
      </c>
      <c r="AE1275" s="57">
        <v>40</v>
      </c>
      <c r="AF1275" s="57">
        <v>45</v>
      </c>
      <c r="AG1275" s="58">
        <v>0</v>
      </c>
      <c r="AH1275" s="58">
        <v>1.5</v>
      </c>
      <c r="AI1275" s="58">
        <v>3</v>
      </c>
      <c r="AJ1275" s="58">
        <v>0.5</v>
      </c>
    </row>
    <row r="1276" spans="1:39">
      <c r="A1276" s="68" t="str">
        <f t="shared" si="362"/>
        <v>6FLD72-56</v>
      </c>
      <c r="B1276" s="12">
        <f t="shared" si="363"/>
        <v>3.0070000000000001</v>
      </c>
      <c r="C1276" s="12">
        <f t="shared" si="364"/>
        <v>3.0070000000000001</v>
      </c>
      <c r="D1276" s="12">
        <f t="shared" si="365"/>
        <v>2.991288447058488</v>
      </c>
      <c r="E1276" s="12">
        <f t="shared" si="366"/>
        <v>2.7294292313666189</v>
      </c>
      <c r="F1276" s="12">
        <f t="shared" si="367"/>
        <v>2.4675700156747493</v>
      </c>
      <c r="G1276" s="12">
        <f t="shared" si="368"/>
        <v>2.2057107999828798</v>
      </c>
      <c r="H1276" s="12">
        <f t="shared" si="369"/>
        <v>14</v>
      </c>
      <c r="I1276" s="12">
        <f t="shared" si="370"/>
        <v>29.4</v>
      </c>
      <c r="J1276" s="12">
        <f t="shared" si="371"/>
        <v>3.0070000000000001</v>
      </c>
      <c r="K1276" s="12">
        <f t="shared" si="361"/>
        <v>3.0070000000000001</v>
      </c>
      <c r="L1276" s="12">
        <f t="shared" si="372"/>
        <v>15.399999999999999</v>
      </c>
      <c r="M1276" s="81">
        <f t="shared" si="373"/>
        <v>0</v>
      </c>
      <c r="N1276" s="81">
        <f t="shared" si="374"/>
        <v>6</v>
      </c>
      <c r="O1276" s="81">
        <f t="shared" si="375"/>
        <v>0.60000000000000142</v>
      </c>
      <c r="P1276" s="81">
        <f t="shared" si="376"/>
        <v>10.600000000000001</v>
      </c>
      <c r="Q1276" s="81">
        <f t="shared" si="377"/>
        <v>20.6</v>
      </c>
      <c r="R1276" s="81">
        <f t="shared" si="378"/>
        <v>30.6</v>
      </c>
      <c r="S1276">
        <f t="shared" si="379"/>
        <v>1.5</v>
      </c>
      <c r="V1276" s="54" t="s">
        <v>2681</v>
      </c>
      <c r="W1276" s="55" t="s">
        <v>2682</v>
      </c>
      <c r="X1276" s="56">
        <v>5</v>
      </c>
      <c r="Y1276" s="57">
        <v>67</v>
      </c>
      <c r="Z1276" s="57">
        <v>3</v>
      </c>
      <c r="AA1276" s="57">
        <v>3.0070000000000001</v>
      </c>
      <c r="AB1276" s="57">
        <v>2.56</v>
      </c>
      <c r="AC1276" s="57">
        <v>11</v>
      </c>
      <c r="AD1276" s="57">
        <v>26.4</v>
      </c>
      <c r="AE1276" s="57">
        <v>40</v>
      </c>
      <c r="AF1276" s="57">
        <v>45</v>
      </c>
      <c r="AG1276" s="58">
        <v>0</v>
      </c>
      <c r="AH1276" s="58">
        <v>1.5</v>
      </c>
      <c r="AI1276" s="58">
        <v>3</v>
      </c>
      <c r="AJ1276" s="58">
        <v>1</v>
      </c>
    </row>
    <row r="1277" spans="1:39">
      <c r="A1277" s="68" t="str">
        <f t="shared" si="362"/>
        <v>6FLD74-56</v>
      </c>
      <c r="B1277" s="12">
        <f t="shared" si="363"/>
        <v>3.0070000000000001</v>
      </c>
      <c r="C1277" s="12">
        <f t="shared" si="364"/>
        <v>3.0070000000000001</v>
      </c>
      <c r="D1277" s="12">
        <f t="shared" si="365"/>
        <v>2.991288447058488</v>
      </c>
      <c r="E1277" s="12">
        <f t="shared" si="366"/>
        <v>2.7294292313666189</v>
      </c>
      <c r="F1277" s="12">
        <f t="shared" si="367"/>
        <v>2.4675700156747493</v>
      </c>
      <c r="G1277" s="12">
        <f t="shared" si="368"/>
        <v>2.2057107999828798</v>
      </c>
      <c r="H1277" s="12">
        <f t="shared" si="369"/>
        <v>14</v>
      </c>
      <c r="I1277" s="12">
        <f t="shared" si="370"/>
        <v>29.4</v>
      </c>
      <c r="J1277" s="12">
        <f t="shared" si="371"/>
        <v>3.0070000000000001</v>
      </c>
      <c r="K1277" s="12">
        <f t="shared" si="361"/>
        <v>3.0070000000000001</v>
      </c>
      <c r="L1277" s="12">
        <f t="shared" si="372"/>
        <v>15.399999999999999</v>
      </c>
      <c r="M1277" s="81">
        <f t="shared" si="373"/>
        <v>0</v>
      </c>
      <c r="N1277" s="81">
        <f t="shared" si="374"/>
        <v>6</v>
      </c>
      <c r="O1277" s="81">
        <f t="shared" si="375"/>
        <v>0.60000000000000142</v>
      </c>
      <c r="P1277" s="81">
        <f t="shared" si="376"/>
        <v>10.600000000000001</v>
      </c>
      <c r="Q1277" s="81">
        <f t="shared" si="377"/>
        <v>20.6</v>
      </c>
      <c r="R1277" s="81">
        <f t="shared" si="378"/>
        <v>30.6</v>
      </c>
      <c r="S1277">
        <f t="shared" si="379"/>
        <v>1.5</v>
      </c>
      <c r="V1277" s="54" t="s">
        <v>2683</v>
      </c>
      <c r="W1277" s="55" t="s">
        <v>2684</v>
      </c>
      <c r="X1277" s="56">
        <v>5</v>
      </c>
      <c r="Y1277" s="57">
        <v>67</v>
      </c>
      <c r="Z1277" s="57">
        <v>3</v>
      </c>
      <c r="AA1277" s="57">
        <v>3.0070000000000001</v>
      </c>
      <c r="AB1277" s="57">
        <v>2.56</v>
      </c>
      <c r="AC1277" s="57">
        <v>11</v>
      </c>
      <c r="AD1277" s="57">
        <v>26.4</v>
      </c>
      <c r="AE1277" s="57">
        <v>40</v>
      </c>
      <c r="AF1277" s="57">
        <v>45</v>
      </c>
      <c r="AG1277" s="58">
        <v>0</v>
      </c>
      <c r="AH1277" s="58">
        <v>1.5</v>
      </c>
      <c r="AI1277" s="58">
        <v>3</v>
      </c>
      <c r="AJ1277" s="58">
        <v>1</v>
      </c>
    </row>
    <row r="1278" spans="1:39">
      <c r="A1278" s="68" t="str">
        <f t="shared" si="362"/>
        <v>6FLD86-56</v>
      </c>
      <c r="B1278" s="12">
        <f t="shared" si="363"/>
        <v>3.0070000000000001</v>
      </c>
      <c r="C1278" s="12">
        <f t="shared" si="364"/>
        <v>3.0070000000000001</v>
      </c>
      <c r="D1278" s="12">
        <f t="shared" si="365"/>
        <v>2.978535903254294</v>
      </c>
      <c r="E1278" s="12">
        <f t="shared" si="366"/>
        <v>2.7166766875624244</v>
      </c>
      <c r="F1278" s="12">
        <f t="shared" si="367"/>
        <v>2.4548174718705553</v>
      </c>
      <c r="G1278" s="12">
        <f t="shared" si="368"/>
        <v>2.1929582561786862</v>
      </c>
      <c r="H1278" s="12">
        <f t="shared" si="369"/>
        <v>13.5</v>
      </c>
      <c r="I1278" s="12">
        <f t="shared" si="370"/>
        <v>28.913</v>
      </c>
      <c r="J1278" s="12">
        <f t="shared" si="371"/>
        <v>3.0070000000000001</v>
      </c>
      <c r="K1278" s="12">
        <f t="shared" si="361"/>
        <v>3.0070000000000001</v>
      </c>
      <c r="L1278" s="12">
        <f t="shared" si="372"/>
        <v>15.413</v>
      </c>
      <c r="M1278" s="81">
        <f t="shared" si="373"/>
        <v>0</v>
      </c>
      <c r="N1278" s="81">
        <f t="shared" si="374"/>
        <v>6.5</v>
      </c>
      <c r="O1278" s="81">
        <f t="shared" si="375"/>
        <v>1.0869999999999997</v>
      </c>
      <c r="P1278" s="81">
        <f t="shared" si="376"/>
        <v>11.087</v>
      </c>
      <c r="Q1278" s="81">
        <f t="shared" si="377"/>
        <v>21.087</v>
      </c>
      <c r="R1278" s="81">
        <f t="shared" si="378"/>
        <v>31.087</v>
      </c>
      <c r="S1278">
        <f t="shared" si="379"/>
        <v>1.5</v>
      </c>
      <c r="V1278" s="59" t="s">
        <v>2685</v>
      </c>
      <c r="W1278" s="60" t="s">
        <v>2686</v>
      </c>
      <c r="X1278" s="61">
        <v>5</v>
      </c>
      <c r="Y1278" s="62">
        <v>67</v>
      </c>
      <c r="Z1278" s="62">
        <v>3</v>
      </c>
      <c r="AA1278" s="62">
        <v>3.0070000000000001</v>
      </c>
      <c r="AB1278" s="62">
        <v>2.56</v>
      </c>
      <c r="AC1278" s="62">
        <v>10.5</v>
      </c>
      <c r="AD1278" s="62">
        <v>25.913</v>
      </c>
      <c r="AE1278" s="62">
        <v>39.503</v>
      </c>
      <c r="AF1278" s="62">
        <v>44.503</v>
      </c>
      <c r="AG1278" s="63">
        <v>0</v>
      </c>
      <c r="AH1278" s="58">
        <v>1.5</v>
      </c>
      <c r="AI1278" s="63">
        <v>3</v>
      </c>
      <c r="AJ1278" s="63">
        <v>1</v>
      </c>
      <c r="AK1278" s="48"/>
    </row>
    <row r="1279" spans="1:39">
      <c r="A1279" s="68" t="str">
        <f t="shared" si="362"/>
        <v>6FM46</v>
      </c>
      <c r="B1279" s="12">
        <f t="shared" si="363"/>
        <v>2.5219999999999998</v>
      </c>
      <c r="C1279" s="12">
        <f t="shared" si="364"/>
        <v>2.5219999999999998</v>
      </c>
      <c r="D1279" s="12">
        <f t="shared" si="365"/>
        <v>2.5219999999999998</v>
      </c>
      <c r="E1279" s="12">
        <f t="shared" si="366"/>
        <v>2.4382050509786017</v>
      </c>
      <c r="F1279" s="12">
        <f t="shared" si="367"/>
        <v>2.109029809458197</v>
      </c>
      <c r="G1279" s="12">
        <f t="shared" si="368"/>
        <v>1.5411886581820755</v>
      </c>
      <c r="H1279" s="12">
        <f t="shared" si="369"/>
        <v>36.800000000000004</v>
      </c>
      <c r="I1279" s="12">
        <f t="shared" si="370"/>
        <v>47.800000000000004</v>
      </c>
      <c r="J1279" s="12">
        <f t="shared" si="371"/>
        <v>2.5219999999999998</v>
      </c>
      <c r="K1279" s="12">
        <f t="shared" si="361"/>
        <v>2.2339548627389436</v>
      </c>
      <c r="L1279" s="12">
        <f t="shared" si="372"/>
        <v>11</v>
      </c>
      <c r="M1279" s="81">
        <f t="shared" si="373"/>
        <v>0</v>
      </c>
      <c r="N1279" s="81">
        <f t="shared" si="374"/>
        <v>0</v>
      </c>
      <c r="O1279" s="81">
        <f t="shared" si="375"/>
        <v>0</v>
      </c>
      <c r="P1279" s="81">
        <f t="shared" si="376"/>
        <v>3.1999999999999957</v>
      </c>
      <c r="Q1279" s="81">
        <f t="shared" si="377"/>
        <v>2.1999999999999957</v>
      </c>
      <c r="R1279" s="81">
        <f t="shared" si="378"/>
        <v>12.199999999999996</v>
      </c>
      <c r="S1279">
        <f t="shared" si="379"/>
        <v>3.25</v>
      </c>
      <c r="V1279" s="54" t="s">
        <v>2687</v>
      </c>
      <c r="W1279" s="55" t="s">
        <v>2688</v>
      </c>
      <c r="X1279" s="56">
        <v>5</v>
      </c>
      <c r="Y1279" s="57">
        <v>68</v>
      </c>
      <c r="Z1279" s="57">
        <v>2.6</v>
      </c>
      <c r="AA1279" s="57">
        <v>2.5219999999999998</v>
      </c>
      <c r="AB1279" s="57">
        <v>0</v>
      </c>
      <c r="AC1279" s="57">
        <v>34.200000000000003</v>
      </c>
      <c r="AD1279" s="57">
        <v>45.2</v>
      </c>
      <c r="AE1279" s="57">
        <v>0</v>
      </c>
      <c r="AF1279" s="57">
        <v>0</v>
      </c>
      <c r="AG1279" s="58">
        <v>1.5</v>
      </c>
      <c r="AH1279" s="58">
        <v>3.25</v>
      </c>
      <c r="AI1279" s="58">
        <v>0</v>
      </c>
      <c r="AJ1279" s="58">
        <v>0</v>
      </c>
      <c r="AL1279" s="48"/>
      <c r="AM1279" s="48"/>
    </row>
    <row r="1280" spans="1:39">
      <c r="A1280" s="68" t="str">
        <f t="shared" si="362"/>
        <v>6FN83</v>
      </c>
      <c r="B1280" s="12">
        <f t="shared" si="363"/>
        <v>2.5219999999999998</v>
      </c>
      <c r="C1280" s="12">
        <f t="shared" si="364"/>
        <v>2.5219999999999998</v>
      </c>
      <c r="D1280" s="12">
        <f t="shared" si="365"/>
        <v>2.4989040171759771</v>
      </c>
      <c r="E1280" s="12">
        <f t="shared" si="366"/>
        <v>2.2370448014841076</v>
      </c>
      <c r="F1280" s="12">
        <f t="shared" si="367"/>
        <v>1.6529452617627456</v>
      </c>
      <c r="G1280" s="12">
        <f t="shared" si="368"/>
        <v>1.0413190602579028</v>
      </c>
      <c r="H1280" s="12">
        <f t="shared" si="369"/>
        <v>29.118000000000002</v>
      </c>
      <c r="I1280" s="12">
        <f t="shared" si="370"/>
        <v>40.786999999999999</v>
      </c>
      <c r="J1280" s="12">
        <f t="shared" si="371"/>
        <v>2.5219999999999998</v>
      </c>
      <c r="K1280" s="12">
        <f t="shared" si="361"/>
        <v>2.2164364812091577</v>
      </c>
      <c r="L1280" s="12">
        <f t="shared" si="372"/>
        <v>11.668999999999997</v>
      </c>
      <c r="M1280" s="81">
        <f t="shared" si="373"/>
        <v>0</v>
      </c>
      <c r="N1280" s="81">
        <f t="shared" si="374"/>
        <v>0</v>
      </c>
      <c r="O1280" s="81">
        <f t="shared" si="375"/>
        <v>0.8819999999999979</v>
      </c>
      <c r="P1280" s="81">
        <f t="shared" si="376"/>
        <v>10.881999999999998</v>
      </c>
      <c r="Q1280" s="81">
        <f t="shared" si="377"/>
        <v>9.213000000000001</v>
      </c>
      <c r="R1280" s="81">
        <f t="shared" si="378"/>
        <v>19.213000000000001</v>
      </c>
      <c r="S1280">
        <f t="shared" si="379"/>
        <v>3.5</v>
      </c>
      <c r="V1280" s="54" t="s">
        <v>2689</v>
      </c>
      <c r="W1280" s="55" t="s">
        <v>2690</v>
      </c>
      <c r="X1280" s="56">
        <v>5</v>
      </c>
      <c r="Y1280" s="57">
        <v>61.4</v>
      </c>
      <c r="Z1280" s="57">
        <v>2.6</v>
      </c>
      <c r="AA1280" s="57">
        <v>2.5219999999999998</v>
      </c>
      <c r="AB1280" s="57">
        <v>0</v>
      </c>
      <c r="AC1280" s="57">
        <v>26.518000000000001</v>
      </c>
      <c r="AD1280" s="57">
        <v>38.186999999999998</v>
      </c>
      <c r="AE1280" s="57">
        <v>0</v>
      </c>
      <c r="AF1280" s="57">
        <v>0</v>
      </c>
      <c r="AG1280" s="58">
        <v>1.5</v>
      </c>
      <c r="AH1280" s="58">
        <v>3.5</v>
      </c>
      <c r="AI1280" s="58">
        <v>0</v>
      </c>
      <c r="AJ1280" s="58">
        <v>0</v>
      </c>
    </row>
    <row r="1281" spans="1:39">
      <c r="A1281" s="68" t="str">
        <f t="shared" si="362"/>
        <v>6FN84</v>
      </c>
      <c r="B1281" s="12">
        <f t="shared" si="363"/>
        <v>2.5219999999999998</v>
      </c>
      <c r="C1281" s="12">
        <f t="shared" si="364"/>
        <v>2.5219999999999998</v>
      </c>
      <c r="D1281" s="12">
        <f t="shared" si="365"/>
        <v>2.5219999999999998</v>
      </c>
      <c r="E1281" s="12">
        <f t="shared" si="366"/>
        <v>2.288945298034236</v>
      </c>
      <c r="F1281" s="12">
        <f t="shared" si="367"/>
        <v>1.7752538525570256</v>
      </c>
      <c r="G1281" s="12">
        <f t="shared" si="368"/>
        <v>1.1636276510521826</v>
      </c>
      <c r="H1281" s="12">
        <f t="shared" si="369"/>
        <v>31.1</v>
      </c>
      <c r="I1281" s="12">
        <f t="shared" si="370"/>
        <v>42.800000000000004</v>
      </c>
      <c r="J1281" s="12">
        <f t="shared" si="371"/>
        <v>2.5219999999999998</v>
      </c>
      <c r="K1281" s="12">
        <f t="shared" si="361"/>
        <v>2.2156247176405124</v>
      </c>
      <c r="L1281" s="12">
        <f t="shared" si="372"/>
        <v>11.700000000000003</v>
      </c>
      <c r="M1281" s="81">
        <f t="shared" si="373"/>
        <v>0</v>
      </c>
      <c r="N1281" s="81">
        <f t="shared" si="374"/>
        <v>0</v>
      </c>
      <c r="O1281" s="81">
        <f t="shared" si="375"/>
        <v>0</v>
      </c>
      <c r="P1281" s="81">
        <f t="shared" si="376"/>
        <v>8.8999999999999986</v>
      </c>
      <c r="Q1281" s="81">
        <f t="shared" si="377"/>
        <v>7.1999999999999957</v>
      </c>
      <c r="R1281" s="81">
        <f t="shared" si="378"/>
        <v>17.199999999999996</v>
      </c>
      <c r="S1281">
        <f t="shared" si="379"/>
        <v>3.5</v>
      </c>
      <c r="V1281" s="54" t="s">
        <v>2691</v>
      </c>
      <c r="W1281" s="55" t="s">
        <v>2692</v>
      </c>
      <c r="X1281" s="56">
        <v>5</v>
      </c>
      <c r="Y1281" s="57">
        <v>63.4</v>
      </c>
      <c r="Z1281" s="57">
        <v>2.6</v>
      </c>
      <c r="AA1281" s="57">
        <v>2.5219999999999998</v>
      </c>
      <c r="AB1281" s="57">
        <v>0</v>
      </c>
      <c r="AC1281" s="57">
        <v>28.5</v>
      </c>
      <c r="AD1281" s="57">
        <v>40.200000000000003</v>
      </c>
      <c r="AE1281" s="57">
        <v>0</v>
      </c>
      <c r="AF1281" s="57">
        <v>0</v>
      </c>
      <c r="AG1281" s="58">
        <v>1.5</v>
      </c>
      <c r="AH1281" s="58">
        <v>3.5</v>
      </c>
      <c r="AI1281" s="58">
        <v>0</v>
      </c>
      <c r="AJ1281" s="58">
        <v>0</v>
      </c>
    </row>
    <row r="1282" spans="1:39">
      <c r="A1282" s="68" t="str">
        <f t="shared" si="362"/>
        <v>6FN91</v>
      </c>
      <c r="B1282" s="12">
        <f t="shared" si="363"/>
        <v>2.5219999999999998</v>
      </c>
      <c r="C1282" s="12">
        <f t="shared" si="364"/>
        <v>2.5219999999999998</v>
      </c>
      <c r="D1282" s="12">
        <f t="shared" si="365"/>
        <v>2.4722467490185447</v>
      </c>
      <c r="E1282" s="12">
        <f t="shared" si="366"/>
        <v>2.15092714573847</v>
      </c>
      <c r="F1282" s="12">
        <f t="shared" si="367"/>
        <v>1.5393009442336267</v>
      </c>
      <c r="G1282" s="12">
        <f t="shared" si="368"/>
        <v>0.92767474272878392</v>
      </c>
      <c r="H1282" s="12">
        <f t="shared" si="369"/>
        <v>28.1</v>
      </c>
      <c r="I1282" s="12">
        <f t="shared" si="370"/>
        <v>38.300000000000004</v>
      </c>
      <c r="J1282" s="12">
        <f t="shared" si="371"/>
        <v>2.5219999999999998</v>
      </c>
      <c r="K1282" s="12">
        <f t="shared" si="361"/>
        <v>2.254903599994293</v>
      </c>
      <c r="L1282" s="12">
        <f t="shared" si="372"/>
        <v>10.200000000000003</v>
      </c>
      <c r="M1282" s="81">
        <f t="shared" si="373"/>
        <v>0</v>
      </c>
      <c r="N1282" s="81">
        <f t="shared" si="374"/>
        <v>0</v>
      </c>
      <c r="O1282" s="81">
        <f t="shared" si="375"/>
        <v>1.8999999999999986</v>
      </c>
      <c r="P1282" s="81">
        <f t="shared" si="376"/>
        <v>1.6999999999999957</v>
      </c>
      <c r="Q1282" s="81">
        <f t="shared" si="377"/>
        <v>11.699999999999996</v>
      </c>
      <c r="R1282" s="81">
        <f t="shared" si="378"/>
        <v>21.699999999999996</v>
      </c>
      <c r="S1282">
        <f t="shared" si="379"/>
        <v>3.5</v>
      </c>
      <c r="V1282" s="54" t="s">
        <v>2693</v>
      </c>
      <c r="W1282" s="55" t="s">
        <v>2694</v>
      </c>
      <c r="X1282" s="56">
        <v>5</v>
      </c>
      <c r="Y1282" s="57">
        <v>61.5</v>
      </c>
      <c r="Z1282" s="57">
        <v>2.6</v>
      </c>
      <c r="AA1282" s="57">
        <v>2.5219999999999998</v>
      </c>
      <c r="AB1282" s="57">
        <v>0</v>
      </c>
      <c r="AC1282" s="57">
        <v>25.5</v>
      </c>
      <c r="AD1282" s="57">
        <v>35.700000000000003</v>
      </c>
      <c r="AE1282" s="57">
        <v>0</v>
      </c>
      <c r="AF1282" s="57">
        <v>0</v>
      </c>
      <c r="AG1282" s="58">
        <v>1.5</v>
      </c>
      <c r="AH1282" s="58">
        <v>3.5</v>
      </c>
      <c r="AI1282" s="58">
        <v>0</v>
      </c>
      <c r="AJ1282" s="58">
        <v>0</v>
      </c>
      <c r="AL1282" s="48"/>
      <c r="AM1282" s="48"/>
    </row>
    <row r="1283" spans="1:39">
      <c r="A1283" s="68" t="str">
        <f t="shared" si="362"/>
        <v>6FP35</v>
      </c>
      <c r="B1283" s="12">
        <f t="shared" si="363"/>
        <v>2.5219999999999998</v>
      </c>
      <c r="C1283" s="12">
        <f t="shared" si="364"/>
        <v>2.5219999999999998</v>
      </c>
      <c r="D1283" s="12">
        <f t="shared" si="365"/>
        <v>2.5219999999999998</v>
      </c>
      <c r="E1283" s="12">
        <f t="shared" si="366"/>
        <v>2.2994196666619109</v>
      </c>
      <c r="F1283" s="12">
        <f t="shared" si="367"/>
        <v>1.7313742183497771</v>
      </c>
      <c r="G1283" s="12">
        <f t="shared" si="368"/>
        <v>1.0321060989146731</v>
      </c>
      <c r="H1283" s="12">
        <f t="shared" si="369"/>
        <v>31.5</v>
      </c>
      <c r="I1283" s="12">
        <f t="shared" si="370"/>
        <v>43</v>
      </c>
      <c r="J1283" s="12">
        <f t="shared" si="371"/>
        <v>2.5219999999999998</v>
      </c>
      <c r="K1283" s="12">
        <f t="shared" si="361"/>
        <v>2.2208619019543501</v>
      </c>
      <c r="L1283" s="12">
        <f t="shared" si="372"/>
        <v>11.5</v>
      </c>
      <c r="M1283" s="81">
        <f t="shared" si="373"/>
        <v>0</v>
      </c>
      <c r="N1283" s="81">
        <f t="shared" si="374"/>
        <v>0</v>
      </c>
      <c r="O1283" s="81">
        <f t="shared" si="375"/>
        <v>0</v>
      </c>
      <c r="P1283" s="81">
        <f t="shared" si="376"/>
        <v>8.5</v>
      </c>
      <c r="Q1283" s="81">
        <f t="shared" si="377"/>
        <v>7</v>
      </c>
      <c r="R1283" s="81">
        <f t="shared" si="378"/>
        <v>17</v>
      </c>
      <c r="S1283">
        <f t="shared" si="379"/>
        <v>4</v>
      </c>
      <c r="V1283" s="54" t="s">
        <v>2695</v>
      </c>
      <c r="W1283" s="55" t="s">
        <v>2696</v>
      </c>
      <c r="X1283" s="56">
        <v>5</v>
      </c>
      <c r="Y1283" s="57">
        <v>61.7</v>
      </c>
      <c r="Z1283" s="57">
        <v>2.6</v>
      </c>
      <c r="AA1283" s="57">
        <v>2.5219999999999998</v>
      </c>
      <c r="AB1283" s="57">
        <v>0</v>
      </c>
      <c r="AC1283" s="57">
        <v>28.9</v>
      </c>
      <c r="AD1283" s="57">
        <v>40.4</v>
      </c>
      <c r="AE1283" s="57">
        <v>0</v>
      </c>
      <c r="AF1283" s="57">
        <v>0</v>
      </c>
      <c r="AG1283" s="58">
        <v>1.5</v>
      </c>
      <c r="AH1283" s="58">
        <v>4</v>
      </c>
      <c r="AI1283" s="58">
        <v>0</v>
      </c>
      <c r="AJ1283" s="58">
        <v>0</v>
      </c>
    </row>
    <row r="1284" spans="1:39">
      <c r="A1284" s="68" t="str">
        <f t="shared" si="362"/>
        <v>6FP55</v>
      </c>
      <c r="B1284" s="12">
        <f t="shared" si="363"/>
        <v>2.5219999999999998</v>
      </c>
      <c r="C1284" s="12">
        <f t="shared" si="364"/>
        <v>2.5219999999999998</v>
      </c>
      <c r="D1284" s="12">
        <f t="shared" si="365"/>
        <v>2.5219999999999998</v>
      </c>
      <c r="E1284" s="12">
        <f t="shared" si="366"/>
        <v>2.3517915098002846</v>
      </c>
      <c r="F1284" s="12">
        <f t="shared" si="367"/>
        <v>1.8712278422367981</v>
      </c>
      <c r="G1284" s="12">
        <f t="shared" si="368"/>
        <v>1.1719597228016938</v>
      </c>
      <c r="H1284" s="12">
        <f t="shared" si="369"/>
        <v>33.5</v>
      </c>
      <c r="I1284" s="12">
        <f t="shared" si="370"/>
        <v>45</v>
      </c>
      <c r="J1284" s="12">
        <f t="shared" si="371"/>
        <v>2.5219999999999998</v>
      </c>
      <c r="K1284" s="12">
        <f t="shared" si="361"/>
        <v>2.2208619019543501</v>
      </c>
      <c r="L1284" s="12">
        <f t="shared" si="372"/>
        <v>11.5</v>
      </c>
      <c r="M1284" s="81">
        <f t="shared" si="373"/>
        <v>0</v>
      </c>
      <c r="N1284" s="81">
        <f t="shared" si="374"/>
        <v>0</v>
      </c>
      <c r="O1284" s="81">
        <f t="shared" si="375"/>
        <v>0</v>
      </c>
      <c r="P1284" s="81">
        <f t="shared" si="376"/>
        <v>6.5</v>
      </c>
      <c r="Q1284" s="81">
        <f t="shared" si="377"/>
        <v>5</v>
      </c>
      <c r="R1284" s="81">
        <f t="shared" si="378"/>
        <v>15</v>
      </c>
      <c r="S1284">
        <f t="shared" si="379"/>
        <v>4</v>
      </c>
      <c r="V1284" s="54" t="s">
        <v>2697</v>
      </c>
      <c r="W1284" s="55" t="s">
        <v>2698</v>
      </c>
      <c r="X1284" s="56">
        <v>5</v>
      </c>
      <c r="Y1284" s="57">
        <v>63.7</v>
      </c>
      <c r="Z1284" s="57">
        <v>2.6</v>
      </c>
      <c r="AA1284" s="57">
        <v>2.5219999999999998</v>
      </c>
      <c r="AB1284" s="57">
        <v>0</v>
      </c>
      <c r="AC1284" s="57">
        <v>30.9</v>
      </c>
      <c r="AD1284" s="57">
        <v>42.4</v>
      </c>
      <c r="AE1284" s="57">
        <v>0</v>
      </c>
      <c r="AF1284" s="57">
        <v>0</v>
      </c>
      <c r="AG1284" s="58">
        <v>1.5</v>
      </c>
      <c r="AH1284" s="58">
        <v>4</v>
      </c>
      <c r="AI1284" s="58">
        <v>0</v>
      </c>
      <c r="AJ1284" s="58">
        <v>0</v>
      </c>
      <c r="AL1284" s="48"/>
      <c r="AM1284" s="48"/>
    </row>
    <row r="1285" spans="1:39">
      <c r="A1285" s="68" t="str">
        <f t="shared" si="362"/>
        <v>6FP59</v>
      </c>
      <c r="B1285" s="12">
        <f t="shared" si="363"/>
        <v>2.5219999999999998</v>
      </c>
      <c r="C1285" s="12">
        <f t="shared" si="364"/>
        <v>2.5219999999999998</v>
      </c>
      <c r="D1285" s="12">
        <f t="shared" si="365"/>
        <v>2.5219999999999998</v>
      </c>
      <c r="E1285" s="12">
        <f t="shared" si="366"/>
        <v>2.4931954862738941</v>
      </c>
      <c r="F1285" s="12">
        <f t="shared" si="367"/>
        <v>2.231336270582025</v>
      </c>
      <c r="G1285" s="12">
        <f t="shared" si="368"/>
        <v>1.6108017538207031</v>
      </c>
      <c r="H1285" s="12">
        <f t="shared" si="369"/>
        <v>38.9</v>
      </c>
      <c r="I1285" s="12">
        <f t="shared" si="370"/>
        <v>51.800000000000004</v>
      </c>
      <c r="J1285" s="12">
        <f t="shared" si="371"/>
        <v>2.5219999999999998</v>
      </c>
      <c r="K1285" s="12">
        <f t="shared" si="361"/>
        <v>2.1842016117574881</v>
      </c>
      <c r="L1285" s="12">
        <f t="shared" si="372"/>
        <v>12.900000000000006</v>
      </c>
      <c r="M1285" s="81">
        <f t="shared" si="373"/>
        <v>0</v>
      </c>
      <c r="N1285" s="81">
        <f t="shared" si="374"/>
        <v>0</v>
      </c>
      <c r="O1285" s="81">
        <f t="shared" si="375"/>
        <v>0</v>
      </c>
      <c r="P1285" s="81">
        <f t="shared" si="376"/>
        <v>1.1000000000000014</v>
      </c>
      <c r="Q1285" s="81">
        <f t="shared" si="377"/>
        <v>11.100000000000001</v>
      </c>
      <c r="R1285" s="81">
        <f t="shared" si="378"/>
        <v>8.1999999999999957</v>
      </c>
      <c r="S1285">
        <f t="shared" si="379"/>
        <v>4</v>
      </c>
      <c r="V1285" s="54" t="s">
        <v>2699</v>
      </c>
      <c r="W1285" s="55" t="s">
        <v>2700</v>
      </c>
      <c r="X1285" s="56">
        <v>5</v>
      </c>
      <c r="Y1285" s="57">
        <v>68</v>
      </c>
      <c r="Z1285" s="57">
        <v>2.6</v>
      </c>
      <c r="AA1285" s="57">
        <v>2.5219999999999998</v>
      </c>
      <c r="AB1285" s="57">
        <v>0</v>
      </c>
      <c r="AC1285" s="57">
        <v>36.299999999999997</v>
      </c>
      <c r="AD1285" s="57">
        <v>49.2</v>
      </c>
      <c r="AE1285" s="57">
        <v>0</v>
      </c>
      <c r="AF1285" s="57">
        <v>0</v>
      </c>
      <c r="AG1285" s="58">
        <v>1.5</v>
      </c>
      <c r="AH1285" s="58">
        <v>4</v>
      </c>
      <c r="AI1285" s="58">
        <v>0</v>
      </c>
      <c r="AJ1285" s="58">
        <v>0</v>
      </c>
    </row>
    <row r="1286" spans="1:39">
      <c r="A1286" s="68" t="str">
        <f t="shared" si="362"/>
        <v>6FP60</v>
      </c>
      <c r="B1286" s="12">
        <f t="shared" si="363"/>
        <v>2.5219999999999998</v>
      </c>
      <c r="C1286" s="12">
        <f t="shared" si="364"/>
        <v>2.5219999999999998</v>
      </c>
      <c r="D1286" s="12">
        <f t="shared" si="365"/>
        <v>2.5219999999999998</v>
      </c>
      <c r="E1286" s="12">
        <f t="shared" si="366"/>
        <v>2.2994196666619109</v>
      </c>
      <c r="F1286" s="12">
        <f t="shared" si="367"/>
        <v>1.7312867365690288</v>
      </c>
      <c r="G1286" s="12">
        <f t="shared" si="368"/>
        <v>1.0320186171339245</v>
      </c>
      <c r="H1286" s="12">
        <f t="shared" si="369"/>
        <v>31.5</v>
      </c>
      <c r="I1286" s="12">
        <f t="shared" si="370"/>
        <v>42.998000000000005</v>
      </c>
      <c r="J1286" s="12">
        <f t="shared" si="371"/>
        <v>2.5219999999999998</v>
      </c>
      <c r="K1286" s="12">
        <f t="shared" si="361"/>
        <v>2.2209142737974883</v>
      </c>
      <c r="L1286" s="12">
        <f t="shared" si="372"/>
        <v>11.498000000000005</v>
      </c>
      <c r="M1286" s="81">
        <f t="shared" si="373"/>
        <v>0</v>
      </c>
      <c r="N1286" s="81">
        <f t="shared" si="374"/>
        <v>0</v>
      </c>
      <c r="O1286" s="81">
        <f t="shared" si="375"/>
        <v>0</v>
      </c>
      <c r="P1286" s="81">
        <f t="shared" si="376"/>
        <v>8.5</v>
      </c>
      <c r="Q1286" s="81">
        <f t="shared" si="377"/>
        <v>7.0019999999999953</v>
      </c>
      <c r="R1286" s="81">
        <f t="shared" si="378"/>
        <v>17.001999999999995</v>
      </c>
      <c r="S1286">
        <f t="shared" si="379"/>
        <v>4</v>
      </c>
      <c r="V1286" s="54" t="s">
        <v>2701</v>
      </c>
      <c r="W1286" s="55" t="s">
        <v>2702</v>
      </c>
      <c r="X1286" s="56">
        <v>5</v>
      </c>
      <c r="Y1286" s="57">
        <v>63.7</v>
      </c>
      <c r="Z1286" s="57">
        <v>2.6</v>
      </c>
      <c r="AA1286" s="57">
        <v>2.5219999999999998</v>
      </c>
      <c r="AB1286" s="57">
        <v>0</v>
      </c>
      <c r="AC1286" s="57">
        <v>28.9</v>
      </c>
      <c r="AD1286" s="57">
        <v>40.398000000000003</v>
      </c>
      <c r="AE1286" s="57">
        <v>0</v>
      </c>
      <c r="AF1286" s="57">
        <v>0</v>
      </c>
      <c r="AG1286" s="58">
        <v>1.5</v>
      </c>
      <c r="AH1286" s="58">
        <v>4</v>
      </c>
      <c r="AI1286" s="58">
        <v>0</v>
      </c>
      <c r="AJ1286" s="58">
        <v>0</v>
      </c>
    </row>
    <row r="1287" spans="1:39">
      <c r="A1287" s="68" t="str">
        <f t="shared" si="362"/>
        <v>6FP63</v>
      </c>
      <c r="B1287" s="12">
        <f t="shared" si="363"/>
        <v>3.0070000000000001</v>
      </c>
      <c r="C1287" s="12">
        <f t="shared" si="364"/>
        <v>3.0070000000000001</v>
      </c>
      <c r="D1287" s="12">
        <f t="shared" si="365"/>
        <v>3.0070000000000001</v>
      </c>
      <c r="E1287" s="12">
        <f t="shared" si="366"/>
        <v>2.7948940352895861</v>
      </c>
      <c r="F1287" s="12">
        <f t="shared" si="367"/>
        <v>2.5330348195977166</v>
      </c>
      <c r="G1287" s="12">
        <f t="shared" si="368"/>
        <v>2.2711756039058475</v>
      </c>
      <c r="H1287" s="12">
        <f t="shared" si="369"/>
        <v>13.5</v>
      </c>
      <c r="I1287" s="12">
        <f t="shared" si="370"/>
        <v>31.9</v>
      </c>
      <c r="J1287" s="12">
        <f t="shared" si="371"/>
        <v>3.0070000000000001</v>
      </c>
      <c r="K1287" s="12">
        <f t="shared" ref="K1287:K1350" si="380">J1287-2*(L1287*TAN(RADIANS(AG1287))/2)</f>
        <v>3.0070000000000001</v>
      </c>
      <c r="L1287" s="12">
        <f t="shared" si="372"/>
        <v>18.399999999999999</v>
      </c>
      <c r="M1287" s="81">
        <f t="shared" si="373"/>
        <v>0</v>
      </c>
      <c r="N1287" s="81">
        <f t="shared" si="374"/>
        <v>6.5</v>
      </c>
      <c r="O1287" s="81">
        <f t="shared" si="375"/>
        <v>16.5</v>
      </c>
      <c r="P1287" s="81">
        <f t="shared" si="376"/>
        <v>8.1000000000000014</v>
      </c>
      <c r="Q1287" s="81">
        <f t="shared" si="377"/>
        <v>18.100000000000001</v>
      </c>
      <c r="R1287" s="81">
        <f t="shared" si="378"/>
        <v>28.1</v>
      </c>
      <c r="S1287">
        <f t="shared" si="379"/>
        <v>1.5</v>
      </c>
      <c r="V1287" s="54" t="s">
        <v>2703</v>
      </c>
      <c r="W1287" s="55" t="s">
        <v>2704</v>
      </c>
      <c r="X1287" s="56">
        <v>5</v>
      </c>
      <c r="Y1287" s="57">
        <v>63.7</v>
      </c>
      <c r="Z1287" s="57">
        <v>3</v>
      </c>
      <c r="AA1287" s="57">
        <v>3.0070000000000001</v>
      </c>
      <c r="AB1287" s="57">
        <v>2.5219999999999998</v>
      </c>
      <c r="AC1287" s="57">
        <v>10.5</v>
      </c>
      <c r="AD1287" s="57">
        <v>28.9</v>
      </c>
      <c r="AE1287" s="57">
        <v>40.398000000000003</v>
      </c>
      <c r="AF1287" s="57">
        <v>0</v>
      </c>
      <c r="AG1287" s="58">
        <v>0</v>
      </c>
      <c r="AH1287" s="58">
        <v>1.5</v>
      </c>
      <c r="AI1287" s="58">
        <v>4</v>
      </c>
      <c r="AJ1287" s="58">
        <v>0</v>
      </c>
    </row>
    <row r="1288" spans="1:39">
      <c r="A1288" s="68" t="str">
        <f t="shared" si="362"/>
        <v>6FP89</v>
      </c>
      <c r="B1288" s="12">
        <f t="shared" si="363"/>
        <v>2.5150000000000001</v>
      </c>
      <c r="C1288" s="12">
        <f t="shared" si="364"/>
        <v>2.5150000000000001</v>
      </c>
      <c r="D1288" s="12">
        <f t="shared" si="365"/>
        <v>2.5150000000000001</v>
      </c>
      <c r="E1288" s="12">
        <f t="shared" si="366"/>
        <v>2.3605554345849353</v>
      </c>
      <c r="F1288" s="12">
        <f t="shared" si="367"/>
        <v>1.9583317016818622</v>
      </c>
      <c r="G1288" s="12">
        <f t="shared" si="368"/>
        <v>1.2590635822467582</v>
      </c>
      <c r="H1288" s="12">
        <f t="shared" si="369"/>
        <v>34.101999999999997</v>
      </c>
      <c r="I1288" s="12">
        <f t="shared" si="370"/>
        <v>46.791000000000004</v>
      </c>
      <c r="J1288" s="12">
        <f t="shared" si="371"/>
        <v>2.5150000000000001</v>
      </c>
      <c r="K1288" s="12">
        <f t="shared" si="380"/>
        <v>2.182726841208587</v>
      </c>
      <c r="L1288" s="12">
        <f t="shared" si="372"/>
        <v>12.689000000000007</v>
      </c>
      <c r="M1288" s="81">
        <f t="shared" si="373"/>
        <v>0</v>
      </c>
      <c r="N1288" s="81">
        <f t="shared" si="374"/>
        <v>0</v>
      </c>
      <c r="O1288" s="81">
        <f t="shared" si="375"/>
        <v>0</v>
      </c>
      <c r="P1288" s="81">
        <f t="shared" si="376"/>
        <v>5.8980000000000032</v>
      </c>
      <c r="Q1288" s="81">
        <f t="shared" si="377"/>
        <v>3.2089999999999961</v>
      </c>
      <c r="R1288" s="81">
        <f t="shared" si="378"/>
        <v>13.208999999999996</v>
      </c>
      <c r="S1288">
        <f t="shared" si="379"/>
        <v>4</v>
      </c>
      <c r="V1288" s="54" t="s">
        <v>2705</v>
      </c>
      <c r="W1288" s="55" t="s">
        <v>2706</v>
      </c>
      <c r="X1288" s="56">
        <v>5</v>
      </c>
      <c r="Y1288" s="57">
        <v>61.7</v>
      </c>
      <c r="Z1288" s="57">
        <v>2.6</v>
      </c>
      <c r="AA1288" s="57">
        <v>2.5150000000000001</v>
      </c>
      <c r="AB1288" s="57">
        <v>0</v>
      </c>
      <c r="AC1288" s="57">
        <v>31.501999999999999</v>
      </c>
      <c r="AD1288" s="57">
        <v>44.191000000000003</v>
      </c>
      <c r="AE1288" s="57">
        <v>0</v>
      </c>
      <c r="AF1288" s="57">
        <v>0</v>
      </c>
      <c r="AG1288" s="58">
        <v>1.5</v>
      </c>
      <c r="AH1288" s="58">
        <v>4</v>
      </c>
      <c r="AI1288" s="58">
        <v>0</v>
      </c>
      <c r="AJ1288" s="58">
        <v>0</v>
      </c>
    </row>
    <row r="1289" spans="1:39">
      <c r="A1289" s="68" t="str">
        <f t="shared" si="362"/>
        <v>6G1</v>
      </c>
      <c r="B1289" s="12">
        <f t="shared" si="363"/>
        <v>2.5219999999999998</v>
      </c>
      <c r="C1289" s="12">
        <f t="shared" si="364"/>
        <v>2.5219999999999998</v>
      </c>
      <c r="D1289" s="12">
        <f t="shared" si="365"/>
        <v>2.2836884462710065</v>
      </c>
      <c r="E1289" s="12">
        <f t="shared" si="366"/>
        <v>1.9781608132851183</v>
      </c>
      <c r="F1289" s="12">
        <f t="shared" si="367"/>
        <v>1.6726331802992296</v>
      </c>
      <c r="G1289" s="12">
        <f t="shared" si="368"/>
        <v>1.3671055473133409</v>
      </c>
      <c r="H1289" s="12">
        <f t="shared" si="369"/>
        <v>22.200000000000003</v>
      </c>
      <c r="I1289" s="12">
        <f t="shared" si="370"/>
        <v>22.200000000000003</v>
      </c>
      <c r="J1289" s="12">
        <f t="shared" si="371"/>
        <v>2.5219999999999998</v>
      </c>
      <c r="K1289" s="12">
        <f t="shared" si="380"/>
        <v>2.5219999999999998</v>
      </c>
      <c r="L1289" s="12">
        <f t="shared" si="372"/>
        <v>0</v>
      </c>
      <c r="M1289" s="81">
        <f t="shared" si="373"/>
        <v>0</v>
      </c>
      <c r="N1289" s="81">
        <f t="shared" si="374"/>
        <v>0</v>
      </c>
      <c r="O1289" s="81">
        <f t="shared" si="375"/>
        <v>7.7999999999999972</v>
      </c>
      <c r="P1289" s="81">
        <f t="shared" si="376"/>
        <v>17.799999999999997</v>
      </c>
      <c r="Q1289" s="81">
        <f t="shared" si="377"/>
        <v>27.799999999999997</v>
      </c>
      <c r="R1289" s="81">
        <f t="shared" si="378"/>
        <v>37.799999999999997</v>
      </c>
      <c r="S1289">
        <f t="shared" si="379"/>
        <v>1.75</v>
      </c>
      <c r="V1289" s="54" t="s">
        <v>2707</v>
      </c>
      <c r="W1289" s="55" t="s">
        <v>2708</v>
      </c>
      <c r="X1289" s="56">
        <v>5</v>
      </c>
      <c r="Y1289" s="57">
        <v>63</v>
      </c>
      <c r="Z1289" s="57">
        <v>2.6</v>
      </c>
      <c r="AA1289" s="57">
        <v>2.5219999999999998</v>
      </c>
      <c r="AB1289" s="57">
        <v>0</v>
      </c>
      <c r="AC1289" s="57">
        <v>19.600000000000001</v>
      </c>
      <c r="AD1289" s="57">
        <v>0</v>
      </c>
      <c r="AE1289" s="57">
        <v>0</v>
      </c>
      <c r="AF1289" s="57">
        <v>0</v>
      </c>
      <c r="AG1289" s="58">
        <v>1.75</v>
      </c>
      <c r="AH1289" s="58">
        <v>0</v>
      </c>
      <c r="AI1289" s="58">
        <v>0</v>
      </c>
      <c r="AJ1289" s="58">
        <v>0</v>
      </c>
    </row>
    <row r="1290" spans="1:39">
      <c r="A1290" s="68" t="str">
        <f t="shared" si="362"/>
        <v>6G3</v>
      </c>
      <c r="B1290" s="12">
        <f t="shared" si="363"/>
        <v>2.5219999999999998</v>
      </c>
      <c r="C1290" s="12">
        <f t="shared" si="364"/>
        <v>2.5219999999999998</v>
      </c>
      <c r="D1290" s="12">
        <f t="shared" si="365"/>
        <v>2.46700502606254</v>
      </c>
      <c r="E1290" s="12">
        <f t="shared" si="366"/>
        <v>2.1614773930766513</v>
      </c>
      <c r="F1290" s="12">
        <f t="shared" si="367"/>
        <v>1.8559497600907626</v>
      </c>
      <c r="G1290" s="12">
        <f t="shared" si="368"/>
        <v>1.5504221271048739</v>
      </c>
      <c r="H1290" s="12">
        <f t="shared" si="369"/>
        <v>28.200000000000003</v>
      </c>
      <c r="I1290" s="12">
        <f t="shared" si="370"/>
        <v>53.5</v>
      </c>
      <c r="J1290" s="12">
        <f t="shared" si="371"/>
        <v>2.5219999999999998</v>
      </c>
      <c r="K1290" s="12">
        <f t="shared" si="380"/>
        <v>1.7490150885457016</v>
      </c>
      <c r="L1290" s="12">
        <f t="shared" si="372"/>
        <v>25.299999999999997</v>
      </c>
      <c r="M1290" s="81">
        <f t="shared" si="373"/>
        <v>0</v>
      </c>
      <c r="N1290" s="81">
        <f t="shared" si="374"/>
        <v>0</v>
      </c>
      <c r="O1290" s="81">
        <f t="shared" si="375"/>
        <v>1.7999999999999972</v>
      </c>
      <c r="P1290" s="81">
        <f t="shared" si="376"/>
        <v>11.799999999999997</v>
      </c>
      <c r="Q1290" s="81">
        <f t="shared" si="377"/>
        <v>21.799999999999997</v>
      </c>
      <c r="R1290" s="81">
        <f t="shared" si="378"/>
        <v>6.5</v>
      </c>
      <c r="S1290">
        <f t="shared" si="379"/>
        <v>1.75</v>
      </c>
      <c r="V1290" s="54" t="s">
        <v>2709</v>
      </c>
      <c r="W1290" s="55" t="s">
        <v>2710</v>
      </c>
      <c r="X1290" s="56">
        <v>5</v>
      </c>
      <c r="Y1290" s="57">
        <v>61</v>
      </c>
      <c r="Z1290" s="57">
        <v>2.6</v>
      </c>
      <c r="AA1290" s="57">
        <v>2.5219999999999998</v>
      </c>
      <c r="AB1290" s="57">
        <v>0</v>
      </c>
      <c r="AC1290" s="57">
        <v>25.6</v>
      </c>
      <c r="AD1290" s="57">
        <v>50.9</v>
      </c>
      <c r="AE1290" s="57">
        <v>0</v>
      </c>
      <c r="AF1290" s="57">
        <v>0</v>
      </c>
      <c r="AG1290" s="58">
        <v>1.75</v>
      </c>
      <c r="AH1290" s="58">
        <v>0</v>
      </c>
      <c r="AI1290" s="58">
        <v>0</v>
      </c>
      <c r="AJ1290" s="58">
        <v>0</v>
      </c>
    </row>
    <row r="1291" spans="1:39">
      <c r="A1291" s="68" t="str">
        <f t="shared" si="362"/>
        <v>6G4</v>
      </c>
      <c r="B1291" s="12">
        <f t="shared" si="363"/>
        <v>3.0070000000000001</v>
      </c>
      <c r="C1291" s="12">
        <f t="shared" si="364"/>
        <v>3.0070000000000001</v>
      </c>
      <c r="D1291" s="12">
        <f t="shared" si="365"/>
        <v>2.8297939728681847</v>
      </c>
      <c r="E1291" s="12">
        <f t="shared" si="366"/>
        <v>2.524266339882296</v>
      </c>
      <c r="F1291" s="12">
        <f t="shared" si="367"/>
        <v>2.2187387068964073</v>
      </c>
      <c r="G1291" s="12">
        <f t="shared" si="368"/>
        <v>1.913211073910519</v>
      </c>
      <c r="H1291" s="12">
        <f t="shared" si="369"/>
        <v>24.2</v>
      </c>
      <c r="I1291" s="12">
        <f t="shared" si="370"/>
        <v>24.2</v>
      </c>
      <c r="J1291" s="12">
        <f t="shared" si="371"/>
        <v>3.0070000000000001</v>
      </c>
      <c r="K1291" s="12">
        <f t="shared" si="380"/>
        <v>3.0070000000000001</v>
      </c>
      <c r="L1291" s="12">
        <f t="shared" si="372"/>
        <v>0</v>
      </c>
      <c r="M1291" s="81">
        <f t="shared" si="373"/>
        <v>0</v>
      </c>
      <c r="N1291" s="81">
        <f t="shared" si="374"/>
        <v>0</v>
      </c>
      <c r="O1291" s="81">
        <f t="shared" si="375"/>
        <v>5.8000000000000007</v>
      </c>
      <c r="P1291" s="81">
        <f t="shared" si="376"/>
        <v>15.8</v>
      </c>
      <c r="Q1291" s="81">
        <f t="shared" si="377"/>
        <v>25.8</v>
      </c>
      <c r="R1291" s="81">
        <f t="shared" si="378"/>
        <v>35.799999999999997</v>
      </c>
      <c r="S1291">
        <f t="shared" si="379"/>
        <v>1.75</v>
      </c>
      <c r="V1291" s="54" t="s">
        <v>2711</v>
      </c>
      <c r="W1291" s="55" t="s">
        <v>2712</v>
      </c>
      <c r="X1291" s="56">
        <v>5</v>
      </c>
      <c r="Y1291" s="57">
        <v>63.5</v>
      </c>
      <c r="Z1291" s="57">
        <v>3</v>
      </c>
      <c r="AA1291" s="57">
        <v>3.0070000000000001</v>
      </c>
      <c r="AB1291" s="57">
        <v>0</v>
      </c>
      <c r="AC1291" s="57">
        <v>21.2</v>
      </c>
      <c r="AD1291" s="57">
        <v>0</v>
      </c>
      <c r="AE1291" s="57">
        <v>0</v>
      </c>
      <c r="AF1291" s="57">
        <v>0</v>
      </c>
      <c r="AG1291" s="58">
        <v>1.75</v>
      </c>
      <c r="AH1291" s="58">
        <v>0</v>
      </c>
      <c r="AI1291" s="58">
        <v>0</v>
      </c>
      <c r="AJ1291" s="58">
        <v>0</v>
      </c>
      <c r="AL1291" s="48"/>
      <c r="AM1291" s="48"/>
    </row>
    <row r="1292" spans="1:39">
      <c r="A1292" s="68" t="str">
        <f t="shared" si="362"/>
        <v>6G5</v>
      </c>
      <c r="B1292" s="12">
        <f t="shared" si="363"/>
        <v>3.0070000000000001</v>
      </c>
      <c r="C1292" s="12">
        <f t="shared" si="364"/>
        <v>3.0070000000000001</v>
      </c>
      <c r="D1292" s="12">
        <f t="shared" si="365"/>
        <v>2.8297939728681847</v>
      </c>
      <c r="E1292" s="12">
        <f t="shared" si="366"/>
        <v>2.524266339882296</v>
      </c>
      <c r="F1292" s="12">
        <f t="shared" si="367"/>
        <v>2.2187387068964073</v>
      </c>
      <c r="G1292" s="12">
        <f t="shared" si="368"/>
        <v>1.913211073910519</v>
      </c>
      <c r="H1292" s="12">
        <f t="shared" si="369"/>
        <v>24.2</v>
      </c>
      <c r="I1292" s="12">
        <f t="shared" si="370"/>
        <v>24.2</v>
      </c>
      <c r="J1292" s="12">
        <f t="shared" si="371"/>
        <v>3.0070000000000001</v>
      </c>
      <c r="K1292" s="12">
        <f t="shared" si="380"/>
        <v>3.0070000000000001</v>
      </c>
      <c r="L1292" s="12">
        <f t="shared" si="372"/>
        <v>0</v>
      </c>
      <c r="M1292" s="81">
        <f t="shared" si="373"/>
        <v>0</v>
      </c>
      <c r="N1292" s="81">
        <f t="shared" si="374"/>
        <v>0</v>
      </c>
      <c r="O1292" s="81">
        <f t="shared" si="375"/>
        <v>5.8000000000000007</v>
      </c>
      <c r="P1292" s="81">
        <f t="shared" si="376"/>
        <v>15.8</v>
      </c>
      <c r="Q1292" s="81">
        <f t="shared" si="377"/>
        <v>25.8</v>
      </c>
      <c r="R1292" s="81">
        <f t="shared" si="378"/>
        <v>35.799999999999997</v>
      </c>
      <c r="S1292">
        <f t="shared" si="379"/>
        <v>1.75</v>
      </c>
      <c r="V1292" s="54" t="s">
        <v>2713</v>
      </c>
      <c r="W1292" s="55" t="s">
        <v>2714</v>
      </c>
      <c r="X1292" s="56">
        <v>5</v>
      </c>
      <c r="Y1292" s="57">
        <v>63.5</v>
      </c>
      <c r="Z1292" s="57">
        <v>3</v>
      </c>
      <c r="AA1292" s="57">
        <v>3.0070000000000001</v>
      </c>
      <c r="AB1292" s="57">
        <v>0</v>
      </c>
      <c r="AC1292" s="57">
        <v>21.2</v>
      </c>
      <c r="AD1292" s="57">
        <v>0</v>
      </c>
      <c r="AE1292" s="57">
        <v>0</v>
      </c>
      <c r="AF1292" s="57">
        <v>0</v>
      </c>
      <c r="AG1292" s="58">
        <v>1.75</v>
      </c>
      <c r="AH1292" s="58">
        <v>0</v>
      </c>
      <c r="AI1292" s="58">
        <v>0</v>
      </c>
      <c r="AJ1292" s="58">
        <v>0</v>
      </c>
    </row>
    <row r="1293" spans="1:39">
      <c r="A1293" s="68" t="str">
        <f t="shared" si="362"/>
        <v>6G6</v>
      </c>
      <c r="B1293" s="12">
        <f t="shared" si="363"/>
        <v>3.0070000000000001</v>
      </c>
      <c r="C1293" s="12">
        <f t="shared" si="364"/>
        <v>3.0070000000000001</v>
      </c>
      <c r="D1293" s="12">
        <f t="shared" si="365"/>
        <v>2.8297939728681847</v>
      </c>
      <c r="E1293" s="12">
        <f t="shared" si="366"/>
        <v>2.524266339882296</v>
      </c>
      <c r="F1293" s="12">
        <f t="shared" si="367"/>
        <v>2.2187387068964073</v>
      </c>
      <c r="G1293" s="12">
        <f t="shared" si="368"/>
        <v>1.913211073910519</v>
      </c>
      <c r="H1293" s="12">
        <f t="shared" si="369"/>
        <v>24.2</v>
      </c>
      <c r="I1293" s="12">
        <f t="shared" si="370"/>
        <v>24.2</v>
      </c>
      <c r="J1293" s="12">
        <f t="shared" si="371"/>
        <v>3.0070000000000001</v>
      </c>
      <c r="K1293" s="12">
        <f t="shared" si="380"/>
        <v>3.0070000000000001</v>
      </c>
      <c r="L1293" s="12">
        <f t="shared" si="372"/>
        <v>0</v>
      </c>
      <c r="M1293" s="81">
        <f t="shared" si="373"/>
        <v>0</v>
      </c>
      <c r="N1293" s="81">
        <f t="shared" si="374"/>
        <v>0</v>
      </c>
      <c r="O1293" s="81">
        <f t="shared" si="375"/>
        <v>5.8000000000000007</v>
      </c>
      <c r="P1293" s="81">
        <f t="shared" si="376"/>
        <v>15.8</v>
      </c>
      <c r="Q1293" s="81">
        <f t="shared" si="377"/>
        <v>25.8</v>
      </c>
      <c r="R1293" s="81">
        <f t="shared" si="378"/>
        <v>35.799999999999997</v>
      </c>
      <c r="S1293">
        <f t="shared" si="379"/>
        <v>1.75</v>
      </c>
      <c r="V1293" s="54" t="s">
        <v>2715</v>
      </c>
      <c r="W1293" s="55" t="s">
        <v>2716</v>
      </c>
      <c r="X1293" s="56">
        <v>5</v>
      </c>
      <c r="Y1293" s="57">
        <v>63.5</v>
      </c>
      <c r="Z1293" s="57">
        <v>3</v>
      </c>
      <c r="AA1293" s="57">
        <v>3.0070000000000001</v>
      </c>
      <c r="AB1293" s="57">
        <v>0</v>
      </c>
      <c r="AC1293" s="57">
        <v>21.2</v>
      </c>
      <c r="AD1293" s="57">
        <v>0</v>
      </c>
      <c r="AE1293" s="57">
        <v>0</v>
      </c>
      <c r="AF1293" s="57">
        <v>0</v>
      </c>
      <c r="AG1293" s="58">
        <v>1.75</v>
      </c>
      <c r="AH1293" s="58">
        <v>0</v>
      </c>
      <c r="AI1293" s="58">
        <v>0</v>
      </c>
      <c r="AJ1293" s="58">
        <v>0</v>
      </c>
    </row>
    <row r="1294" spans="1:39">
      <c r="A1294" s="68" t="str">
        <f t="shared" si="362"/>
        <v>6G7</v>
      </c>
      <c r="B1294" s="12">
        <f t="shared" si="363"/>
        <v>3.0070000000000001</v>
      </c>
      <c r="C1294" s="12">
        <f t="shared" si="364"/>
        <v>3.0070000000000001</v>
      </c>
      <c r="D1294" s="12">
        <f t="shared" si="365"/>
        <v>2.8908994994653625</v>
      </c>
      <c r="E1294" s="12">
        <f t="shared" si="366"/>
        <v>2.5853718664794738</v>
      </c>
      <c r="F1294" s="12">
        <f t="shared" si="367"/>
        <v>2.2798442334935851</v>
      </c>
      <c r="G1294" s="12">
        <f t="shared" si="368"/>
        <v>1.9743166005076966</v>
      </c>
      <c r="H1294" s="12">
        <f t="shared" si="369"/>
        <v>24.2</v>
      </c>
      <c r="I1294" s="12">
        <f t="shared" si="370"/>
        <v>26.2</v>
      </c>
      <c r="J1294" s="12">
        <f t="shared" si="371"/>
        <v>3.0070000000000001</v>
      </c>
      <c r="K1294" s="12">
        <f t="shared" si="380"/>
        <v>3.0070000000000001</v>
      </c>
      <c r="L1294" s="12">
        <f t="shared" si="372"/>
        <v>2</v>
      </c>
      <c r="M1294" s="81">
        <f t="shared" si="373"/>
        <v>0</v>
      </c>
      <c r="N1294" s="81">
        <f t="shared" si="374"/>
        <v>0</v>
      </c>
      <c r="O1294" s="81">
        <f t="shared" si="375"/>
        <v>3.8000000000000007</v>
      </c>
      <c r="P1294" s="81">
        <f t="shared" si="376"/>
        <v>13.8</v>
      </c>
      <c r="Q1294" s="81">
        <f t="shared" si="377"/>
        <v>23.8</v>
      </c>
      <c r="R1294" s="81">
        <f t="shared" si="378"/>
        <v>33.799999999999997</v>
      </c>
      <c r="S1294">
        <f t="shared" si="379"/>
        <v>1.75</v>
      </c>
      <c r="V1294" s="54" t="s">
        <v>2717</v>
      </c>
      <c r="W1294" s="55" t="s">
        <v>2718</v>
      </c>
      <c r="X1294" s="56">
        <v>1</v>
      </c>
      <c r="Y1294" s="57">
        <v>63.5</v>
      </c>
      <c r="Z1294" s="57">
        <v>3</v>
      </c>
      <c r="AA1294" s="57">
        <v>3.0070000000000001</v>
      </c>
      <c r="AB1294" s="57">
        <v>2.9470000000000001</v>
      </c>
      <c r="AC1294" s="57">
        <v>21.2</v>
      </c>
      <c r="AD1294" s="57">
        <v>23.2</v>
      </c>
      <c r="AE1294" s="57">
        <v>0</v>
      </c>
      <c r="AF1294" s="57">
        <v>0</v>
      </c>
      <c r="AG1294" s="58">
        <v>0</v>
      </c>
      <c r="AH1294" s="58">
        <v>1.75</v>
      </c>
      <c r="AI1294" s="58">
        <v>0</v>
      </c>
      <c r="AJ1294" s="58">
        <v>0</v>
      </c>
    </row>
    <row r="1295" spans="1:39">
      <c r="A1295" s="68" t="str">
        <f t="shared" si="362"/>
        <v>6G8</v>
      </c>
      <c r="B1295" s="12">
        <f t="shared" si="363"/>
        <v>3.0070000000000001</v>
      </c>
      <c r="C1295" s="12">
        <f t="shared" si="364"/>
        <v>3.0070000000000001</v>
      </c>
      <c r="D1295" s="12">
        <f t="shared" si="365"/>
        <v>2.8297939728681847</v>
      </c>
      <c r="E1295" s="12">
        <f t="shared" si="366"/>
        <v>2.524266339882296</v>
      </c>
      <c r="F1295" s="12">
        <f t="shared" si="367"/>
        <v>2.2187387068964073</v>
      </c>
      <c r="G1295" s="12">
        <f t="shared" si="368"/>
        <v>1.913211073910519</v>
      </c>
      <c r="H1295" s="12">
        <f t="shared" si="369"/>
        <v>24.2</v>
      </c>
      <c r="I1295" s="12">
        <f t="shared" si="370"/>
        <v>24.2</v>
      </c>
      <c r="J1295" s="12">
        <f t="shared" si="371"/>
        <v>3.0070000000000001</v>
      </c>
      <c r="K1295" s="12">
        <f t="shared" si="380"/>
        <v>3.0070000000000001</v>
      </c>
      <c r="L1295" s="12">
        <f t="shared" si="372"/>
        <v>0</v>
      </c>
      <c r="M1295" s="81">
        <f t="shared" si="373"/>
        <v>0</v>
      </c>
      <c r="N1295" s="81">
        <f t="shared" si="374"/>
        <v>0</v>
      </c>
      <c r="O1295" s="81">
        <f t="shared" si="375"/>
        <v>5.8000000000000007</v>
      </c>
      <c r="P1295" s="81">
        <f t="shared" si="376"/>
        <v>15.8</v>
      </c>
      <c r="Q1295" s="81">
        <f t="shared" si="377"/>
        <v>25.8</v>
      </c>
      <c r="R1295" s="81">
        <f t="shared" si="378"/>
        <v>35.799999999999997</v>
      </c>
      <c r="S1295">
        <f t="shared" si="379"/>
        <v>1.75</v>
      </c>
      <c r="V1295" s="54" t="s">
        <v>2719</v>
      </c>
      <c r="W1295" s="55" t="s">
        <v>2720</v>
      </c>
      <c r="X1295" s="56">
        <v>5</v>
      </c>
      <c r="Y1295" s="57">
        <v>63.5</v>
      </c>
      <c r="Z1295" s="57">
        <v>3</v>
      </c>
      <c r="AA1295" s="57">
        <v>3.0070000000000001</v>
      </c>
      <c r="AB1295" s="57">
        <v>0</v>
      </c>
      <c r="AC1295" s="57">
        <v>21.2</v>
      </c>
      <c r="AD1295" s="57">
        <v>0</v>
      </c>
      <c r="AE1295" s="57">
        <v>0</v>
      </c>
      <c r="AF1295" s="57">
        <v>0</v>
      </c>
      <c r="AG1295" s="58">
        <v>1.75</v>
      </c>
      <c r="AH1295" s="58">
        <v>0</v>
      </c>
      <c r="AI1295" s="58">
        <v>0</v>
      </c>
      <c r="AJ1295" s="58">
        <v>0</v>
      </c>
    </row>
    <row r="1296" spans="1:39">
      <c r="A1296" s="68" t="str">
        <f t="shared" si="362"/>
        <v>6G15</v>
      </c>
      <c r="B1296" s="12">
        <f t="shared" si="363"/>
        <v>3</v>
      </c>
      <c r="C1296" s="12">
        <f t="shared" si="364"/>
        <v>3</v>
      </c>
      <c r="D1296" s="12">
        <f t="shared" si="365"/>
        <v>3</v>
      </c>
      <c r="E1296" s="12">
        <f t="shared" si="366"/>
        <v>2.7234974921477706</v>
      </c>
      <c r="F1296" s="12">
        <f t="shared" si="367"/>
        <v>2.4179698591618823</v>
      </c>
      <c r="G1296" s="12">
        <f t="shared" si="368"/>
        <v>2.1124422261759936</v>
      </c>
      <c r="H1296" s="12">
        <f t="shared" si="369"/>
        <v>14</v>
      </c>
      <c r="I1296" s="12">
        <f t="shared" si="370"/>
        <v>30.95</v>
      </c>
      <c r="J1296" s="12">
        <f t="shared" si="371"/>
        <v>3</v>
      </c>
      <c r="K1296" s="12">
        <f t="shared" si="380"/>
        <v>3</v>
      </c>
      <c r="L1296" s="12">
        <f t="shared" si="372"/>
        <v>16.95</v>
      </c>
      <c r="M1296" s="81">
        <f t="shared" si="373"/>
        <v>0</v>
      </c>
      <c r="N1296" s="81">
        <f t="shared" si="374"/>
        <v>6</v>
      </c>
      <c r="O1296" s="81">
        <f t="shared" si="375"/>
        <v>16</v>
      </c>
      <c r="P1296" s="81">
        <f t="shared" si="376"/>
        <v>9.0500000000000007</v>
      </c>
      <c r="Q1296" s="81">
        <f t="shared" si="377"/>
        <v>19.05</v>
      </c>
      <c r="R1296" s="81">
        <f t="shared" si="378"/>
        <v>29.05</v>
      </c>
      <c r="S1296">
        <f t="shared" si="379"/>
        <v>1.75</v>
      </c>
      <c r="V1296" s="54" t="s">
        <v>2721</v>
      </c>
      <c r="W1296" s="55" t="s">
        <v>2722</v>
      </c>
      <c r="X1296" s="56">
        <v>5</v>
      </c>
      <c r="Y1296" s="57">
        <v>65.95</v>
      </c>
      <c r="Z1296" s="57">
        <v>3</v>
      </c>
      <c r="AA1296" s="57">
        <v>3</v>
      </c>
      <c r="AB1296" s="57">
        <v>2.57</v>
      </c>
      <c r="AC1296" s="57">
        <v>11</v>
      </c>
      <c r="AD1296" s="57">
        <v>27.95</v>
      </c>
      <c r="AE1296" s="57">
        <v>0</v>
      </c>
      <c r="AF1296" s="57">
        <v>0</v>
      </c>
      <c r="AG1296" s="58">
        <v>0</v>
      </c>
      <c r="AH1296" s="58">
        <v>1.75</v>
      </c>
      <c r="AI1296" s="58">
        <v>0</v>
      </c>
      <c r="AJ1296" s="58">
        <v>0</v>
      </c>
    </row>
    <row r="1297" spans="1:39">
      <c r="A1297" s="68" t="str">
        <f t="shared" si="362"/>
        <v>6G16</v>
      </c>
      <c r="B1297" s="12">
        <f t="shared" si="363"/>
        <v>3</v>
      </c>
      <c r="C1297" s="12">
        <f t="shared" si="364"/>
        <v>3</v>
      </c>
      <c r="D1297" s="12">
        <f t="shared" si="365"/>
        <v>3</v>
      </c>
      <c r="E1297" s="12">
        <f t="shared" si="366"/>
        <v>2.900703519279586</v>
      </c>
      <c r="F1297" s="12">
        <f t="shared" si="367"/>
        <v>2.5951758862936973</v>
      </c>
      <c r="G1297" s="12">
        <f t="shared" si="368"/>
        <v>2.2896482533078091</v>
      </c>
      <c r="H1297" s="12">
        <f t="shared" si="369"/>
        <v>14</v>
      </c>
      <c r="I1297" s="12">
        <f t="shared" si="370"/>
        <v>36.75</v>
      </c>
      <c r="J1297" s="12">
        <f t="shared" si="371"/>
        <v>3</v>
      </c>
      <c r="K1297" s="12">
        <f t="shared" si="380"/>
        <v>3</v>
      </c>
      <c r="L1297" s="12">
        <f t="shared" si="372"/>
        <v>22.75</v>
      </c>
      <c r="M1297" s="81">
        <f t="shared" si="373"/>
        <v>0</v>
      </c>
      <c r="N1297" s="81">
        <f t="shared" si="374"/>
        <v>6</v>
      </c>
      <c r="O1297" s="81">
        <f t="shared" si="375"/>
        <v>16</v>
      </c>
      <c r="P1297" s="81">
        <f t="shared" si="376"/>
        <v>3.25</v>
      </c>
      <c r="Q1297" s="81">
        <f t="shared" si="377"/>
        <v>13.25</v>
      </c>
      <c r="R1297" s="81">
        <f t="shared" si="378"/>
        <v>23.25</v>
      </c>
      <c r="S1297">
        <f t="shared" si="379"/>
        <v>1.75</v>
      </c>
      <c r="V1297" s="54" t="s">
        <v>2723</v>
      </c>
      <c r="W1297" s="55" t="s">
        <v>2724</v>
      </c>
      <c r="X1297" s="56">
        <v>5</v>
      </c>
      <c r="Y1297" s="57">
        <v>65.95</v>
      </c>
      <c r="Z1297" s="57">
        <v>3</v>
      </c>
      <c r="AA1297" s="57">
        <v>3</v>
      </c>
      <c r="AB1297" s="57">
        <v>2.5099999999999998</v>
      </c>
      <c r="AC1297" s="57">
        <v>11</v>
      </c>
      <c r="AD1297" s="57">
        <v>33.75</v>
      </c>
      <c r="AE1297" s="57">
        <v>0</v>
      </c>
      <c r="AF1297" s="57">
        <v>0</v>
      </c>
      <c r="AG1297" s="58">
        <v>0</v>
      </c>
      <c r="AH1297" s="58">
        <v>1.75</v>
      </c>
      <c r="AI1297" s="58">
        <v>0</v>
      </c>
      <c r="AJ1297" s="58">
        <v>0</v>
      </c>
    </row>
    <row r="1298" spans="1:39">
      <c r="A1298" s="68" t="str">
        <f t="shared" si="362"/>
        <v>6GH8-55</v>
      </c>
      <c r="B1298" s="12">
        <f t="shared" si="363"/>
        <v>3.0070000000000001</v>
      </c>
      <c r="C1298" s="12">
        <f t="shared" si="364"/>
        <v>3.0070000000000001</v>
      </c>
      <c r="D1298" s="12">
        <f t="shared" si="365"/>
        <v>3.0070000000000001</v>
      </c>
      <c r="E1298" s="12">
        <f t="shared" si="366"/>
        <v>2.7136934723335471</v>
      </c>
      <c r="F1298" s="12">
        <f t="shared" si="367"/>
        <v>2.4081658393476584</v>
      </c>
      <c r="G1298" s="12">
        <f t="shared" si="368"/>
        <v>2.1026382063617697</v>
      </c>
      <c r="H1298" s="12">
        <f t="shared" si="369"/>
        <v>14</v>
      </c>
      <c r="I1298" s="12">
        <f t="shared" si="370"/>
        <v>30.4</v>
      </c>
      <c r="J1298" s="12">
        <f t="shared" si="371"/>
        <v>3.0070000000000001</v>
      </c>
      <c r="K1298" s="12">
        <f t="shared" si="380"/>
        <v>3.0070000000000001</v>
      </c>
      <c r="L1298" s="12">
        <f t="shared" si="372"/>
        <v>16.399999999999999</v>
      </c>
      <c r="M1298" s="81">
        <f t="shared" si="373"/>
        <v>0</v>
      </c>
      <c r="N1298" s="81">
        <f t="shared" si="374"/>
        <v>6</v>
      </c>
      <c r="O1298" s="81">
        <f t="shared" si="375"/>
        <v>16</v>
      </c>
      <c r="P1298" s="81">
        <f t="shared" si="376"/>
        <v>9.6000000000000014</v>
      </c>
      <c r="Q1298" s="81">
        <f t="shared" si="377"/>
        <v>19.600000000000001</v>
      </c>
      <c r="R1298" s="81">
        <f t="shared" si="378"/>
        <v>29.6</v>
      </c>
      <c r="S1298">
        <f t="shared" si="379"/>
        <v>1.75</v>
      </c>
      <c r="V1298" s="59" t="s">
        <v>2725</v>
      </c>
      <c r="W1298" s="60" t="s">
        <v>2726</v>
      </c>
      <c r="X1298" s="61">
        <v>5</v>
      </c>
      <c r="Y1298" s="62">
        <v>67</v>
      </c>
      <c r="Z1298" s="62">
        <v>3</v>
      </c>
      <c r="AA1298" s="62">
        <v>3.0070000000000001</v>
      </c>
      <c r="AB1298" s="62">
        <v>2.5499999999999998</v>
      </c>
      <c r="AC1298" s="62">
        <v>11</v>
      </c>
      <c r="AD1298" s="62">
        <v>27.4</v>
      </c>
      <c r="AE1298" s="62">
        <v>33</v>
      </c>
      <c r="AF1298" s="62">
        <v>0</v>
      </c>
      <c r="AG1298" s="63">
        <v>0</v>
      </c>
      <c r="AH1298" s="58">
        <v>1.75</v>
      </c>
      <c r="AI1298" s="63">
        <v>2</v>
      </c>
      <c r="AJ1298" s="63">
        <v>0</v>
      </c>
      <c r="AK1298" s="48"/>
    </row>
    <row r="1299" spans="1:39">
      <c r="A1299" s="68" t="str">
        <f t="shared" si="362"/>
        <v>6GH9-55</v>
      </c>
      <c r="B1299" s="12">
        <f t="shared" si="363"/>
        <v>3.0070000000000001</v>
      </c>
      <c r="C1299" s="12">
        <f t="shared" si="364"/>
        <v>3.0070000000000001</v>
      </c>
      <c r="D1299" s="12">
        <f t="shared" si="365"/>
        <v>3.0070000000000001</v>
      </c>
      <c r="E1299" s="12">
        <f t="shared" si="366"/>
        <v>2.7289698539828415</v>
      </c>
      <c r="F1299" s="12">
        <f t="shared" si="367"/>
        <v>2.4234422209969528</v>
      </c>
      <c r="G1299" s="12">
        <f t="shared" si="368"/>
        <v>2.1179145880110641</v>
      </c>
      <c r="H1299" s="12">
        <f t="shared" si="369"/>
        <v>14</v>
      </c>
      <c r="I1299" s="12">
        <f t="shared" si="370"/>
        <v>30.9</v>
      </c>
      <c r="J1299" s="12">
        <f t="shared" si="371"/>
        <v>3.0070000000000001</v>
      </c>
      <c r="K1299" s="12">
        <f t="shared" si="380"/>
        <v>3.0070000000000001</v>
      </c>
      <c r="L1299" s="12">
        <f t="shared" si="372"/>
        <v>16.899999999999999</v>
      </c>
      <c r="M1299" s="81">
        <f t="shared" si="373"/>
        <v>0</v>
      </c>
      <c r="N1299" s="81">
        <f t="shared" si="374"/>
        <v>6</v>
      </c>
      <c r="O1299" s="81">
        <f t="shared" si="375"/>
        <v>16</v>
      </c>
      <c r="P1299" s="81">
        <f t="shared" si="376"/>
        <v>9.1000000000000014</v>
      </c>
      <c r="Q1299" s="81">
        <f t="shared" si="377"/>
        <v>19.100000000000001</v>
      </c>
      <c r="R1299" s="81">
        <f t="shared" si="378"/>
        <v>29.1</v>
      </c>
      <c r="S1299">
        <f t="shared" si="379"/>
        <v>1.75</v>
      </c>
      <c r="V1299" s="59" t="s">
        <v>2727</v>
      </c>
      <c r="W1299" s="60" t="s">
        <v>2728</v>
      </c>
      <c r="X1299" s="61">
        <v>5</v>
      </c>
      <c r="Y1299" s="62">
        <v>67.5</v>
      </c>
      <c r="Z1299" s="62">
        <v>3</v>
      </c>
      <c r="AA1299" s="62">
        <v>3.0070000000000001</v>
      </c>
      <c r="AB1299" s="62">
        <v>2.5499999999999998</v>
      </c>
      <c r="AC1299" s="62">
        <v>11</v>
      </c>
      <c r="AD1299" s="62">
        <v>27.9</v>
      </c>
      <c r="AE1299" s="62">
        <v>33.5</v>
      </c>
      <c r="AF1299" s="62">
        <v>0</v>
      </c>
      <c r="AG1299" s="63">
        <v>0</v>
      </c>
      <c r="AH1299" s="58">
        <v>1.75</v>
      </c>
      <c r="AI1299" s="63">
        <v>2</v>
      </c>
      <c r="AJ1299" s="63">
        <v>0</v>
      </c>
      <c r="AK1299" s="48"/>
    </row>
    <row r="1300" spans="1:39">
      <c r="A1300" s="68" t="str">
        <f t="shared" ref="A1300:A1361" si="381">+W1300</f>
        <v>6GH10-55</v>
      </c>
      <c r="B1300" s="12">
        <f t="shared" ref="B1300:B1361" si="382">IF($I1300&lt;10,$K1300-2*(M1300*TAN(RADIANS(S1300))/2),$J1300-2*(M1300*TAN(RADIANS($AG1300))/2))</f>
        <v>3.0070000000000001</v>
      </c>
      <c r="C1300" s="12">
        <f t="shared" ref="C1300:C1361" si="383">IF($I1300&lt;20,$K1300-2*(N1300*TAN(RADIANS(S1300))/2),$J1300-2*(N1300*TAN(RADIANS($AG1300))/2))</f>
        <v>3.0070000000000001</v>
      </c>
      <c r="D1300" s="12">
        <f t="shared" ref="D1300:D1361" si="384">IF($I1300&lt;30,$K1300-2*(O1300*TAN(RADIANS(S1300))/2),$J1300-2*(O1300*TAN(RADIANS($AG1300))/2))</f>
        <v>3.0070000000000001</v>
      </c>
      <c r="E1300" s="12">
        <f t="shared" ref="E1300:E1361" si="385">IF($I1300&lt;40,$K1300-2*(P1300*TAN(RADIANS(S1300))/2),$J1300-2*(P1300*TAN(RADIANS($AG1300))/2))</f>
        <v>2.7900753805800194</v>
      </c>
      <c r="F1300" s="12">
        <f t="shared" ref="F1300:F1361" si="386">IF($I1300&lt;50,$K1300-2*(Q1300*TAN(RADIANS(S1300))/2),$J1300-2*(Q1300*TAN(RADIANS($AG1300))/2))</f>
        <v>2.4845477475941307</v>
      </c>
      <c r="G1300" s="12">
        <f t="shared" ref="G1300:G1361" si="387">IF($I1300&lt;60,$K1300-2*(R1300*TAN(RADIANS(S1300))/2),$J1300-2*(R1300*TAN(RADIANS($AG1300))/2))</f>
        <v>2.179020114608242</v>
      </c>
      <c r="H1300" s="12">
        <f t="shared" ref="H1300:H1361" si="388">+Z1300+AC1300</f>
        <v>14</v>
      </c>
      <c r="I1300" s="12">
        <f t="shared" ref="I1300:I1361" si="389">IF(AD1300=0,H1300,Z1300+AD1300)</f>
        <v>32.9</v>
      </c>
      <c r="J1300" s="12">
        <f t="shared" ref="J1300:J1361" si="390">+AA1300</f>
        <v>3.0070000000000001</v>
      </c>
      <c r="K1300" s="12">
        <f t="shared" si="380"/>
        <v>3.0070000000000001</v>
      </c>
      <c r="L1300" s="12">
        <f t="shared" ref="L1300:L1361" si="391">+I1300-H1300</f>
        <v>18.899999999999999</v>
      </c>
      <c r="M1300" s="81">
        <f t="shared" ref="M1300:M1361" si="392">IF(I1300&lt;10,10-I1300,IF(H1300&gt;10,0,10-H1300))</f>
        <v>0</v>
      </c>
      <c r="N1300" s="81">
        <f t="shared" ref="N1300:N1361" si="393">IF(I1300&lt;20,20-I1300,IF(H1300&gt;20,0,20-H1300))</f>
        <v>6</v>
      </c>
      <c r="O1300" s="81">
        <f t="shared" ref="O1300:O1361" si="394">IF(I1300&lt;30,30-I1300,IF(H1300&gt;30,0,30-H1300))</f>
        <v>16</v>
      </c>
      <c r="P1300" s="81">
        <f t="shared" ref="P1300:P1361" si="395">IF(I1300&lt;40,40-I1300,IF(H1300&gt;40,0,40-H1300))</f>
        <v>7.1000000000000014</v>
      </c>
      <c r="Q1300" s="81">
        <f t="shared" ref="Q1300:Q1361" si="396">IF(I1300&lt;50,50-I1300,IF(H1300&gt;50,0,50-H1300))</f>
        <v>17.100000000000001</v>
      </c>
      <c r="R1300" s="81">
        <f t="shared" ref="R1300:R1361" si="397">IF(I1300&lt;60,60-I1300,IF(H1300&gt;60,0,60-H1300))</f>
        <v>27.1</v>
      </c>
      <c r="S1300">
        <f t="shared" ref="S1300:S1361" si="398">IF(AH1300=0,AG1300,AH1300)</f>
        <v>1.75</v>
      </c>
      <c r="V1300" s="54" t="s">
        <v>2729</v>
      </c>
      <c r="W1300" s="55" t="s">
        <v>2730</v>
      </c>
      <c r="X1300" s="56">
        <v>5</v>
      </c>
      <c r="Y1300" s="57">
        <v>69.5</v>
      </c>
      <c r="Z1300" s="57">
        <v>3</v>
      </c>
      <c r="AA1300" s="57">
        <v>3.0070000000000001</v>
      </c>
      <c r="AB1300" s="57">
        <v>2.5499999999999998</v>
      </c>
      <c r="AC1300" s="57">
        <v>11</v>
      </c>
      <c r="AD1300" s="57">
        <v>29.9</v>
      </c>
      <c r="AE1300" s="57">
        <v>35.5</v>
      </c>
      <c r="AF1300" s="57">
        <v>0</v>
      </c>
      <c r="AG1300" s="58">
        <v>0</v>
      </c>
      <c r="AH1300" s="58">
        <v>1.75</v>
      </c>
      <c r="AI1300" s="58">
        <v>2</v>
      </c>
      <c r="AJ1300" s="58">
        <v>0</v>
      </c>
    </row>
    <row r="1301" spans="1:39">
      <c r="A1301" s="68" t="str">
        <f t="shared" si="381"/>
        <v>6GH11-55</v>
      </c>
      <c r="B1301" s="12">
        <f t="shared" si="382"/>
        <v>3.0070000000000001</v>
      </c>
      <c r="C1301" s="12">
        <f t="shared" si="383"/>
        <v>3.0070000000000001</v>
      </c>
      <c r="D1301" s="12">
        <f t="shared" si="384"/>
        <v>3.0070000000000001</v>
      </c>
      <c r="E1301" s="12">
        <f t="shared" si="385"/>
        <v>2.7747989989307249</v>
      </c>
      <c r="F1301" s="12">
        <f t="shared" si="386"/>
        <v>2.4692713659448362</v>
      </c>
      <c r="G1301" s="12">
        <f t="shared" si="387"/>
        <v>2.1637437329589475</v>
      </c>
      <c r="H1301" s="12">
        <f t="shared" si="388"/>
        <v>14</v>
      </c>
      <c r="I1301" s="12">
        <f t="shared" si="389"/>
        <v>32.4</v>
      </c>
      <c r="J1301" s="12">
        <f t="shared" si="390"/>
        <v>3.0070000000000001</v>
      </c>
      <c r="K1301" s="12">
        <f t="shared" si="380"/>
        <v>3.0070000000000001</v>
      </c>
      <c r="L1301" s="12">
        <f t="shared" si="391"/>
        <v>18.399999999999999</v>
      </c>
      <c r="M1301" s="81">
        <f t="shared" si="392"/>
        <v>0</v>
      </c>
      <c r="N1301" s="81">
        <f t="shared" si="393"/>
        <v>6</v>
      </c>
      <c r="O1301" s="81">
        <f t="shared" si="394"/>
        <v>16</v>
      </c>
      <c r="P1301" s="81">
        <f t="shared" si="395"/>
        <v>7.6000000000000014</v>
      </c>
      <c r="Q1301" s="81">
        <f t="shared" si="396"/>
        <v>17.600000000000001</v>
      </c>
      <c r="R1301" s="81">
        <f t="shared" si="397"/>
        <v>27.6</v>
      </c>
      <c r="S1301">
        <f t="shared" si="398"/>
        <v>1.75</v>
      </c>
      <c r="V1301" s="54" t="s">
        <v>2731</v>
      </c>
      <c r="W1301" s="55" t="s">
        <v>2732</v>
      </c>
      <c r="X1301" s="56">
        <v>5</v>
      </c>
      <c r="Y1301" s="57">
        <v>69.5</v>
      </c>
      <c r="Z1301" s="57">
        <v>3</v>
      </c>
      <c r="AA1301" s="57">
        <v>3.0070000000000001</v>
      </c>
      <c r="AB1301" s="57">
        <v>2.5499999999999998</v>
      </c>
      <c r="AC1301" s="57">
        <v>11</v>
      </c>
      <c r="AD1301" s="57">
        <v>29.4</v>
      </c>
      <c r="AE1301" s="57">
        <v>35</v>
      </c>
      <c r="AF1301" s="57">
        <v>0</v>
      </c>
      <c r="AG1301" s="58">
        <v>0</v>
      </c>
      <c r="AH1301" s="58">
        <v>1.75</v>
      </c>
      <c r="AI1301" s="58">
        <v>2</v>
      </c>
      <c r="AJ1301" s="58">
        <v>0</v>
      </c>
    </row>
    <row r="1302" spans="1:39">
      <c r="A1302" s="68" t="str">
        <f t="shared" si="381"/>
        <v>6GH12-57</v>
      </c>
      <c r="B1302" s="12">
        <f t="shared" si="382"/>
        <v>3.0070000000000001</v>
      </c>
      <c r="C1302" s="12">
        <f t="shared" si="383"/>
        <v>3.0070000000000001</v>
      </c>
      <c r="D1302" s="12">
        <f t="shared" si="384"/>
        <v>3.0070000000000001</v>
      </c>
      <c r="E1302" s="12">
        <f t="shared" si="385"/>
        <v>3.0070000000000001</v>
      </c>
      <c r="F1302" s="12">
        <f t="shared" si="386"/>
        <v>3.0070000000000001</v>
      </c>
      <c r="G1302" s="12">
        <f t="shared" si="387"/>
        <v>3.0070000000000001</v>
      </c>
      <c r="H1302" s="12">
        <f t="shared" si="388"/>
        <v>14</v>
      </c>
      <c r="I1302" s="12">
        <f t="shared" si="389"/>
        <v>27.2</v>
      </c>
      <c r="J1302" s="12">
        <f t="shared" si="390"/>
        <v>3.0070000000000001</v>
      </c>
      <c r="K1302" s="12">
        <f t="shared" si="380"/>
        <v>3.0070000000000001</v>
      </c>
      <c r="L1302" s="12">
        <f t="shared" si="391"/>
        <v>13.2</v>
      </c>
      <c r="M1302" s="81">
        <f t="shared" si="392"/>
        <v>0</v>
      </c>
      <c r="N1302" s="81">
        <f t="shared" si="393"/>
        <v>6</v>
      </c>
      <c r="O1302" s="81">
        <f t="shared" si="394"/>
        <v>2.8000000000000007</v>
      </c>
      <c r="P1302" s="81">
        <f t="shared" si="395"/>
        <v>12.8</v>
      </c>
      <c r="Q1302" s="81">
        <f t="shared" si="396"/>
        <v>22.8</v>
      </c>
      <c r="R1302" s="81">
        <f t="shared" si="397"/>
        <v>32.799999999999997</v>
      </c>
      <c r="S1302">
        <f t="shared" si="398"/>
        <v>0</v>
      </c>
      <c r="V1302" s="54" t="s">
        <v>2733</v>
      </c>
      <c r="W1302" s="55" t="s">
        <v>2734</v>
      </c>
      <c r="X1302" s="56">
        <v>5</v>
      </c>
      <c r="Y1302" s="57">
        <v>67.5</v>
      </c>
      <c r="Z1302" s="57">
        <v>3</v>
      </c>
      <c r="AA1302" s="57">
        <v>3.0070000000000001</v>
      </c>
      <c r="AB1302" s="57">
        <v>2.57</v>
      </c>
      <c r="AC1302" s="57">
        <v>11</v>
      </c>
      <c r="AD1302" s="57">
        <v>24.2</v>
      </c>
      <c r="AE1302" s="57">
        <v>27.9</v>
      </c>
      <c r="AF1302" s="57">
        <v>33.5</v>
      </c>
      <c r="AG1302" s="58">
        <v>0</v>
      </c>
      <c r="AH1302" s="58">
        <v>0</v>
      </c>
      <c r="AI1302" s="58">
        <v>1.75</v>
      </c>
      <c r="AJ1302" s="58">
        <v>2</v>
      </c>
    </row>
    <row r="1303" spans="1:39">
      <c r="A1303" s="68" t="str">
        <f t="shared" si="381"/>
        <v>6GH13-55</v>
      </c>
      <c r="B1303" s="12">
        <f t="shared" si="382"/>
        <v>3.0070000000000001</v>
      </c>
      <c r="C1303" s="12">
        <f t="shared" si="383"/>
        <v>3.0070000000000001</v>
      </c>
      <c r="D1303" s="12">
        <f t="shared" si="384"/>
        <v>3.0070000000000001</v>
      </c>
      <c r="E1303" s="12">
        <f t="shared" si="385"/>
        <v>2.7595226172814304</v>
      </c>
      <c r="F1303" s="12">
        <f t="shared" si="386"/>
        <v>2.4539949842955417</v>
      </c>
      <c r="G1303" s="12">
        <f t="shared" si="387"/>
        <v>2.1484673513096531</v>
      </c>
      <c r="H1303" s="12">
        <f t="shared" si="388"/>
        <v>14</v>
      </c>
      <c r="I1303" s="12">
        <f t="shared" si="389"/>
        <v>31.9</v>
      </c>
      <c r="J1303" s="12">
        <f t="shared" si="390"/>
        <v>3.0070000000000001</v>
      </c>
      <c r="K1303" s="12">
        <f t="shared" si="380"/>
        <v>3.0070000000000001</v>
      </c>
      <c r="L1303" s="12">
        <f t="shared" si="391"/>
        <v>17.899999999999999</v>
      </c>
      <c r="M1303" s="81">
        <f t="shared" si="392"/>
        <v>0</v>
      </c>
      <c r="N1303" s="81">
        <f t="shared" si="393"/>
        <v>6</v>
      </c>
      <c r="O1303" s="81">
        <f t="shared" si="394"/>
        <v>16</v>
      </c>
      <c r="P1303" s="81">
        <f t="shared" si="395"/>
        <v>8.1000000000000014</v>
      </c>
      <c r="Q1303" s="81">
        <f t="shared" si="396"/>
        <v>18.100000000000001</v>
      </c>
      <c r="R1303" s="81">
        <f t="shared" si="397"/>
        <v>28.1</v>
      </c>
      <c r="S1303">
        <f t="shared" si="398"/>
        <v>1.75</v>
      </c>
      <c r="V1303" s="54" t="s">
        <v>2735</v>
      </c>
      <c r="W1303" s="55" t="s">
        <v>2736</v>
      </c>
      <c r="X1303" s="56">
        <v>5</v>
      </c>
      <c r="Y1303" s="57">
        <v>67.5</v>
      </c>
      <c r="Z1303" s="57">
        <v>3</v>
      </c>
      <c r="AA1303" s="57">
        <v>3.0070000000000001</v>
      </c>
      <c r="AB1303" s="57">
        <v>2.5499999999999998</v>
      </c>
      <c r="AC1303" s="57">
        <v>11</v>
      </c>
      <c r="AD1303" s="57">
        <v>28.9</v>
      </c>
      <c r="AE1303" s="57">
        <v>34.5</v>
      </c>
      <c r="AF1303" s="57">
        <v>0</v>
      </c>
      <c r="AG1303" s="58">
        <v>0</v>
      </c>
      <c r="AH1303" s="58">
        <v>1.75</v>
      </c>
      <c r="AI1303" s="58">
        <v>2</v>
      </c>
      <c r="AJ1303" s="58">
        <v>0</v>
      </c>
    </row>
    <row r="1304" spans="1:39">
      <c r="A1304" s="68" t="str">
        <f t="shared" si="381"/>
        <v>6GI17-55</v>
      </c>
      <c r="B1304" s="12">
        <f t="shared" si="382"/>
        <v>3.0070000000000001</v>
      </c>
      <c r="C1304" s="12">
        <f t="shared" si="383"/>
        <v>3.0070000000000001</v>
      </c>
      <c r="D1304" s="12">
        <f t="shared" si="384"/>
        <v>3.0070000000000001</v>
      </c>
      <c r="E1304" s="12">
        <f t="shared" si="385"/>
        <v>2.7289698539828415</v>
      </c>
      <c r="F1304" s="12">
        <f t="shared" si="386"/>
        <v>2.4234422209969528</v>
      </c>
      <c r="G1304" s="12">
        <f t="shared" si="387"/>
        <v>2.1179145880110641</v>
      </c>
      <c r="H1304" s="12">
        <f t="shared" si="388"/>
        <v>14</v>
      </c>
      <c r="I1304" s="12">
        <f t="shared" si="389"/>
        <v>30.9</v>
      </c>
      <c r="J1304" s="12">
        <f t="shared" si="390"/>
        <v>3.0070000000000001</v>
      </c>
      <c r="K1304" s="12">
        <f t="shared" si="380"/>
        <v>3.0070000000000001</v>
      </c>
      <c r="L1304" s="12">
        <f t="shared" si="391"/>
        <v>16.899999999999999</v>
      </c>
      <c r="M1304" s="81">
        <f t="shared" si="392"/>
        <v>0</v>
      </c>
      <c r="N1304" s="81">
        <f t="shared" si="393"/>
        <v>6</v>
      </c>
      <c r="O1304" s="81">
        <f t="shared" si="394"/>
        <v>16</v>
      </c>
      <c r="P1304" s="81">
        <f t="shared" si="395"/>
        <v>9.1000000000000014</v>
      </c>
      <c r="Q1304" s="81">
        <f t="shared" si="396"/>
        <v>19.100000000000001</v>
      </c>
      <c r="R1304" s="81">
        <f t="shared" si="397"/>
        <v>29.1</v>
      </c>
      <c r="S1304">
        <f t="shared" si="398"/>
        <v>1.75</v>
      </c>
      <c r="V1304" s="54" t="s">
        <v>2737</v>
      </c>
      <c r="W1304" s="55" t="s">
        <v>2738</v>
      </c>
      <c r="X1304" s="56">
        <v>5</v>
      </c>
      <c r="Y1304" s="57">
        <v>67</v>
      </c>
      <c r="Z1304" s="57">
        <v>3</v>
      </c>
      <c r="AA1304" s="57">
        <v>3.0070000000000001</v>
      </c>
      <c r="AB1304" s="57">
        <v>2.5499999999999998</v>
      </c>
      <c r="AC1304" s="57">
        <v>11</v>
      </c>
      <c r="AD1304" s="57">
        <v>27.9</v>
      </c>
      <c r="AE1304" s="57">
        <v>44</v>
      </c>
      <c r="AF1304" s="57">
        <v>0</v>
      </c>
      <c r="AG1304" s="58">
        <v>0</v>
      </c>
      <c r="AH1304" s="58">
        <v>1.75</v>
      </c>
      <c r="AI1304" s="58">
        <v>2.25</v>
      </c>
      <c r="AJ1304" s="58">
        <v>0</v>
      </c>
    </row>
    <row r="1305" spans="1:39">
      <c r="A1305" s="68" t="str">
        <f t="shared" si="381"/>
        <v>6GI18</v>
      </c>
      <c r="B1305" s="12">
        <f t="shared" si="382"/>
        <v>3.0070000000000001</v>
      </c>
      <c r="C1305" s="12">
        <f t="shared" si="383"/>
        <v>3.0070000000000001</v>
      </c>
      <c r="D1305" s="12">
        <f t="shared" si="384"/>
        <v>3.0070000000000001</v>
      </c>
      <c r="E1305" s="12">
        <f t="shared" si="385"/>
        <v>2.7900753805800194</v>
      </c>
      <c r="F1305" s="12">
        <f t="shared" si="386"/>
        <v>2.4845477475941307</v>
      </c>
      <c r="G1305" s="12">
        <f t="shared" si="387"/>
        <v>2.179020114608242</v>
      </c>
      <c r="H1305" s="12">
        <f t="shared" si="388"/>
        <v>16</v>
      </c>
      <c r="I1305" s="12">
        <f t="shared" si="389"/>
        <v>32.9</v>
      </c>
      <c r="J1305" s="12">
        <f t="shared" si="390"/>
        <v>3.0070000000000001</v>
      </c>
      <c r="K1305" s="12">
        <f t="shared" si="380"/>
        <v>3.0070000000000001</v>
      </c>
      <c r="L1305" s="12">
        <f t="shared" si="391"/>
        <v>16.899999999999999</v>
      </c>
      <c r="M1305" s="81">
        <f t="shared" si="392"/>
        <v>0</v>
      </c>
      <c r="N1305" s="81">
        <f t="shared" si="393"/>
        <v>4</v>
      </c>
      <c r="O1305" s="81">
        <f t="shared" si="394"/>
        <v>14</v>
      </c>
      <c r="P1305" s="81">
        <f t="shared" si="395"/>
        <v>7.1000000000000014</v>
      </c>
      <c r="Q1305" s="81">
        <f t="shared" si="396"/>
        <v>17.100000000000001</v>
      </c>
      <c r="R1305" s="81">
        <f t="shared" si="397"/>
        <v>27.1</v>
      </c>
      <c r="S1305">
        <f t="shared" si="398"/>
        <v>1.75</v>
      </c>
      <c r="V1305" s="54" t="s">
        <v>2739</v>
      </c>
      <c r="W1305" s="55" t="s">
        <v>2740</v>
      </c>
      <c r="X1305" s="56">
        <v>5</v>
      </c>
      <c r="Y1305" s="57">
        <v>69</v>
      </c>
      <c r="Z1305" s="57">
        <v>3</v>
      </c>
      <c r="AA1305" s="57">
        <v>3.0070000000000001</v>
      </c>
      <c r="AB1305" s="57">
        <v>2.5499999999999998</v>
      </c>
      <c r="AC1305" s="57">
        <v>13</v>
      </c>
      <c r="AD1305" s="57">
        <v>29.9</v>
      </c>
      <c r="AE1305" s="57">
        <v>46</v>
      </c>
      <c r="AF1305" s="57">
        <v>0</v>
      </c>
      <c r="AG1305" s="58">
        <v>0</v>
      </c>
      <c r="AH1305" s="58">
        <v>1.75</v>
      </c>
      <c r="AI1305" s="58">
        <v>2.25</v>
      </c>
      <c r="AJ1305" s="58">
        <v>0</v>
      </c>
    </row>
    <row r="1306" spans="1:39">
      <c r="A1306" s="68" t="str">
        <f t="shared" si="381"/>
        <v>6GI18-55</v>
      </c>
      <c r="B1306" s="12">
        <f t="shared" si="382"/>
        <v>3.0070000000000001</v>
      </c>
      <c r="C1306" s="12">
        <f t="shared" si="383"/>
        <v>3.0070000000000001</v>
      </c>
      <c r="D1306" s="12">
        <f t="shared" si="384"/>
        <v>3.0070000000000001</v>
      </c>
      <c r="E1306" s="12">
        <f t="shared" si="385"/>
        <v>2.7900753805800194</v>
      </c>
      <c r="F1306" s="12">
        <f t="shared" si="386"/>
        <v>2.4845477475941307</v>
      </c>
      <c r="G1306" s="12">
        <f t="shared" si="387"/>
        <v>2.179020114608242</v>
      </c>
      <c r="H1306" s="12">
        <f t="shared" si="388"/>
        <v>16</v>
      </c>
      <c r="I1306" s="12">
        <f t="shared" si="389"/>
        <v>32.9</v>
      </c>
      <c r="J1306" s="12">
        <f t="shared" si="390"/>
        <v>3.0070000000000001</v>
      </c>
      <c r="K1306" s="12">
        <f t="shared" si="380"/>
        <v>3.0070000000000001</v>
      </c>
      <c r="L1306" s="12">
        <f t="shared" si="391"/>
        <v>16.899999999999999</v>
      </c>
      <c r="M1306" s="81">
        <f t="shared" si="392"/>
        <v>0</v>
      </c>
      <c r="N1306" s="81">
        <f t="shared" si="393"/>
        <v>4</v>
      </c>
      <c r="O1306" s="81">
        <f t="shared" si="394"/>
        <v>14</v>
      </c>
      <c r="P1306" s="81">
        <f t="shared" si="395"/>
        <v>7.1000000000000014</v>
      </c>
      <c r="Q1306" s="81">
        <f t="shared" si="396"/>
        <v>17.100000000000001</v>
      </c>
      <c r="R1306" s="81">
        <f t="shared" si="397"/>
        <v>27.1</v>
      </c>
      <c r="S1306">
        <f t="shared" si="398"/>
        <v>1.75</v>
      </c>
      <c r="V1306" s="54" t="s">
        <v>2741</v>
      </c>
      <c r="W1306" s="55" t="s">
        <v>2742</v>
      </c>
      <c r="X1306" s="56">
        <v>5</v>
      </c>
      <c r="Y1306" s="57">
        <v>69</v>
      </c>
      <c r="Z1306" s="57">
        <v>3</v>
      </c>
      <c r="AA1306" s="57">
        <v>3.0070000000000001</v>
      </c>
      <c r="AB1306" s="57">
        <v>2.5499999999999998</v>
      </c>
      <c r="AC1306" s="57">
        <v>13</v>
      </c>
      <c r="AD1306" s="57">
        <v>29.9</v>
      </c>
      <c r="AE1306" s="57">
        <v>46</v>
      </c>
      <c r="AF1306" s="57">
        <v>0</v>
      </c>
      <c r="AG1306" s="58">
        <v>0</v>
      </c>
      <c r="AH1306" s="58">
        <v>1.75</v>
      </c>
      <c r="AI1306" s="58">
        <v>2.25</v>
      </c>
      <c r="AJ1306" s="58">
        <v>0</v>
      </c>
    </row>
    <row r="1307" spans="1:39">
      <c r="A1307" s="68" t="str">
        <f t="shared" si="381"/>
        <v>6GL1-55</v>
      </c>
      <c r="B1307" s="12">
        <f t="shared" si="382"/>
        <v>3.0070000000000001</v>
      </c>
      <c r="C1307" s="12">
        <f t="shared" si="383"/>
        <v>3.0070000000000001</v>
      </c>
      <c r="D1307" s="12">
        <f t="shared" si="384"/>
        <v>3.0070000000000001</v>
      </c>
      <c r="E1307" s="12">
        <f t="shared" si="385"/>
        <v>2.7289698539828415</v>
      </c>
      <c r="F1307" s="12">
        <f t="shared" si="386"/>
        <v>2.4234422209969528</v>
      </c>
      <c r="G1307" s="12">
        <f t="shared" si="387"/>
        <v>2.1179145880110641</v>
      </c>
      <c r="H1307" s="12">
        <f t="shared" si="388"/>
        <v>14</v>
      </c>
      <c r="I1307" s="12">
        <f t="shared" si="389"/>
        <v>30.9</v>
      </c>
      <c r="J1307" s="12">
        <f t="shared" si="390"/>
        <v>3.0070000000000001</v>
      </c>
      <c r="K1307" s="12">
        <f t="shared" si="380"/>
        <v>3.0070000000000001</v>
      </c>
      <c r="L1307" s="12">
        <f t="shared" si="391"/>
        <v>16.899999999999999</v>
      </c>
      <c r="M1307" s="81">
        <f t="shared" si="392"/>
        <v>0</v>
      </c>
      <c r="N1307" s="81">
        <f t="shared" si="393"/>
        <v>6</v>
      </c>
      <c r="O1307" s="81">
        <f t="shared" si="394"/>
        <v>16</v>
      </c>
      <c r="P1307" s="81">
        <f t="shared" si="395"/>
        <v>9.1000000000000014</v>
      </c>
      <c r="Q1307" s="81">
        <f t="shared" si="396"/>
        <v>19.100000000000001</v>
      </c>
      <c r="R1307" s="81">
        <f t="shared" si="397"/>
        <v>29.1</v>
      </c>
      <c r="S1307">
        <f t="shared" si="398"/>
        <v>1.75</v>
      </c>
      <c r="V1307" s="54" t="s">
        <v>2743</v>
      </c>
      <c r="W1307" s="55" t="s">
        <v>2744</v>
      </c>
      <c r="X1307" s="56">
        <v>5</v>
      </c>
      <c r="Y1307" s="57">
        <v>67</v>
      </c>
      <c r="Z1307" s="57">
        <v>3</v>
      </c>
      <c r="AA1307" s="57">
        <v>3.0070000000000001</v>
      </c>
      <c r="AB1307" s="57">
        <v>2.5499999999999998</v>
      </c>
      <c r="AC1307" s="57">
        <v>11</v>
      </c>
      <c r="AD1307" s="57">
        <v>27.9</v>
      </c>
      <c r="AE1307" s="57">
        <v>41</v>
      </c>
      <c r="AF1307" s="57">
        <v>0</v>
      </c>
      <c r="AG1307" s="58">
        <v>0</v>
      </c>
      <c r="AH1307" s="58">
        <v>1.75</v>
      </c>
      <c r="AI1307" s="58">
        <v>3</v>
      </c>
      <c r="AJ1307" s="58">
        <v>0</v>
      </c>
    </row>
    <row r="1308" spans="1:39">
      <c r="A1308" s="68" t="str">
        <f t="shared" si="381"/>
        <v>6GL2-55</v>
      </c>
      <c r="B1308" s="12">
        <f t="shared" si="382"/>
        <v>3.0070000000000001</v>
      </c>
      <c r="C1308" s="12">
        <f t="shared" si="383"/>
        <v>3.0070000000000001</v>
      </c>
      <c r="D1308" s="12">
        <f t="shared" si="384"/>
        <v>3.0070000000000001</v>
      </c>
      <c r="E1308" s="12">
        <f t="shared" si="385"/>
        <v>2.7136934723335471</v>
      </c>
      <c r="F1308" s="12">
        <f t="shared" si="386"/>
        <v>2.4081658393476584</v>
      </c>
      <c r="G1308" s="12">
        <f t="shared" si="387"/>
        <v>2.1026382063617697</v>
      </c>
      <c r="H1308" s="12">
        <f t="shared" si="388"/>
        <v>14</v>
      </c>
      <c r="I1308" s="12">
        <f t="shared" si="389"/>
        <v>30.4</v>
      </c>
      <c r="J1308" s="12">
        <f t="shared" si="390"/>
        <v>3.0070000000000001</v>
      </c>
      <c r="K1308" s="12">
        <f t="shared" si="380"/>
        <v>3.0070000000000001</v>
      </c>
      <c r="L1308" s="12">
        <f t="shared" si="391"/>
        <v>16.399999999999999</v>
      </c>
      <c r="M1308" s="81">
        <f t="shared" si="392"/>
        <v>0</v>
      </c>
      <c r="N1308" s="81">
        <f t="shared" si="393"/>
        <v>6</v>
      </c>
      <c r="O1308" s="81">
        <f t="shared" si="394"/>
        <v>16</v>
      </c>
      <c r="P1308" s="81">
        <f t="shared" si="395"/>
        <v>9.6000000000000014</v>
      </c>
      <c r="Q1308" s="81">
        <f t="shared" si="396"/>
        <v>19.600000000000001</v>
      </c>
      <c r="R1308" s="81">
        <f t="shared" si="397"/>
        <v>29.6</v>
      </c>
      <c r="S1308">
        <f t="shared" si="398"/>
        <v>1.75</v>
      </c>
      <c r="V1308" s="54" t="s">
        <v>2745</v>
      </c>
      <c r="W1308" s="55" t="s">
        <v>2746</v>
      </c>
      <c r="X1308" s="56">
        <v>5</v>
      </c>
      <c r="Y1308" s="57">
        <v>67</v>
      </c>
      <c r="Z1308" s="57">
        <v>3</v>
      </c>
      <c r="AA1308" s="57">
        <v>3.0070000000000001</v>
      </c>
      <c r="AB1308" s="57">
        <v>2.5499999999999998</v>
      </c>
      <c r="AC1308" s="57">
        <v>11</v>
      </c>
      <c r="AD1308" s="57">
        <v>27.4</v>
      </c>
      <c r="AE1308" s="57">
        <v>41.5</v>
      </c>
      <c r="AF1308" s="57">
        <v>0</v>
      </c>
      <c r="AG1308" s="58">
        <v>0</v>
      </c>
      <c r="AH1308" s="58">
        <v>1.75</v>
      </c>
      <c r="AI1308" s="58">
        <v>3</v>
      </c>
      <c r="AJ1308" s="58">
        <v>0</v>
      </c>
    </row>
    <row r="1309" spans="1:39">
      <c r="A1309" s="68" t="str">
        <f t="shared" si="381"/>
        <v>6GN10</v>
      </c>
      <c r="B1309" s="12">
        <f t="shared" si="382"/>
        <v>2.5219999999999998</v>
      </c>
      <c r="C1309" s="12">
        <f t="shared" si="383"/>
        <v>2.5219999999999998</v>
      </c>
      <c r="D1309" s="12">
        <f t="shared" si="384"/>
        <v>2.5097788946805641</v>
      </c>
      <c r="E1309" s="12">
        <f t="shared" si="385"/>
        <v>2.1369095766205057</v>
      </c>
      <c r="F1309" s="12">
        <f t="shared" si="386"/>
        <v>1.5252833751156625</v>
      </c>
      <c r="G1309" s="12">
        <f t="shared" si="387"/>
        <v>0.91365717361081944</v>
      </c>
      <c r="H1309" s="12">
        <f t="shared" si="388"/>
        <v>29.6</v>
      </c>
      <c r="I1309" s="12">
        <f t="shared" si="389"/>
        <v>37.800000000000004</v>
      </c>
      <c r="J1309" s="12">
        <f t="shared" si="390"/>
        <v>2.5219999999999998</v>
      </c>
      <c r="K1309" s="12">
        <f t="shared" si="380"/>
        <v>2.2714673409515709</v>
      </c>
      <c r="L1309" s="12">
        <f t="shared" si="391"/>
        <v>8.2000000000000028</v>
      </c>
      <c r="M1309" s="81">
        <f t="shared" si="392"/>
        <v>0</v>
      </c>
      <c r="N1309" s="81">
        <f t="shared" si="393"/>
        <v>0</v>
      </c>
      <c r="O1309" s="81">
        <f t="shared" si="394"/>
        <v>0.39999999999999858</v>
      </c>
      <c r="P1309" s="81">
        <f t="shared" si="395"/>
        <v>2.1999999999999957</v>
      </c>
      <c r="Q1309" s="81">
        <f t="shared" si="396"/>
        <v>12.199999999999996</v>
      </c>
      <c r="R1309" s="81">
        <f t="shared" si="397"/>
        <v>22.199999999999996</v>
      </c>
      <c r="S1309">
        <f t="shared" si="398"/>
        <v>3.5</v>
      </c>
      <c r="V1309" s="54" t="s">
        <v>2747</v>
      </c>
      <c r="W1309" s="55" t="s">
        <v>2748</v>
      </c>
      <c r="X1309" s="56">
        <v>5</v>
      </c>
      <c r="Y1309" s="57">
        <v>61.5</v>
      </c>
      <c r="Z1309" s="57">
        <v>2.6</v>
      </c>
      <c r="AA1309" s="57">
        <v>2.5219999999999998</v>
      </c>
      <c r="AB1309" s="57">
        <v>0</v>
      </c>
      <c r="AC1309" s="57">
        <v>27</v>
      </c>
      <c r="AD1309" s="57">
        <v>35.200000000000003</v>
      </c>
      <c r="AE1309" s="57">
        <v>0</v>
      </c>
      <c r="AF1309" s="57">
        <v>0</v>
      </c>
      <c r="AG1309" s="58">
        <v>1.75</v>
      </c>
      <c r="AH1309" s="58">
        <v>3.5</v>
      </c>
      <c r="AI1309" s="58">
        <v>0</v>
      </c>
      <c r="AJ1309" s="58">
        <v>0</v>
      </c>
    </row>
    <row r="1310" spans="1:39">
      <c r="A1310" s="68" t="str">
        <f t="shared" si="381"/>
        <v>6GN11</v>
      </c>
      <c r="B1310" s="12">
        <f t="shared" si="382"/>
        <v>2.5219999999999998</v>
      </c>
      <c r="C1310" s="12">
        <f t="shared" si="383"/>
        <v>2.5219999999999998</v>
      </c>
      <c r="D1310" s="12">
        <f t="shared" si="384"/>
        <v>2.4945025130312697</v>
      </c>
      <c r="E1310" s="12">
        <f t="shared" si="385"/>
        <v>2.1063282665452636</v>
      </c>
      <c r="F1310" s="12">
        <f t="shared" si="386"/>
        <v>1.4947020650404204</v>
      </c>
      <c r="G1310" s="12">
        <f t="shared" si="387"/>
        <v>0.88307586353557732</v>
      </c>
      <c r="H1310" s="12">
        <f t="shared" si="388"/>
        <v>29.1</v>
      </c>
      <c r="I1310" s="12">
        <f t="shared" si="389"/>
        <v>37.300000000000004</v>
      </c>
      <c r="J1310" s="12">
        <f t="shared" si="390"/>
        <v>2.5219999999999998</v>
      </c>
      <c r="K1310" s="12">
        <f t="shared" si="380"/>
        <v>2.2714673409515709</v>
      </c>
      <c r="L1310" s="12">
        <f t="shared" si="391"/>
        <v>8.2000000000000028</v>
      </c>
      <c r="M1310" s="81">
        <f t="shared" si="392"/>
        <v>0</v>
      </c>
      <c r="N1310" s="81">
        <f t="shared" si="393"/>
        <v>0</v>
      </c>
      <c r="O1310" s="81">
        <f t="shared" si="394"/>
        <v>0.89999999999999858</v>
      </c>
      <c r="P1310" s="81">
        <f t="shared" si="395"/>
        <v>2.6999999999999957</v>
      </c>
      <c r="Q1310" s="81">
        <f t="shared" si="396"/>
        <v>12.699999999999996</v>
      </c>
      <c r="R1310" s="81">
        <f t="shared" si="397"/>
        <v>22.699999999999996</v>
      </c>
      <c r="S1310">
        <f t="shared" si="398"/>
        <v>3.5</v>
      </c>
      <c r="V1310" s="54" t="s">
        <v>2749</v>
      </c>
      <c r="W1310" s="55" t="s">
        <v>2750</v>
      </c>
      <c r="X1310" s="56">
        <v>5</v>
      </c>
      <c r="Y1310" s="57">
        <v>61.5</v>
      </c>
      <c r="Z1310" s="57">
        <v>2.6</v>
      </c>
      <c r="AA1310" s="57">
        <v>2.5219999999999998</v>
      </c>
      <c r="AB1310" s="57">
        <v>0</v>
      </c>
      <c r="AC1310" s="57">
        <v>26.5</v>
      </c>
      <c r="AD1310" s="57">
        <v>34.700000000000003</v>
      </c>
      <c r="AE1310" s="57">
        <v>0</v>
      </c>
      <c r="AF1310" s="57">
        <v>0</v>
      </c>
      <c r="AG1310" s="58">
        <v>1.75</v>
      </c>
      <c r="AH1310" s="58">
        <v>3.5</v>
      </c>
      <c r="AI1310" s="58">
        <v>0</v>
      </c>
      <c r="AJ1310" s="58">
        <v>0</v>
      </c>
    </row>
    <row r="1311" spans="1:39">
      <c r="A1311" s="68" t="str">
        <f t="shared" si="381"/>
        <v>6GN12</v>
      </c>
      <c r="B1311" s="12">
        <f t="shared" si="382"/>
        <v>2.5219999999999998</v>
      </c>
      <c r="C1311" s="12">
        <f t="shared" si="383"/>
        <v>2.5219999999999998</v>
      </c>
      <c r="D1311" s="12">
        <f t="shared" si="384"/>
        <v>2.5219999999999998</v>
      </c>
      <c r="E1311" s="12">
        <f t="shared" si="385"/>
        <v>2.2592348169214742</v>
      </c>
      <c r="F1311" s="12">
        <f t="shared" si="386"/>
        <v>1.6476086154166312</v>
      </c>
      <c r="G1311" s="12">
        <f t="shared" si="387"/>
        <v>1.0359824139117881</v>
      </c>
      <c r="H1311" s="12">
        <f t="shared" si="388"/>
        <v>31.6</v>
      </c>
      <c r="I1311" s="12">
        <f t="shared" si="389"/>
        <v>39.800000000000004</v>
      </c>
      <c r="J1311" s="12">
        <f t="shared" si="390"/>
        <v>2.5219999999999998</v>
      </c>
      <c r="K1311" s="12">
        <f t="shared" si="380"/>
        <v>2.2714673409515709</v>
      </c>
      <c r="L1311" s="12">
        <f t="shared" si="391"/>
        <v>8.2000000000000028</v>
      </c>
      <c r="M1311" s="81">
        <f t="shared" si="392"/>
        <v>0</v>
      </c>
      <c r="N1311" s="81">
        <f t="shared" si="393"/>
        <v>0</v>
      </c>
      <c r="O1311" s="81">
        <f t="shared" si="394"/>
        <v>0</v>
      </c>
      <c r="P1311" s="81">
        <f t="shared" si="395"/>
        <v>0.19999999999999574</v>
      </c>
      <c r="Q1311" s="81">
        <f t="shared" si="396"/>
        <v>10.199999999999996</v>
      </c>
      <c r="R1311" s="81">
        <f t="shared" si="397"/>
        <v>20.199999999999996</v>
      </c>
      <c r="S1311">
        <f t="shared" si="398"/>
        <v>3.5</v>
      </c>
      <c r="V1311" s="54" t="s">
        <v>2751</v>
      </c>
      <c r="W1311" s="55" t="s">
        <v>2752</v>
      </c>
      <c r="X1311" s="56">
        <v>5</v>
      </c>
      <c r="Y1311" s="57">
        <v>61.5</v>
      </c>
      <c r="Z1311" s="57">
        <v>2.6</v>
      </c>
      <c r="AA1311" s="57">
        <v>2.5219999999999998</v>
      </c>
      <c r="AB1311" s="57">
        <v>0</v>
      </c>
      <c r="AC1311" s="57">
        <v>29</v>
      </c>
      <c r="AD1311" s="57">
        <v>37.200000000000003</v>
      </c>
      <c r="AE1311" s="57">
        <v>0</v>
      </c>
      <c r="AF1311" s="57">
        <v>0</v>
      </c>
      <c r="AG1311" s="58">
        <v>1.75</v>
      </c>
      <c r="AH1311" s="58">
        <v>3.5</v>
      </c>
      <c r="AI1311" s="58">
        <v>0</v>
      </c>
      <c r="AJ1311" s="58">
        <v>0</v>
      </c>
      <c r="AL1311" s="48"/>
      <c r="AM1311" s="48"/>
    </row>
    <row r="1312" spans="1:39">
      <c r="A1312" s="68" t="str">
        <f t="shared" si="381"/>
        <v>6GN13</v>
      </c>
      <c r="B1312" s="12">
        <f t="shared" si="382"/>
        <v>2.5219999999999998</v>
      </c>
      <c r="C1312" s="12">
        <f t="shared" si="383"/>
        <v>2.5219999999999998</v>
      </c>
      <c r="D1312" s="12">
        <f t="shared" si="384"/>
        <v>2.5219999999999998</v>
      </c>
      <c r="E1312" s="12">
        <f t="shared" si="385"/>
        <v>2.2286535068462321</v>
      </c>
      <c r="F1312" s="12">
        <f t="shared" si="386"/>
        <v>1.6170273053413891</v>
      </c>
      <c r="G1312" s="12">
        <f t="shared" si="387"/>
        <v>1.005401103836546</v>
      </c>
      <c r="H1312" s="12">
        <f t="shared" si="388"/>
        <v>31.1</v>
      </c>
      <c r="I1312" s="12">
        <f t="shared" si="389"/>
        <v>39.300000000000004</v>
      </c>
      <c r="J1312" s="12">
        <f t="shared" si="390"/>
        <v>2.5219999999999998</v>
      </c>
      <c r="K1312" s="12">
        <f t="shared" si="380"/>
        <v>2.2714673409515709</v>
      </c>
      <c r="L1312" s="12">
        <f t="shared" si="391"/>
        <v>8.2000000000000028</v>
      </c>
      <c r="M1312" s="81">
        <f t="shared" si="392"/>
        <v>0</v>
      </c>
      <c r="N1312" s="81">
        <f t="shared" si="393"/>
        <v>0</v>
      </c>
      <c r="O1312" s="81">
        <f t="shared" si="394"/>
        <v>0</v>
      </c>
      <c r="P1312" s="81">
        <f t="shared" si="395"/>
        <v>0.69999999999999574</v>
      </c>
      <c r="Q1312" s="81">
        <f t="shared" si="396"/>
        <v>10.699999999999996</v>
      </c>
      <c r="R1312" s="81">
        <f t="shared" si="397"/>
        <v>20.699999999999996</v>
      </c>
      <c r="S1312">
        <f t="shared" si="398"/>
        <v>3.5</v>
      </c>
      <c r="V1312" s="54" t="s">
        <v>2753</v>
      </c>
      <c r="W1312" s="55" t="s">
        <v>2754</v>
      </c>
      <c r="X1312" s="56">
        <v>5</v>
      </c>
      <c r="Y1312" s="57">
        <v>61.5</v>
      </c>
      <c r="Z1312" s="57">
        <v>2.6</v>
      </c>
      <c r="AA1312" s="57">
        <v>2.5219999999999998</v>
      </c>
      <c r="AB1312" s="57">
        <v>0</v>
      </c>
      <c r="AC1312" s="57">
        <v>28.5</v>
      </c>
      <c r="AD1312" s="57">
        <v>36.700000000000003</v>
      </c>
      <c r="AE1312" s="57">
        <v>0</v>
      </c>
      <c r="AF1312" s="57">
        <v>0</v>
      </c>
      <c r="AG1312" s="58">
        <v>1.75</v>
      </c>
      <c r="AH1312" s="58">
        <v>3.5</v>
      </c>
      <c r="AI1312" s="58">
        <v>0</v>
      </c>
      <c r="AJ1312" s="58">
        <v>0</v>
      </c>
      <c r="AL1312" s="48"/>
      <c r="AM1312" s="48"/>
    </row>
    <row r="1313" spans="1:40">
      <c r="A1313" s="68" t="str">
        <f t="shared" si="381"/>
        <v>6GN14</v>
      </c>
      <c r="B1313" s="12">
        <f t="shared" si="382"/>
        <v>2.5219999999999998</v>
      </c>
      <c r="C1313" s="12">
        <f t="shared" si="383"/>
        <v>2.5219999999999998</v>
      </c>
      <c r="D1313" s="12">
        <f t="shared" si="384"/>
        <v>2.5219999999999998</v>
      </c>
      <c r="E1313" s="12">
        <f t="shared" si="385"/>
        <v>2.19807219677099</v>
      </c>
      <c r="F1313" s="12">
        <f t="shared" si="386"/>
        <v>1.5864459952661469</v>
      </c>
      <c r="G1313" s="12">
        <f t="shared" si="387"/>
        <v>0.9748197937613039</v>
      </c>
      <c r="H1313" s="12">
        <f t="shared" si="388"/>
        <v>30.6</v>
      </c>
      <c r="I1313" s="12">
        <f t="shared" si="389"/>
        <v>38.800000000000004</v>
      </c>
      <c r="J1313" s="12">
        <f t="shared" si="390"/>
        <v>2.5219999999999998</v>
      </c>
      <c r="K1313" s="12">
        <f t="shared" si="380"/>
        <v>2.2714673409515709</v>
      </c>
      <c r="L1313" s="12">
        <f t="shared" si="391"/>
        <v>8.2000000000000028</v>
      </c>
      <c r="M1313" s="81">
        <f t="shared" si="392"/>
        <v>0</v>
      </c>
      <c r="N1313" s="81">
        <f t="shared" si="393"/>
        <v>0</v>
      </c>
      <c r="O1313" s="81">
        <f t="shared" si="394"/>
        <v>0</v>
      </c>
      <c r="P1313" s="81">
        <f t="shared" si="395"/>
        <v>1.1999999999999957</v>
      </c>
      <c r="Q1313" s="81">
        <f t="shared" si="396"/>
        <v>11.199999999999996</v>
      </c>
      <c r="R1313" s="81">
        <f t="shared" si="397"/>
        <v>21.199999999999996</v>
      </c>
      <c r="S1313">
        <f t="shared" si="398"/>
        <v>3.5</v>
      </c>
      <c r="V1313" s="54" t="s">
        <v>2755</v>
      </c>
      <c r="W1313" s="55" t="s">
        <v>2756</v>
      </c>
      <c r="X1313" s="56">
        <v>5</v>
      </c>
      <c r="Y1313" s="57">
        <v>61.5</v>
      </c>
      <c r="Z1313" s="57">
        <v>2.6</v>
      </c>
      <c r="AA1313" s="57">
        <v>2.5219999999999998</v>
      </c>
      <c r="AB1313" s="57">
        <v>0</v>
      </c>
      <c r="AC1313" s="57">
        <v>28</v>
      </c>
      <c r="AD1313" s="57">
        <v>36.200000000000003</v>
      </c>
      <c r="AE1313" s="57">
        <v>0</v>
      </c>
      <c r="AF1313" s="57">
        <v>0</v>
      </c>
      <c r="AG1313" s="58">
        <v>1.75</v>
      </c>
      <c r="AH1313" s="58">
        <v>3.5</v>
      </c>
      <c r="AI1313" s="58">
        <v>0</v>
      </c>
      <c r="AJ1313" s="58">
        <v>0</v>
      </c>
    </row>
    <row r="1314" spans="1:40">
      <c r="A1314" s="68" t="str">
        <f t="shared" si="381"/>
        <v>6GN19</v>
      </c>
      <c r="B1314" s="12">
        <f t="shared" si="382"/>
        <v>2.5219999999999998</v>
      </c>
      <c r="C1314" s="12">
        <f t="shared" si="383"/>
        <v>2.5219999999999998</v>
      </c>
      <c r="D1314" s="12">
        <f t="shared" si="384"/>
        <v>2.5219999999999998</v>
      </c>
      <c r="E1314" s="12">
        <f t="shared" si="385"/>
        <v>2.2653567882918533</v>
      </c>
      <c r="F1314" s="12">
        <f t="shared" si="386"/>
        <v>1.6782184722685272</v>
      </c>
      <c r="G1314" s="12">
        <f t="shared" si="387"/>
        <v>1.0665922707636839</v>
      </c>
      <c r="H1314" s="12">
        <f t="shared" si="388"/>
        <v>31.6</v>
      </c>
      <c r="I1314" s="12">
        <f t="shared" si="389"/>
        <v>40.800000000000004</v>
      </c>
      <c r="J1314" s="12">
        <f t="shared" si="390"/>
        <v>2.5219999999999998</v>
      </c>
      <c r="K1314" s="12">
        <f t="shared" si="380"/>
        <v>2.2409145776529824</v>
      </c>
      <c r="L1314" s="12">
        <f t="shared" si="391"/>
        <v>9.2000000000000028</v>
      </c>
      <c r="M1314" s="81">
        <f t="shared" si="392"/>
        <v>0</v>
      </c>
      <c r="N1314" s="81">
        <f t="shared" si="393"/>
        <v>0</v>
      </c>
      <c r="O1314" s="81">
        <f t="shared" si="394"/>
        <v>0</v>
      </c>
      <c r="P1314" s="81">
        <f t="shared" si="395"/>
        <v>8.3999999999999986</v>
      </c>
      <c r="Q1314" s="81">
        <f t="shared" si="396"/>
        <v>9.1999999999999957</v>
      </c>
      <c r="R1314" s="81">
        <f t="shared" si="397"/>
        <v>19.199999999999996</v>
      </c>
      <c r="S1314">
        <f t="shared" si="398"/>
        <v>3.5</v>
      </c>
      <c r="V1314" s="54" t="s">
        <v>2757</v>
      </c>
      <c r="W1314" s="55" t="s">
        <v>2758</v>
      </c>
      <c r="X1314" s="56">
        <v>5</v>
      </c>
      <c r="Y1314" s="57">
        <v>61.5</v>
      </c>
      <c r="Z1314" s="57">
        <v>2.6</v>
      </c>
      <c r="AA1314" s="57">
        <v>2.5219999999999998</v>
      </c>
      <c r="AB1314" s="57">
        <v>0</v>
      </c>
      <c r="AC1314" s="57">
        <v>29</v>
      </c>
      <c r="AD1314" s="57">
        <v>38.200000000000003</v>
      </c>
      <c r="AE1314" s="57">
        <v>0</v>
      </c>
      <c r="AF1314" s="57">
        <v>0</v>
      </c>
      <c r="AG1314" s="58">
        <v>1.75</v>
      </c>
      <c r="AH1314" s="58">
        <v>3.5</v>
      </c>
      <c r="AI1314" s="58">
        <v>0</v>
      </c>
      <c r="AJ1314" s="58">
        <v>0</v>
      </c>
    </row>
    <row r="1315" spans="1:40">
      <c r="A1315" s="68" t="str">
        <f t="shared" si="381"/>
        <v>6GN20</v>
      </c>
      <c r="B1315" s="12">
        <f t="shared" si="382"/>
        <v>2.5219999999999998</v>
      </c>
      <c r="C1315" s="12">
        <f t="shared" si="383"/>
        <v>2.5219999999999998</v>
      </c>
      <c r="D1315" s="12">
        <f t="shared" si="384"/>
        <v>2.5219999999999998</v>
      </c>
      <c r="E1315" s="12">
        <f t="shared" si="385"/>
        <v>2.2500804066425588</v>
      </c>
      <c r="F1315" s="12">
        <f t="shared" si="386"/>
        <v>1.647637162193285</v>
      </c>
      <c r="G1315" s="12">
        <f t="shared" si="387"/>
        <v>1.0360109606884418</v>
      </c>
      <c r="H1315" s="12">
        <f t="shared" si="388"/>
        <v>31.1</v>
      </c>
      <c r="I1315" s="12">
        <f t="shared" si="389"/>
        <v>40.300000000000004</v>
      </c>
      <c r="J1315" s="12">
        <f t="shared" si="390"/>
        <v>2.5219999999999998</v>
      </c>
      <c r="K1315" s="12">
        <f t="shared" si="380"/>
        <v>2.2409145776529824</v>
      </c>
      <c r="L1315" s="12">
        <f t="shared" si="391"/>
        <v>9.2000000000000028</v>
      </c>
      <c r="M1315" s="81">
        <f t="shared" si="392"/>
        <v>0</v>
      </c>
      <c r="N1315" s="81">
        <f t="shared" si="393"/>
        <v>0</v>
      </c>
      <c r="O1315" s="81">
        <f t="shared" si="394"/>
        <v>0</v>
      </c>
      <c r="P1315" s="81">
        <f t="shared" si="395"/>
        <v>8.8999999999999986</v>
      </c>
      <c r="Q1315" s="81">
        <f t="shared" si="396"/>
        <v>9.6999999999999957</v>
      </c>
      <c r="R1315" s="81">
        <f t="shared" si="397"/>
        <v>19.699999999999996</v>
      </c>
      <c r="S1315">
        <f t="shared" si="398"/>
        <v>3.5</v>
      </c>
      <c r="V1315" s="54" t="s">
        <v>2759</v>
      </c>
      <c r="W1315" s="55" t="s">
        <v>2760</v>
      </c>
      <c r="X1315" s="56">
        <v>5</v>
      </c>
      <c r="Y1315" s="57">
        <v>61.5</v>
      </c>
      <c r="Z1315" s="57">
        <v>2.6</v>
      </c>
      <c r="AA1315" s="57">
        <v>2.5219999999999998</v>
      </c>
      <c r="AB1315" s="57">
        <v>0</v>
      </c>
      <c r="AC1315" s="57">
        <v>28.5</v>
      </c>
      <c r="AD1315" s="57">
        <v>37.700000000000003</v>
      </c>
      <c r="AE1315" s="57">
        <v>0</v>
      </c>
      <c r="AF1315" s="57">
        <v>0</v>
      </c>
      <c r="AG1315" s="58">
        <v>1.75</v>
      </c>
      <c r="AH1315" s="58">
        <v>3.5</v>
      </c>
      <c r="AI1315" s="58">
        <v>0</v>
      </c>
      <c r="AJ1315" s="58">
        <v>0</v>
      </c>
    </row>
    <row r="1316" spans="1:40">
      <c r="A1316" s="68" t="str">
        <f t="shared" si="381"/>
        <v>6H2</v>
      </c>
      <c r="B1316" s="12">
        <f t="shared" si="382"/>
        <v>2.5219999999999998</v>
      </c>
      <c r="C1316" s="12">
        <f t="shared" si="383"/>
        <v>2.5219999999999998</v>
      </c>
      <c r="D1316" s="12">
        <f t="shared" si="384"/>
        <v>2.3124753830495135</v>
      </c>
      <c r="E1316" s="12">
        <f t="shared" si="385"/>
        <v>1.9632676881320361</v>
      </c>
      <c r="F1316" s="12">
        <f t="shared" si="386"/>
        <v>1.6140599932145587</v>
      </c>
      <c r="G1316" s="12">
        <f t="shared" si="387"/>
        <v>1.2648522982970816</v>
      </c>
      <c r="H1316" s="12">
        <f t="shared" si="388"/>
        <v>24</v>
      </c>
      <c r="I1316" s="12">
        <f t="shared" si="389"/>
        <v>24</v>
      </c>
      <c r="J1316" s="12">
        <f t="shared" si="390"/>
        <v>2.5219999999999998</v>
      </c>
      <c r="K1316" s="12">
        <f t="shared" si="380"/>
        <v>2.5219999999999998</v>
      </c>
      <c r="L1316" s="12">
        <f t="shared" si="391"/>
        <v>0</v>
      </c>
      <c r="M1316" s="81">
        <f t="shared" si="392"/>
        <v>0</v>
      </c>
      <c r="N1316" s="81">
        <f t="shared" si="393"/>
        <v>0</v>
      </c>
      <c r="O1316" s="81">
        <f t="shared" si="394"/>
        <v>6</v>
      </c>
      <c r="P1316" s="81">
        <f t="shared" si="395"/>
        <v>16</v>
      </c>
      <c r="Q1316" s="81">
        <f t="shared" si="396"/>
        <v>26</v>
      </c>
      <c r="R1316" s="81">
        <f t="shared" si="397"/>
        <v>36</v>
      </c>
      <c r="S1316">
        <f t="shared" si="398"/>
        <v>2</v>
      </c>
      <c r="V1316" s="54" t="s">
        <v>2761</v>
      </c>
      <c r="W1316" s="55" t="s">
        <v>2762</v>
      </c>
      <c r="X1316" s="56">
        <v>5</v>
      </c>
      <c r="Y1316" s="57">
        <v>61.7</v>
      </c>
      <c r="Z1316" s="57">
        <v>2.6</v>
      </c>
      <c r="AA1316" s="57">
        <v>2.5219999999999998</v>
      </c>
      <c r="AB1316" s="57">
        <v>0</v>
      </c>
      <c r="AC1316" s="57">
        <v>21.4</v>
      </c>
      <c r="AD1316" s="57">
        <v>0</v>
      </c>
      <c r="AE1316" s="57">
        <v>0</v>
      </c>
      <c r="AF1316" s="57">
        <v>0</v>
      </c>
      <c r="AG1316" s="58">
        <v>2</v>
      </c>
      <c r="AH1316" s="58">
        <v>0</v>
      </c>
      <c r="AI1316" s="58">
        <v>0</v>
      </c>
      <c r="AJ1316" s="58">
        <v>0</v>
      </c>
      <c r="AN1316" s="48"/>
    </row>
    <row r="1317" spans="1:40">
      <c r="A1317" s="68" t="str">
        <f t="shared" si="381"/>
        <v>6H3</v>
      </c>
      <c r="B1317" s="12">
        <f t="shared" si="382"/>
        <v>2.5219999999999998</v>
      </c>
      <c r="C1317" s="12">
        <f t="shared" si="383"/>
        <v>2.5219999999999998</v>
      </c>
      <c r="D1317" s="12">
        <f t="shared" si="384"/>
        <v>2.3823169220330089</v>
      </c>
      <c r="E1317" s="12">
        <f t="shared" si="385"/>
        <v>2.0331092271155313</v>
      </c>
      <c r="F1317" s="12">
        <f t="shared" si="386"/>
        <v>1.6839015321980542</v>
      </c>
      <c r="G1317" s="12">
        <f t="shared" si="387"/>
        <v>1.334693837280577</v>
      </c>
      <c r="H1317" s="12">
        <f t="shared" si="388"/>
        <v>26</v>
      </c>
      <c r="I1317" s="12">
        <f t="shared" si="389"/>
        <v>26</v>
      </c>
      <c r="J1317" s="12">
        <f t="shared" si="390"/>
        <v>2.5219999999999998</v>
      </c>
      <c r="K1317" s="12">
        <f t="shared" si="380"/>
        <v>2.5219999999999998</v>
      </c>
      <c r="L1317" s="12">
        <f t="shared" si="391"/>
        <v>0</v>
      </c>
      <c r="M1317" s="81">
        <f t="shared" si="392"/>
        <v>0</v>
      </c>
      <c r="N1317" s="81">
        <f t="shared" si="393"/>
        <v>0</v>
      </c>
      <c r="O1317" s="81">
        <f t="shared" si="394"/>
        <v>4</v>
      </c>
      <c r="P1317" s="81">
        <f t="shared" si="395"/>
        <v>14</v>
      </c>
      <c r="Q1317" s="81">
        <f t="shared" si="396"/>
        <v>24</v>
      </c>
      <c r="R1317" s="81">
        <f t="shared" si="397"/>
        <v>34</v>
      </c>
      <c r="S1317">
        <f t="shared" si="398"/>
        <v>2</v>
      </c>
      <c r="V1317" s="54" t="s">
        <v>2763</v>
      </c>
      <c r="W1317" s="55" t="s">
        <v>2764</v>
      </c>
      <c r="X1317" s="56">
        <v>5</v>
      </c>
      <c r="Y1317" s="57">
        <v>63.7</v>
      </c>
      <c r="Z1317" s="57">
        <v>2.6</v>
      </c>
      <c r="AA1317" s="57">
        <v>2.5219999999999998</v>
      </c>
      <c r="AB1317" s="57">
        <v>0</v>
      </c>
      <c r="AC1317" s="57">
        <v>23.4</v>
      </c>
      <c r="AD1317" s="57">
        <v>0</v>
      </c>
      <c r="AE1317" s="57">
        <v>0</v>
      </c>
      <c r="AF1317" s="57">
        <v>0</v>
      </c>
      <c r="AG1317" s="58">
        <v>2</v>
      </c>
      <c r="AH1317" s="58">
        <v>0</v>
      </c>
      <c r="AI1317" s="58">
        <v>0</v>
      </c>
      <c r="AJ1317" s="58">
        <v>0</v>
      </c>
    </row>
    <row r="1318" spans="1:40">
      <c r="A1318" s="68" t="str">
        <f t="shared" si="381"/>
        <v>6H4</v>
      </c>
      <c r="B1318" s="12">
        <f t="shared" si="382"/>
        <v>2.5219999999999998</v>
      </c>
      <c r="C1318" s="12">
        <f t="shared" si="383"/>
        <v>2.5219999999999998</v>
      </c>
      <c r="D1318" s="12">
        <f t="shared" si="384"/>
        <v>2.5219999999999998</v>
      </c>
      <c r="E1318" s="12">
        <f t="shared" si="385"/>
        <v>2.3543803064396109</v>
      </c>
      <c r="F1318" s="12">
        <f t="shared" si="386"/>
        <v>2.0051726115221333</v>
      </c>
      <c r="G1318" s="12">
        <f t="shared" si="387"/>
        <v>1.6559649166046562</v>
      </c>
      <c r="H1318" s="12">
        <f t="shared" si="388"/>
        <v>27.200000000000003</v>
      </c>
      <c r="I1318" s="12">
        <f t="shared" si="389"/>
        <v>35.200000000000003</v>
      </c>
      <c r="J1318" s="12">
        <f t="shared" si="390"/>
        <v>2.5219999999999998</v>
      </c>
      <c r="K1318" s="12">
        <f t="shared" si="380"/>
        <v>2.5219999999999998</v>
      </c>
      <c r="L1318" s="12">
        <f t="shared" si="391"/>
        <v>8</v>
      </c>
      <c r="M1318" s="81">
        <f t="shared" si="392"/>
        <v>0</v>
      </c>
      <c r="N1318" s="81">
        <f t="shared" si="393"/>
        <v>0</v>
      </c>
      <c r="O1318" s="81">
        <f t="shared" si="394"/>
        <v>2.7999999999999972</v>
      </c>
      <c r="P1318" s="81">
        <f t="shared" si="395"/>
        <v>4.7999999999999972</v>
      </c>
      <c r="Q1318" s="81">
        <f t="shared" si="396"/>
        <v>14.799999999999997</v>
      </c>
      <c r="R1318" s="81">
        <f t="shared" si="397"/>
        <v>24.799999999999997</v>
      </c>
      <c r="S1318">
        <f t="shared" si="398"/>
        <v>2</v>
      </c>
      <c r="V1318" s="54" t="s">
        <v>2765</v>
      </c>
      <c r="W1318" s="55" t="s">
        <v>2766</v>
      </c>
      <c r="X1318" s="56">
        <v>5</v>
      </c>
      <c r="Y1318" s="57">
        <v>61.7</v>
      </c>
      <c r="Z1318" s="57">
        <v>2.6</v>
      </c>
      <c r="AA1318" s="57">
        <v>2.5219999999999998</v>
      </c>
      <c r="AB1318" s="57">
        <v>2.46</v>
      </c>
      <c r="AC1318" s="57">
        <v>24.6</v>
      </c>
      <c r="AD1318" s="57">
        <v>32.6</v>
      </c>
      <c r="AE1318" s="57">
        <v>0</v>
      </c>
      <c r="AF1318" s="57">
        <v>0</v>
      </c>
      <c r="AG1318" s="58">
        <v>0</v>
      </c>
      <c r="AH1318" s="58">
        <v>2</v>
      </c>
      <c r="AI1318" s="58">
        <v>0</v>
      </c>
      <c r="AJ1318" s="58">
        <v>0</v>
      </c>
    </row>
    <row r="1319" spans="1:40">
      <c r="A1319" s="68" t="str">
        <f t="shared" si="381"/>
        <v>6H6</v>
      </c>
      <c r="B1319" s="12">
        <f t="shared" si="382"/>
        <v>2.5219999999999998</v>
      </c>
      <c r="C1319" s="12">
        <f t="shared" si="383"/>
        <v>2.5219999999999998</v>
      </c>
      <c r="D1319" s="12">
        <f t="shared" si="384"/>
        <v>2.1797764589808724</v>
      </c>
      <c r="E1319" s="12">
        <f t="shared" si="385"/>
        <v>1.8305687640633947</v>
      </c>
      <c r="F1319" s="12">
        <f t="shared" si="386"/>
        <v>1.4813610691459176</v>
      </c>
      <c r="G1319" s="12">
        <f t="shared" si="387"/>
        <v>1.1321533742284402</v>
      </c>
      <c r="H1319" s="12">
        <f t="shared" si="388"/>
        <v>20.200000000000003</v>
      </c>
      <c r="I1319" s="12">
        <f t="shared" si="389"/>
        <v>20.200000000000003</v>
      </c>
      <c r="J1319" s="12">
        <f t="shared" si="390"/>
        <v>2.5219999999999998</v>
      </c>
      <c r="K1319" s="12">
        <f t="shared" si="380"/>
        <v>2.5219999999999998</v>
      </c>
      <c r="L1319" s="12">
        <f t="shared" si="391"/>
        <v>0</v>
      </c>
      <c r="M1319" s="81">
        <f t="shared" si="392"/>
        <v>0</v>
      </c>
      <c r="N1319" s="81">
        <f t="shared" si="393"/>
        <v>0</v>
      </c>
      <c r="O1319" s="81">
        <f t="shared" si="394"/>
        <v>9.7999999999999972</v>
      </c>
      <c r="P1319" s="81">
        <f t="shared" si="395"/>
        <v>19.799999999999997</v>
      </c>
      <c r="Q1319" s="81">
        <f t="shared" si="396"/>
        <v>29.799999999999997</v>
      </c>
      <c r="R1319" s="81">
        <f t="shared" si="397"/>
        <v>39.799999999999997</v>
      </c>
      <c r="S1319">
        <f t="shared" si="398"/>
        <v>2</v>
      </c>
      <c r="V1319" s="54" t="s">
        <v>2767</v>
      </c>
      <c r="W1319" s="55" t="s">
        <v>2768</v>
      </c>
      <c r="X1319" s="56">
        <v>5</v>
      </c>
      <c r="Y1319" s="57">
        <v>63</v>
      </c>
      <c r="Z1319" s="57">
        <v>2.6</v>
      </c>
      <c r="AA1319" s="57">
        <v>2.5219999999999998</v>
      </c>
      <c r="AB1319" s="57">
        <v>0</v>
      </c>
      <c r="AC1319" s="57">
        <v>17.600000000000001</v>
      </c>
      <c r="AD1319" s="57">
        <v>0</v>
      </c>
      <c r="AE1319" s="57">
        <v>0</v>
      </c>
      <c r="AF1319" s="57">
        <v>0</v>
      </c>
      <c r="AG1319" s="58">
        <v>2</v>
      </c>
      <c r="AH1319" s="58">
        <v>0</v>
      </c>
      <c r="AI1319" s="58">
        <v>0</v>
      </c>
      <c r="AJ1319" s="58">
        <v>0</v>
      </c>
    </row>
    <row r="1320" spans="1:40">
      <c r="A1320" s="68" t="str">
        <f t="shared" si="381"/>
        <v>6H7</v>
      </c>
      <c r="B1320" s="12">
        <f t="shared" si="382"/>
        <v>3.0070000000000001</v>
      </c>
      <c r="C1320" s="12">
        <f t="shared" si="383"/>
        <v>3.0070000000000001</v>
      </c>
      <c r="D1320" s="12">
        <f t="shared" si="384"/>
        <v>2.8114436908462128</v>
      </c>
      <c r="E1320" s="12">
        <f t="shared" si="385"/>
        <v>2.4622359959287357</v>
      </c>
      <c r="F1320" s="12">
        <f t="shared" si="386"/>
        <v>2.113028301011258</v>
      </c>
      <c r="G1320" s="12">
        <f t="shared" si="387"/>
        <v>1.7638206060937809</v>
      </c>
      <c r="H1320" s="12">
        <f t="shared" si="388"/>
        <v>14</v>
      </c>
      <c r="I1320" s="12">
        <f t="shared" si="389"/>
        <v>24.4</v>
      </c>
      <c r="J1320" s="12">
        <f t="shared" si="390"/>
        <v>3.0070000000000001</v>
      </c>
      <c r="K1320" s="12">
        <f t="shared" si="380"/>
        <v>3.0070000000000001</v>
      </c>
      <c r="L1320" s="12">
        <f t="shared" si="391"/>
        <v>10.399999999999999</v>
      </c>
      <c r="M1320" s="81">
        <f t="shared" si="392"/>
        <v>0</v>
      </c>
      <c r="N1320" s="81">
        <f t="shared" si="393"/>
        <v>6</v>
      </c>
      <c r="O1320" s="81">
        <f t="shared" si="394"/>
        <v>5.6000000000000014</v>
      </c>
      <c r="P1320" s="81">
        <f t="shared" si="395"/>
        <v>15.600000000000001</v>
      </c>
      <c r="Q1320" s="81">
        <f t="shared" si="396"/>
        <v>25.6</v>
      </c>
      <c r="R1320" s="81">
        <f t="shared" si="397"/>
        <v>35.6</v>
      </c>
      <c r="S1320">
        <f t="shared" si="398"/>
        <v>2</v>
      </c>
      <c r="V1320" s="54" t="s">
        <v>2769</v>
      </c>
      <c r="W1320" s="55" t="s">
        <v>2770</v>
      </c>
      <c r="X1320" s="56">
        <v>5</v>
      </c>
      <c r="Y1320" s="57">
        <v>61.7</v>
      </c>
      <c r="Z1320" s="57">
        <v>3</v>
      </c>
      <c r="AA1320" s="57">
        <v>3.0070000000000001</v>
      </c>
      <c r="AB1320" s="57">
        <v>2.5219999999999998</v>
      </c>
      <c r="AC1320" s="57">
        <v>11</v>
      </c>
      <c r="AD1320" s="57">
        <v>21.4</v>
      </c>
      <c r="AE1320" s="57">
        <v>0</v>
      </c>
      <c r="AF1320" s="57">
        <v>0</v>
      </c>
      <c r="AG1320" s="58">
        <v>0</v>
      </c>
      <c r="AH1320" s="58">
        <v>2</v>
      </c>
      <c r="AI1320" s="58">
        <v>0</v>
      </c>
      <c r="AJ1320" s="58">
        <v>0</v>
      </c>
    </row>
    <row r="1321" spans="1:40">
      <c r="A1321" s="68" t="str">
        <f t="shared" si="381"/>
        <v>6H8-63</v>
      </c>
      <c r="B1321" s="12">
        <f t="shared" si="382"/>
        <v>3</v>
      </c>
      <c r="C1321" s="12">
        <f t="shared" si="383"/>
        <v>3</v>
      </c>
      <c r="D1321" s="12">
        <f t="shared" si="384"/>
        <v>2.9476188457623782</v>
      </c>
      <c r="E1321" s="12">
        <f t="shared" si="385"/>
        <v>2.598411150844901</v>
      </c>
      <c r="F1321" s="12">
        <f t="shared" si="386"/>
        <v>2.2492034559274239</v>
      </c>
      <c r="G1321" s="12">
        <f t="shared" si="387"/>
        <v>1.8999957610099465</v>
      </c>
      <c r="H1321" s="12">
        <f t="shared" si="388"/>
        <v>12</v>
      </c>
      <c r="I1321" s="12">
        <f t="shared" si="389"/>
        <v>28.5</v>
      </c>
      <c r="J1321" s="12">
        <f t="shared" si="390"/>
        <v>3</v>
      </c>
      <c r="K1321" s="12">
        <f t="shared" si="380"/>
        <v>3</v>
      </c>
      <c r="L1321" s="12">
        <f t="shared" si="391"/>
        <v>16.5</v>
      </c>
      <c r="M1321" s="81">
        <f t="shared" si="392"/>
        <v>0</v>
      </c>
      <c r="N1321" s="81">
        <f t="shared" si="393"/>
        <v>8</v>
      </c>
      <c r="O1321" s="81">
        <f t="shared" si="394"/>
        <v>1.5</v>
      </c>
      <c r="P1321" s="81">
        <f t="shared" si="395"/>
        <v>11.5</v>
      </c>
      <c r="Q1321" s="81">
        <f t="shared" si="396"/>
        <v>21.5</v>
      </c>
      <c r="R1321" s="81">
        <f t="shared" si="397"/>
        <v>31.5</v>
      </c>
      <c r="S1321">
        <f t="shared" si="398"/>
        <v>2</v>
      </c>
      <c r="V1321" s="54" t="s">
        <v>2771</v>
      </c>
      <c r="W1321" s="55" t="s">
        <v>2772</v>
      </c>
      <c r="X1321" s="56">
        <v>5</v>
      </c>
      <c r="Y1321" s="57">
        <v>67.5</v>
      </c>
      <c r="Z1321" s="57">
        <v>3</v>
      </c>
      <c r="AA1321" s="57">
        <v>3</v>
      </c>
      <c r="AB1321" s="57">
        <v>2.63</v>
      </c>
      <c r="AC1321" s="57">
        <v>9</v>
      </c>
      <c r="AD1321" s="57">
        <v>25.5</v>
      </c>
      <c r="AE1321" s="57">
        <v>0</v>
      </c>
      <c r="AF1321" s="57">
        <v>0</v>
      </c>
      <c r="AG1321" s="58">
        <v>0</v>
      </c>
      <c r="AH1321" s="58">
        <v>2</v>
      </c>
      <c r="AI1321" s="58">
        <v>0</v>
      </c>
      <c r="AJ1321" s="58">
        <v>0</v>
      </c>
    </row>
    <row r="1322" spans="1:40">
      <c r="A1322" s="68" t="str">
        <f t="shared" si="381"/>
        <v>6H9</v>
      </c>
      <c r="B1322" s="12">
        <f t="shared" si="382"/>
        <v>3.0070000000000001</v>
      </c>
      <c r="C1322" s="12">
        <f t="shared" si="383"/>
        <v>3.0070000000000001</v>
      </c>
      <c r="D1322" s="12">
        <f t="shared" si="384"/>
        <v>2.8292882040564962</v>
      </c>
      <c r="E1322" s="12">
        <f t="shared" si="385"/>
        <v>2.4800805091390186</v>
      </c>
      <c r="F1322" s="12">
        <f t="shared" si="386"/>
        <v>2.1308728142215414</v>
      </c>
      <c r="G1322" s="12">
        <f t="shared" si="387"/>
        <v>1.781665119304064</v>
      </c>
      <c r="H1322" s="12">
        <f t="shared" si="388"/>
        <v>23.2</v>
      </c>
      <c r="I1322" s="12">
        <f t="shared" si="389"/>
        <v>24.911000000000001</v>
      </c>
      <c r="J1322" s="12">
        <f t="shared" si="390"/>
        <v>3.0070000000000001</v>
      </c>
      <c r="K1322" s="12">
        <f t="shared" si="380"/>
        <v>3.0070000000000001</v>
      </c>
      <c r="L1322" s="12">
        <f t="shared" si="391"/>
        <v>1.7110000000000021</v>
      </c>
      <c r="M1322" s="81">
        <f t="shared" si="392"/>
        <v>0</v>
      </c>
      <c r="N1322" s="81">
        <f t="shared" si="393"/>
        <v>0</v>
      </c>
      <c r="O1322" s="81">
        <f t="shared" si="394"/>
        <v>5.0889999999999986</v>
      </c>
      <c r="P1322" s="81">
        <f t="shared" si="395"/>
        <v>15.088999999999999</v>
      </c>
      <c r="Q1322" s="81">
        <f t="shared" si="396"/>
        <v>25.088999999999999</v>
      </c>
      <c r="R1322" s="81">
        <f t="shared" si="397"/>
        <v>35.088999999999999</v>
      </c>
      <c r="S1322">
        <f t="shared" si="398"/>
        <v>2</v>
      </c>
      <c r="V1322" s="54" t="s">
        <v>2773</v>
      </c>
      <c r="W1322" s="55" t="s">
        <v>2774</v>
      </c>
      <c r="X1322" s="56">
        <v>5</v>
      </c>
      <c r="Y1322" s="57">
        <v>63</v>
      </c>
      <c r="Z1322" s="57">
        <v>3</v>
      </c>
      <c r="AA1322" s="57">
        <v>3.0070000000000001</v>
      </c>
      <c r="AB1322" s="57">
        <v>2.9470000000000001</v>
      </c>
      <c r="AC1322" s="57">
        <v>20.2</v>
      </c>
      <c r="AD1322" s="57">
        <v>21.911000000000001</v>
      </c>
      <c r="AE1322" s="57">
        <v>0</v>
      </c>
      <c r="AF1322" s="57">
        <v>0</v>
      </c>
      <c r="AG1322" s="58">
        <v>0</v>
      </c>
      <c r="AH1322" s="58">
        <v>2</v>
      </c>
      <c r="AI1322" s="58">
        <v>0</v>
      </c>
      <c r="AJ1322" s="58">
        <v>0</v>
      </c>
    </row>
    <row r="1323" spans="1:40">
      <c r="A1323" s="68" t="str">
        <f t="shared" si="381"/>
        <v>6H10</v>
      </c>
      <c r="B1323" s="12">
        <f t="shared" si="382"/>
        <v>3.0070000000000001</v>
      </c>
      <c r="C1323" s="12">
        <f t="shared" si="383"/>
        <v>3.0070000000000001</v>
      </c>
      <c r="D1323" s="12">
        <f t="shared" si="384"/>
        <v>2.8292882040564962</v>
      </c>
      <c r="E1323" s="12">
        <f t="shared" si="385"/>
        <v>2.4800805091390186</v>
      </c>
      <c r="F1323" s="12">
        <f t="shared" si="386"/>
        <v>2.1308728142215414</v>
      </c>
      <c r="G1323" s="12">
        <f t="shared" si="387"/>
        <v>1.781665119304064</v>
      </c>
      <c r="H1323" s="12">
        <f t="shared" si="388"/>
        <v>23.2</v>
      </c>
      <c r="I1323" s="12">
        <f t="shared" si="389"/>
        <v>24.911000000000001</v>
      </c>
      <c r="J1323" s="12">
        <f t="shared" si="390"/>
        <v>3.0070000000000001</v>
      </c>
      <c r="K1323" s="12">
        <f t="shared" si="380"/>
        <v>3.0070000000000001</v>
      </c>
      <c r="L1323" s="12">
        <f t="shared" si="391"/>
        <v>1.7110000000000021</v>
      </c>
      <c r="M1323" s="81">
        <f t="shared" si="392"/>
        <v>0</v>
      </c>
      <c r="N1323" s="81">
        <f t="shared" si="393"/>
        <v>0</v>
      </c>
      <c r="O1323" s="81">
        <f t="shared" si="394"/>
        <v>5.0889999999999986</v>
      </c>
      <c r="P1323" s="81">
        <f t="shared" si="395"/>
        <v>15.088999999999999</v>
      </c>
      <c r="Q1323" s="81">
        <f t="shared" si="396"/>
        <v>25.088999999999999</v>
      </c>
      <c r="R1323" s="81">
        <f t="shared" si="397"/>
        <v>35.088999999999999</v>
      </c>
      <c r="S1323">
        <f t="shared" si="398"/>
        <v>2</v>
      </c>
      <c r="V1323" s="54" t="s">
        <v>2775</v>
      </c>
      <c r="W1323" s="55" t="s">
        <v>2776</v>
      </c>
      <c r="X1323" s="56">
        <v>5</v>
      </c>
      <c r="Y1323" s="57">
        <v>63</v>
      </c>
      <c r="Z1323" s="57">
        <v>3</v>
      </c>
      <c r="AA1323" s="57">
        <v>3.0070000000000001</v>
      </c>
      <c r="AB1323" s="57">
        <v>2.9470000000000001</v>
      </c>
      <c r="AC1323" s="57">
        <v>20.2</v>
      </c>
      <c r="AD1323" s="57">
        <v>21.911000000000001</v>
      </c>
      <c r="AE1323" s="57">
        <v>0</v>
      </c>
      <c r="AF1323" s="57">
        <v>0</v>
      </c>
      <c r="AG1323" s="58">
        <v>0</v>
      </c>
      <c r="AH1323" s="58">
        <v>2</v>
      </c>
      <c r="AI1323" s="58">
        <v>0</v>
      </c>
      <c r="AJ1323" s="58">
        <v>0</v>
      </c>
    </row>
    <row r="1324" spans="1:40">
      <c r="A1324" s="68" t="str">
        <f t="shared" si="381"/>
        <v>6H11</v>
      </c>
      <c r="B1324" s="12">
        <f t="shared" si="382"/>
        <v>3.0070000000000001</v>
      </c>
      <c r="C1324" s="12">
        <f t="shared" si="383"/>
        <v>3.0070000000000001</v>
      </c>
      <c r="D1324" s="12">
        <f t="shared" si="384"/>
        <v>2.8467485888023698</v>
      </c>
      <c r="E1324" s="12">
        <f t="shared" si="385"/>
        <v>2.4975408938848926</v>
      </c>
      <c r="F1324" s="12">
        <f t="shared" si="386"/>
        <v>2.148333198967415</v>
      </c>
      <c r="G1324" s="12">
        <f t="shared" si="387"/>
        <v>1.7991255040499379</v>
      </c>
      <c r="H1324" s="12">
        <f t="shared" si="388"/>
        <v>23.7</v>
      </c>
      <c r="I1324" s="12">
        <f t="shared" si="389"/>
        <v>25.411000000000001</v>
      </c>
      <c r="J1324" s="12">
        <f t="shared" si="390"/>
        <v>3.0070000000000001</v>
      </c>
      <c r="K1324" s="12">
        <f t="shared" si="380"/>
        <v>3.0070000000000001</v>
      </c>
      <c r="L1324" s="12">
        <f t="shared" si="391"/>
        <v>1.7110000000000021</v>
      </c>
      <c r="M1324" s="81">
        <f t="shared" si="392"/>
        <v>0</v>
      </c>
      <c r="N1324" s="81">
        <f t="shared" si="393"/>
        <v>0</v>
      </c>
      <c r="O1324" s="81">
        <f t="shared" si="394"/>
        <v>4.5889999999999986</v>
      </c>
      <c r="P1324" s="81">
        <f t="shared" si="395"/>
        <v>14.588999999999999</v>
      </c>
      <c r="Q1324" s="81">
        <f t="shared" si="396"/>
        <v>24.588999999999999</v>
      </c>
      <c r="R1324" s="81">
        <f t="shared" si="397"/>
        <v>34.588999999999999</v>
      </c>
      <c r="S1324">
        <f t="shared" si="398"/>
        <v>2</v>
      </c>
      <c r="V1324" s="54" t="s">
        <v>2777</v>
      </c>
      <c r="W1324" s="55" t="s">
        <v>2778</v>
      </c>
      <c r="X1324" s="56">
        <v>5</v>
      </c>
      <c r="Y1324" s="57">
        <v>63</v>
      </c>
      <c r="Z1324" s="57">
        <v>3</v>
      </c>
      <c r="AA1324" s="57">
        <v>3.0070000000000001</v>
      </c>
      <c r="AB1324" s="57">
        <v>2.9470000000000001</v>
      </c>
      <c r="AC1324" s="57">
        <v>20.7</v>
      </c>
      <c r="AD1324" s="57">
        <v>22.411000000000001</v>
      </c>
      <c r="AE1324" s="57">
        <v>0</v>
      </c>
      <c r="AF1324" s="57">
        <v>0</v>
      </c>
      <c r="AG1324" s="58">
        <v>0</v>
      </c>
      <c r="AH1324" s="58">
        <v>2</v>
      </c>
      <c r="AI1324" s="58">
        <v>0</v>
      </c>
      <c r="AJ1324" s="58">
        <v>0</v>
      </c>
    </row>
    <row r="1325" spans="1:40">
      <c r="A1325" s="68" t="str">
        <f t="shared" si="381"/>
        <v>6H12</v>
      </c>
      <c r="B1325" s="12">
        <f t="shared" si="382"/>
        <v>3.0070000000000001</v>
      </c>
      <c r="C1325" s="12">
        <f t="shared" si="383"/>
        <v>3.0070000000000001</v>
      </c>
      <c r="D1325" s="12">
        <f t="shared" si="384"/>
        <v>2.8642089735482439</v>
      </c>
      <c r="E1325" s="12">
        <f t="shared" si="385"/>
        <v>2.5150012786307663</v>
      </c>
      <c r="F1325" s="12">
        <f t="shared" si="386"/>
        <v>2.1657935837132891</v>
      </c>
      <c r="G1325" s="12">
        <f t="shared" si="387"/>
        <v>1.8165858887958117</v>
      </c>
      <c r="H1325" s="12">
        <f t="shared" si="388"/>
        <v>24.2</v>
      </c>
      <c r="I1325" s="12">
        <f t="shared" si="389"/>
        <v>25.911000000000001</v>
      </c>
      <c r="J1325" s="12">
        <f t="shared" si="390"/>
        <v>3.0070000000000001</v>
      </c>
      <c r="K1325" s="12">
        <f t="shared" si="380"/>
        <v>3.0070000000000001</v>
      </c>
      <c r="L1325" s="12">
        <f t="shared" si="391"/>
        <v>1.7110000000000021</v>
      </c>
      <c r="M1325" s="81">
        <f t="shared" si="392"/>
        <v>0</v>
      </c>
      <c r="N1325" s="81">
        <f t="shared" si="393"/>
        <v>0</v>
      </c>
      <c r="O1325" s="81">
        <f t="shared" si="394"/>
        <v>4.0889999999999986</v>
      </c>
      <c r="P1325" s="81">
        <f t="shared" si="395"/>
        <v>14.088999999999999</v>
      </c>
      <c r="Q1325" s="81">
        <f t="shared" si="396"/>
        <v>24.088999999999999</v>
      </c>
      <c r="R1325" s="81">
        <f t="shared" si="397"/>
        <v>34.088999999999999</v>
      </c>
      <c r="S1325">
        <f t="shared" si="398"/>
        <v>2</v>
      </c>
      <c r="V1325" s="54" t="s">
        <v>2779</v>
      </c>
      <c r="W1325" s="55" t="s">
        <v>2780</v>
      </c>
      <c r="X1325" s="56">
        <v>5</v>
      </c>
      <c r="Y1325" s="57">
        <v>63</v>
      </c>
      <c r="Z1325" s="57">
        <v>3</v>
      </c>
      <c r="AA1325" s="57">
        <v>3.0070000000000001</v>
      </c>
      <c r="AB1325" s="57">
        <v>2.9470000000000001</v>
      </c>
      <c r="AC1325" s="57">
        <v>21.2</v>
      </c>
      <c r="AD1325" s="57">
        <v>22.911000000000001</v>
      </c>
      <c r="AE1325" s="57">
        <v>0</v>
      </c>
      <c r="AF1325" s="57">
        <v>0</v>
      </c>
      <c r="AG1325" s="58">
        <v>0</v>
      </c>
      <c r="AH1325" s="58">
        <v>2</v>
      </c>
      <c r="AI1325" s="58">
        <v>0</v>
      </c>
      <c r="AJ1325" s="58">
        <v>0</v>
      </c>
    </row>
    <row r="1326" spans="1:40">
      <c r="A1326" s="68" t="str">
        <f t="shared" si="381"/>
        <v>6H13</v>
      </c>
      <c r="B1326" s="12">
        <f t="shared" si="382"/>
        <v>3.0070000000000001</v>
      </c>
      <c r="C1326" s="12">
        <f t="shared" si="383"/>
        <v>3.0070000000000001</v>
      </c>
      <c r="D1326" s="12">
        <f t="shared" si="384"/>
        <v>2.8467485888023698</v>
      </c>
      <c r="E1326" s="12">
        <f t="shared" si="385"/>
        <v>2.4975408938848926</v>
      </c>
      <c r="F1326" s="12">
        <f t="shared" si="386"/>
        <v>2.148333198967415</v>
      </c>
      <c r="G1326" s="12">
        <f t="shared" si="387"/>
        <v>1.7991255040499379</v>
      </c>
      <c r="H1326" s="12">
        <f t="shared" si="388"/>
        <v>23.7</v>
      </c>
      <c r="I1326" s="12">
        <f t="shared" si="389"/>
        <v>25.411000000000001</v>
      </c>
      <c r="J1326" s="12">
        <f t="shared" si="390"/>
        <v>3.0070000000000001</v>
      </c>
      <c r="K1326" s="12">
        <f t="shared" si="380"/>
        <v>3.0070000000000001</v>
      </c>
      <c r="L1326" s="12">
        <f t="shared" si="391"/>
        <v>1.7110000000000021</v>
      </c>
      <c r="M1326" s="81">
        <f t="shared" si="392"/>
        <v>0</v>
      </c>
      <c r="N1326" s="81">
        <f t="shared" si="393"/>
        <v>0</v>
      </c>
      <c r="O1326" s="81">
        <f t="shared" si="394"/>
        <v>4.5889999999999986</v>
      </c>
      <c r="P1326" s="81">
        <f t="shared" si="395"/>
        <v>14.588999999999999</v>
      </c>
      <c r="Q1326" s="81">
        <f t="shared" si="396"/>
        <v>24.588999999999999</v>
      </c>
      <c r="R1326" s="81">
        <f t="shared" si="397"/>
        <v>34.588999999999999</v>
      </c>
      <c r="S1326">
        <f t="shared" si="398"/>
        <v>2</v>
      </c>
      <c r="V1326" s="54" t="s">
        <v>2781</v>
      </c>
      <c r="W1326" s="55" t="s">
        <v>2782</v>
      </c>
      <c r="X1326" s="56">
        <v>5</v>
      </c>
      <c r="Y1326" s="57">
        <v>63</v>
      </c>
      <c r="Z1326" s="57">
        <v>3</v>
      </c>
      <c r="AA1326" s="57">
        <v>3.0070000000000001</v>
      </c>
      <c r="AB1326" s="57">
        <v>2.9470000000000001</v>
      </c>
      <c r="AC1326" s="57">
        <v>20.7</v>
      </c>
      <c r="AD1326" s="57">
        <v>22.411000000000001</v>
      </c>
      <c r="AE1326" s="57">
        <v>0</v>
      </c>
      <c r="AF1326" s="57">
        <v>0</v>
      </c>
      <c r="AG1326" s="58">
        <v>0</v>
      </c>
      <c r="AH1326" s="58">
        <v>2</v>
      </c>
      <c r="AI1326" s="58">
        <v>0</v>
      </c>
      <c r="AJ1326" s="58">
        <v>0</v>
      </c>
    </row>
    <row r="1327" spans="1:40">
      <c r="A1327" s="68" t="str">
        <f t="shared" si="381"/>
        <v>6H15</v>
      </c>
      <c r="B1327" s="12">
        <f t="shared" si="382"/>
        <v>3</v>
      </c>
      <c r="C1327" s="12">
        <f t="shared" si="383"/>
        <v>3</v>
      </c>
      <c r="D1327" s="12">
        <f t="shared" si="384"/>
        <v>3</v>
      </c>
      <c r="E1327" s="12">
        <f t="shared" si="385"/>
        <v>2.6839670360996832</v>
      </c>
      <c r="F1327" s="12">
        <f t="shared" si="386"/>
        <v>2.3347593411822056</v>
      </c>
      <c r="G1327" s="12">
        <f t="shared" si="387"/>
        <v>1.9855516462647285</v>
      </c>
      <c r="H1327" s="12">
        <f t="shared" si="388"/>
        <v>14</v>
      </c>
      <c r="I1327" s="12">
        <f t="shared" si="389"/>
        <v>30.95</v>
      </c>
      <c r="J1327" s="12">
        <f t="shared" si="390"/>
        <v>3</v>
      </c>
      <c r="K1327" s="12">
        <f t="shared" si="380"/>
        <v>3</v>
      </c>
      <c r="L1327" s="12">
        <f t="shared" si="391"/>
        <v>16.95</v>
      </c>
      <c r="M1327" s="81">
        <f t="shared" si="392"/>
        <v>0</v>
      </c>
      <c r="N1327" s="81">
        <f t="shared" si="393"/>
        <v>6</v>
      </c>
      <c r="O1327" s="81">
        <f t="shared" si="394"/>
        <v>16</v>
      </c>
      <c r="P1327" s="81">
        <f t="shared" si="395"/>
        <v>9.0500000000000007</v>
      </c>
      <c r="Q1327" s="81">
        <f t="shared" si="396"/>
        <v>19.05</v>
      </c>
      <c r="R1327" s="81">
        <f t="shared" si="397"/>
        <v>29.05</v>
      </c>
      <c r="S1327">
        <f t="shared" si="398"/>
        <v>2</v>
      </c>
      <c r="V1327" s="54" t="s">
        <v>2783</v>
      </c>
      <c r="W1327" s="55" t="s">
        <v>2784</v>
      </c>
      <c r="X1327" s="56">
        <v>5</v>
      </c>
      <c r="Y1327" s="57">
        <v>65.95</v>
      </c>
      <c r="Z1327" s="57">
        <v>3</v>
      </c>
      <c r="AA1327" s="57">
        <v>3</v>
      </c>
      <c r="AB1327" s="57">
        <v>2.57</v>
      </c>
      <c r="AC1327" s="57">
        <v>11</v>
      </c>
      <c r="AD1327" s="57">
        <v>27.95</v>
      </c>
      <c r="AE1327" s="57">
        <v>0</v>
      </c>
      <c r="AF1327" s="57">
        <v>0</v>
      </c>
      <c r="AG1327" s="58">
        <v>0</v>
      </c>
      <c r="AH1327" s="58">
        <v>2</v>
      </c>
      <c r="AI1327" s="58">
        <v>0</v>
      </c>
      <c r="AJ1327" s="58">
        <v>0</v>
      </c>
    </row>
    <row r="1328" spans="1:40">
      <c r="A1328" s="68" t="str">
        <f t="shared" si="381"/>
        <v>6H16</v>
      </c>
      <c r="B1328" s="12">
        <f t="shared" si="382"/>
        <v>3</v>
      </c>
      <c r="C1328" s="12">
        <f t="shared" si="383"/>
        <v>3</v>
      </c>
      <c r="D1328" s="12">
        <f t="shared" si="384"/>
        <v>3</v>
      </c>
      <c r="E1328" s="12">
        <f t="shared" si="385"/>
        <v>2.8865074991518198</v>
      </c>
      <c r="F1328" s="12">
        <f t="shared" si="386"/>
        <v>2.5372998042343426</v>
      </c>
      <c r="G1328" s="12">
        <f t="shared" si="387"/>
        <v>2.188092109316865</v>
      </c>
      <c r="H1328" s="12">
        <f t="shared" si="388"/>
        <v>14</v>
      </c>
      <c r="I1328" s="12">
        <f t="shared" si="389"/>
        <v>36.75</v>
      </c>
      <c r="J1328" s="12">
        <f t="shared" si="390"/>
        <v>3</v>
      </c>
      <c r="K1328" s="12">
        <f t="shared" si="380"/>
        <v>3</v>
      </c>
      <c r="L1328" s="12">
        <f t="shared" si="391"/>
        <v>22.75</v>
      </c>
      <c r="M1328" s="81">
        <f t="shared" si="392"/>
        <v>0</v>
      </c>
      <c r="N1328" s="81">
        <f t="shared" si="393"/>
        <v>6</v>
      </c>
      <c r="O1328" s="81">
        <f t="shared" si="394"/>
        <v>16</v>
      </c>
      <c r="P1328" s="81">
        <f t="shared" si="395"/>
        <v>3.25</v>
      </c>
      <c r="Q1328" s="81">
        <f t="shared" si="396"/>
        <v>13.25</v>
      </c>
      <c r="R1328" s="81">
        <f t="shared" si="397"/>
        <v>23.25</v>
      </c>
      <c r="S1328">
        <f t="shared" si="398"/>
        <v>2</v>
      </c>
      <c r="V1328" s="54" t="s">
        <v>2785</v>
      </c>
      <c r="W1328" s="55" t="s">
        <v>2786</v>
      </c>
      <c r="X1328" s="56">
        <v>5</v>
      </c>
      <c r="Y1328" s="57">
        <v>65.95</v>
      </c>
      <c r="Z1328" s="57">
        <v>3</v>
      </c>
      <c r="AA1328" s="57">
        <v>3</v>
      </c>
      <c r="AB1328" s="57">
        <v>2.5099999999999998</v>
      </c>
      <c r="AC1328" s="57">
        <v>11</v>
      </c>
      <c r="AD1328" s="57">
        <v>33.75</v>
      </c>
      <c r="AE1328" s="57">
        <v>0</v>
      </c>
      <c r="AF1328" s="57">
        <v>0</v>
      </c>
      <c r="AG1328" s="58">
        <v>0</v>
      </c>
      <c r="AH1328" s="58">
        <v>2</v>
      </c>
      <c r="AI1328" s="58">
        <v>0</v>
      </c>
      <c r="AJ1328" s="58">
        <v>0</v>
      </c>
    </row>
    <row r="1329" spans="1:36">
      <c r="A1329" s="68" t="str">
        <f t="shared" si="381"/>
        <v>6H17</v>
      </c>
      <c r="B1329" s="12">
        <f t="shared" si="382"/>
        <v>3.0070000000000001</v>
      </c>
      <c r="C1329" s="12">
        <f t="shared" si="383"/>
        <v>3.0070000000000001</v>
      </c>
      <c r="D1329" s="12">
        <f t="shared" si="384"/>
        <v>2.8917614606772326</v>
      </c>
      <c r="E1329" s="12">
        <f t="shared" si="385"/>
        <v>2.5425537657597554</v>
      </c>
      <c r="F1329" s="12">
        <f t="shared" si="386"/>
        <v>2.1933460708422778</v>
      </c>
      <c r="G1329" s="12">
        <f t="shared" si="387"/>
        <v>1.8441383759248009</v>
      </c>
      <c r="H1329" s="12">
        <f t="shared" si="388"/>
        <v>25</v>
      </c>
      <c r="I1329" s="12">
        <f t="shared" si="389"/>
        <v>26.7</v>
      </c>
      <c r="J1329" s="12">
        <f t="shared" si="390"/>
        <v>3.0070000000000001</v>
      </c>
      <c r="K1329" s="12">
        <f t="shared" si="380"/>
        <v>3.0070000000000001</v>
      </c>
      <c r="L1329" s="12">
        <f t="shared" si="391"/>
        <v>1.6999999999999993</v>
      </c>
      <c r="M1329" s="81">
        <f t="shared" si="392"/>
        <v>0</v>
      </c>
      <c r="N1329" s="81">
        <f t="shared" si="393"/>
        <v>0</v>
      </c>
      <c r="O1329" s="81">
        <f t="shared" si="394"/>
        <v>3.3000000000000007</v>
      </c>
      <c r="P1329" s="81">
        <f t="shared" si="395"/>
        <v>13.3</v>
      </c>
      <c r="Q1329" s="81">
        <f t="shared" si="396"/>
        <v>23.3</v>
      </c>
      <c r="R1329" s="81">
        <f t="shared" si="397"/>
        <v>33.299999999999997</v>
      </c>
      <c r="S1329">
        <f t="shared" si="398"/>
        <v>2</v>
      </c>
      <c r="V1329" s="54" t="s">
        <v>2787</v>
      </c>
      <c r="W1329" s="55" t="s">
        <v>2788</v>
      </c>
      <c r="X1329" s="56">
        <v>0</v>
      </c>
      <c r="Y1329" s="57">
        <v>64.3</v>
      </c>
      <c r="Z1329" s="57">
        <v>5.2</v>
      </c>
      <c r="AA1329" s="57">
        <v>3.0070000000000001</v>
      </c>
      <c r="AB1329" s="57">
        <v>2.9470000000000001</v>
      </c>
      <c r="AC1329" s="57">
        <v>19.8</v>
      </c>
      <c r="AD1329" s="57">
        <v>21.5</v>
      </c>
      <c r="AE1329" s="57">
        <v>0</v>
      </c>
      <c r="AF1329" s="57">
        <v>0</v>
      </c>
      <c r="AG1329" s="58">
        <v>0</v>
      </c>
      <c r="AH1329" s="58">
        <v>2</v>
      </c>
      <c r="AI1329" s="58">
        <v>0</v>
      </c>
      <c r="AJ1329" s="58">
        <v>0</v>
      </c>
    </row>
    <row r="1330" spans="1:36">
      <c r="A1330" s="68" t="str">
        <f t="shared" si="381"/>
        <v>6H18-63</v>
      </c>
      <c r="B1330" s="12">
        <f t="shared" si="382"/>
        <v>3</v>
      </c>
      <c r="C1330" s="12">
        <f t="shared" si="383"/>
        <v>3</v>
      </c>
      <c r="D1330" s="12">
        <f t="shared" si="384"/>
        <v>2.9301584610165046</v>
      </c>
      <c r="E1330" s="12">
        <f t="shared" si="385"/>
        <v>2.5809507660990274</v>
      </c>
      <c r="F1330" s="12">
        <f t="shared" si="386"/>
        <v>2.2317430711815498</v>
      </c>
      <c r="G1330" s="12">
        <f t="shared" si="387"/>
        <v>1.8825353762640726</v>
      </c>
      <c r="H1330" s="12">
        <f t="shared" si="388"/>
        <v>12</v>
      </c>
      <c r="I1330" s="12">
        <f t="shared" si="389"/>
        <v>28</v>
      </c>
      <c r="J1330" s="12">
        <f t="shared" si="390"/>
        <v>3</v>
      </c>
      <c r="K1330" s="12">
        <f t="shared" si="380"/>
        <v>3</v>
      </c>
      <c r="L1330" s="12">
        <f t="shared" si="391"/>
        <v>16</v>
      </c>
      <c r="M1330" s="81">
        <f t="shared" si="392"/>
        <v>0</v>
      </c>
      <c r="N1330" s="81">
        <f t="shared" si="393"/>
        <v>8</v>
      </c>
      <c r="O1330" s="81">
        <f t="shared" si="394"/>
        <v>2</v>
      </c>
      <c r="P1330" s="81">
        <f t="shared" si="395"/>
        <v>12</v>
      </c>
      <c r="Q1330" s="81">
        <f t="shared" si="396"/>
        <v>22</v>
      </c>
      <c r="R1330" s="81">
        <f t="shared" si="397"/>
        <v>32</v>
      </c>
      <c r="S1330">
        <f t="shared" si="398"/>
        <v>2</v>
      </c>
      <c r="V1330" s="54" t="s">
        <v>2789</v>
      </c>
      <c r="W1330" s="55" t="s">
        <v>2790</v>
      </c>
      <c r="X1330" s="56">
        <v>5</v>
      </c>
      <c r="Y1330" s="57">
        <v>64.5</v>
      </c>
      <c r="Z1330" s="57">
        <v>3</v>
      </c>
      <c r="AA1330" s="57">
        <v>3</v>
      </c>
      <c r="AB1330" s="57">
        <v>2.63</v>
      </c>
      <c r="AC1330" s="57">
        <v>9</v>
      </c>
      <c r="AD1330" s="57">
        <v>25</v>
      </c>
      <c r="AE1330" s="57">
        <v>0</v>
      </c>
      <c r="AF1330" s="57">
        <v>0</v>
      </c>
      <c r="AG1330" s="58">
        <v>0</v>
      </c>
      <c r="AH1330" s="58">
        <v>2</v>
      </c>
      <c r="AI1330" s="58">
        <v>0</v>
      </c>
      <c r="AJ1330" s="58">
        <v>0</v>
      </c>
    </row>
    <row r="1331" spans="1:36">
      <c r="A1331" s="68" t="str">
        <f t="shared" si="381"/>
        <v>6H19-63</v>
      </c>
      <c r="B1331" s="12">
        <f t="shared" si="382"/>
        <v>3</v>
      </c>
      <c r="C1331" s="12">
        <f t="shared" si="383"/>
        <v>3</v>
      </c>
      <c r="D1331" s="12">
        <f t="shared" si="384"/>
        <v>2.9126980762706305</v>
      </c>
      <c r="E1331" s="12">
        <f t="shared" si="385"/>
        <v>2.5634903813531533</v>
      </c>
      <c r="F1331" s="12">
        <f t="shared" si="386"/>
        <v>2.2142826864356762</v>
      </c>
      <c r="G1331" s="12">
        <f t="shared" si="387"/>
        <v>1.8650749915181988</v>
      </c>
      <c r="H1331" s="12">
        <f t="shared" si="388"/>
        <v>11.5</v>
      </c>
      <c r="I1331" s="12">
        <f t="shared" si="389"/>
        <v>27.5</v>
      </c>
      <c r="J1331" s="12">
        <f t="shared" si="390"/>
        <v>3</v>
      </c>
      <c r="K1331" s="12">
        <f t="shared" si="380"/>
        <v>3</v>
      </c>
      <c r="L1331" s="12">
        <f t="shared" si="391"/>
        <v>16</v>
      </c>
      <c r="M1331" s="81">
        <f t="shared" si="392"/>
        <v>0</v>
      </c>
      <c r="N1331" s="81">
        <f t="shared" si="393"/>
        <v>8.5</v>
      </c>
      <c r="O1331" s="81">
        <f t="shared" si="394"/>
        <v>2.5</v>
      </c>
      <c r="P1331" s="81">
        <f t="shared" si="395"/>
        <v>12.5</v>
      </c>
      <c r="Q1331" s="81">
        <f t="shared" si="396"/>
        <v>22.5</v>
      </c>
      <c r="R1331" s="81">
        <f t="shared" si="397"/>
        <v>32.5</v>
      </c>
      <c r="S1331">
        <f t="shared" si="398"/>
        <v>2</v>
      </c>
      <c r="V1331" s="54" t="s">
        <v>2791</v>
      </c>
      <c r="W1331" s="55" t="s">
        <v>2792</v>
      </c>
      <c r="X1331" s="56">
        <v>5</v>
      </c>
      <c r="Y1331" s="57">
        <v>64.5</v>
      </c>
      <c r="Z1331" s="57">
        <v>3</v>
      </c>
      <c r="AA1331" s="57">
        <v>3</v>
      </c>
      <c r="AB1331" s="57">
        <v>2.63</v>
      </c>
      <c r="AC1331" s="57">
        <v>8.5</v>
      </c>
      <c r="AD1331" s="57">
        <v>24.5</v>
      </c>
      <c r="AE1331" s="57">
        <v>0</v>
      </c>
      <c r="AF1331" s="57">
        <v>0</v>
      </c>
      <c r="AG1331" s="58">
        <v>0</v>
      </c>
      <c r="AH1331" s="58">
        <v>2</v>
      </c>
      <c r="AI1331" s="58">
        <v>0</v>
      </c>
      <c r="AJ1331" s="58">
        <v>0</v>
      </c>
    </row>
    <row r="1332" spans="1:36">
      <c r="A1332" s="68" t="str">
        <f t="shared" si="381"/>
        <v>6I1</v>
      </c>
      <c r="B1332" s="12">
        <f t="shared" si="382"/>
        <v>2.5219999999999998</v>
      </c>
      <c r="C1332" s="12">
        <f t="shared" si="383"/>
        <v>2.5219999999999998</v>
      </c>
      <c r="D1332" s="12">
        <f t="shared" si="384"/>
        <v>2.3451945184654863</v>
      </c>
      <c r="E1332" s="12">
        <f t="shared" si="385"/>
        <v>1.9522934483887902</v>
      </c>
      <c r="F1332" s="12">
        <f t="shared" si="386"/>
        <v>1.5593923783120935</v>
      </c>
      <c r="G1332" s="12">
        <f t="shared" si="387"/>
        <v>1.1664913082353972</v>
      </c>
      <c r="H1332" s="12">
        <f t="shared" si="388"/>
        <v>25.5</v>
      </c>
      <c r="I1332" s="12">
        <f t="shared" si="389"/>
        <v>25.5</v>
      </c>
      <c r="J1332" s="12">
        <f t="shared" si="390"/>
        <v>2.5219999999999998</v>
      </c>
      <c r="K1332" s="12">
        <f t="shared" si="380"/>
        <v>2.5219999999999998</v>
      </c>
      <c r="L1332" s="12">
        <f t="shared" si="391"/>
        <v>0</v>
      </c>
      <c r="M1332" s="81">
        <f t="shared" si="392"/>
        <v>0</v>
      </c>
      <c r="N1332" s="81">
        <f t="shared" si="393"/>
        <v>0</v>
      </c>
      <c r="O1332" s="81">
        <f t="shared" si="394"/>
        <v>4.5</v>
      </c>
      <c r="P1332" s="81">
        <f t="shared" si="395"/>
        <v>14.5</v>
      </c>
      <c r="Q1332" s="81">
        <f t="shared" si="396"/>
        <v>24.5</v>
      </c>
      <c r="R1332" s="81">
        <f t="shared" si="397"/>
        <v>34.5</v>
      </c>
      <c r="S1332">
        <f t="shared" si="398"/>
        <v>2.25</v>
      </c>
      <c r="V1332" s="54" t="s">
        <v>2793</v>
      </c>
      <c r="W1332" s="55" t="s">
        <v>2794</v>
      </c>
      <c r="X1332" s="56">
        <v>5</v>
      </c>
      <c r="Y1332" s="57">
        <v>61.7</v>
      </c>
      <c r="Z1332" s="57">
        <v>2.6</v>
      </c>
      <c r="AA1332" s="57">
        <v>2.5219999999999998</v>
      </c>
      <c r="AB1332" s="57">
        <v>0</v>
      </c>
      <c r="AC1332" s="57">
        <v>22.9</v>
      </c>
      <c r="AD1332" s="57">
        <v>0</v>
      </c>
      <c r="AE1332" s="57">
        <v>0</v>
      </c>
      <c r="AF1332" s="57">
        <v>0</v>
      </c>
      <c r="AG1332" s="58">
        <v>2.25</v>
      </c>
      <c r="AH1332" s="58">
        <v>0</v>
      </c>
      <c r="AI1332" s="58">
        <v>0</v>
      </c>
      <c r="AJ1332" s="58">
        <v>0</v>
      </c>
    </row>
    <row r="1333" spans="1:36">
      <c r="A1333" s="68" t="str">
        <f t="shared" si="381"/>
        <v>6I2</v>
      </c>
      <c r="B1333" s="12">
        <f t="shared" si="382"/>
        <v>2.5219999999999998</v>
      </c>
      <c r="C1333" s="12">
        <f t="shared" si="383"/>
        <v>2.5219999999999998</v>
      </c>
      <c r="D1333" s="12">
        <f t="shared" si="384"/>
        <v>2.4669938501892625</v>
      </c>
      <c r="E1333" s="12">
        <f t="shared" si="385"/>
        <v>2.0740927801125659</v>
      </c>
      <c r="F1333" s="12">
        <f t="shared" si="386"/>
        <v>1.6811917100358695</v>
      </c>
      <c r="G1333" s="12">
        <f t="shared" si="387"/>
        <v>1.2882906399591731</v>
      </c>
      <c r="H1333" s="12">
        <f t="shared" si="388"/>
        <v>28.6</v>
      </c>
      <c r="I1333" s="12">
        <f t="shared" si="389"/>
        <v>28.6</v>
      </c>
      <c r="J1333" s="12">
        <f t="shared" si="390"/>
        <v>2.5219999999999998</v>
      </c>
      <c r="K1333" s="12">
        <f t="shared" si="380"/>
        <v>2.5219999999999998</v>
      </c>
      <c r="L1333" s="12">
        <f t="shared" si="391"/>
        <v>0</v>
      </c>
      <c r="M1333" s="81">
        <f t="shared" si="392"/>
        <v>0</v>
      </c>
      <c r="N1333" s="81">
        <f t="shared" si="393"/>
        <v>0</v>
      </c>
      <c r="O1333" s="81">
        <f t="shared" si="394"/>
        <v>1.3999999999999986</v>
      </c>
      <c r="P1333" s="81">
        <f t="shared" si="395"/>
        <v>11.399999999999999</v>
      </c>
      <c r="Q1333" s="81">
        <f t="shared" si="396"/>
        <v>21.4</v>
      </c>
      <c r="R1333" s="81">
        <f t="shared" si="397"/>
        <v>31.4</v>
      </c>
      <c r="S1333">
        <f t="shared" si="398"/>
        <v>2.25</v>
      </c>
      <c r="V1333" s="54" t="s">
        <v>2795</v>
      </c>
      <c r="W1333" s="55" t="s">
        <v>2796</v>
      </c>
      <c r="X1333" s="56">
        <v>5</v>
      </c>
      <c r="Y1333" s="57">
        <v>64</v>
      </c>
      <c r="Z1333" s="57">
        <v>2.6</v>
      </c>
      <c r="AA1333" s="57">
        <v>2.5219999999999998</v>
      </c>
      <c r="AB1333" s="57">
        <v>0</v>
      </c>
      <c r="AC1333" s="57">
        <v>26</v>
      </c>
      <c r="AD1333" s="57">
        <v>0</v>
      </c>
      <c r="AE1333" s="57">
        <v>0</v>
      </c>
      <c r="AF1333" s="57">
        <v>0</v>
      </c>
      <c r="AG1333" s="58">
        <v>2.25</v>
      </c>
      <c r="AH1333" s="58">
        <v>0</v>
      </c>
      <c r="AI1333" s="58">
        <v>0</v>
      </c>
      <c r="AJ1333" s="58">
        <v>0</v>
      </c>
    </row>
    <row r="1334" spans="1:36">
      <c r="A1334" s="68" t="str">
        <f t="shared" si="381"/>
        <v>6I3</v>
      </c>
      <c r="B1334" s="12">
        <f t="shared" si="382"/>
        <v>2.5219999999999998</v>
      </c>
      <c r="C1334" s="12">
        <f t="shared" si="383"/>
        <v>2.5219999999999998</v>
      </c>
      <c r="D1334" s="12">
        <f t="shared" si="384"/>
        <v>2.5219999999999998</v>
      </c>
      <c r="E1334" s="12">
        <f t="shared" si="385"/>
        <v>2.1330279406240704</v>
      </c>
      <c r="F1334" s="12">
        <f t="shared" si="386"/>
        <v>1.740126870547374</v>
      </c>
      <c r="G1334" s="12">
        <f t="shared" si="387"/>
        <v>1.3472258004706776</v>
      </c>
      <c r="H1334" s="12">
        <f t="shared" si="388"/>
        <v>30.1</v>
      </c>
      <c r="I1334" s="12">
        <f t="shared" si="389"/>
        <v>30.1</v>
      </c>
      <c r="J1334" s="12">
        <f t="shared" si="390"/>
        <v>2.5219999999999998</v>
      </c>
      <c r="K1334" s="12">
        <f t="shared" si="380"/>
        <v>2.5219999999999998</v>
      </c>
      <c r="L1334" s="12">
        <f t="shared" si="391"/>
        <v>0</v>
      </c>
      <c r="M1334" s="81">
        <f t="shared" si="392"/>
        <v>0</v>
      </c>
      <c r="N1334" s="81">
        <f t="shared" si="393"/>
        <v>0</v>
      </c>
      <c r="O1334" s="81">
        <f t="shared" si="394"/>
        <v>0</v>
      </c>
      <c r="P1334" s="81">
        <f t="shared" si="395"/>
        <v>9.8999999999999986</v>
      </c>
      <c r="Q1334" s="81">
        <f t="shared" si="396"/>
        <v>19.899999999999999</v>
      </c>
      <c r="R1334" s="81">
        <f t="shared" si="397"/>
        <v>29.9</v>
      </c>
      <c r="S1334">
        <f t="shared" si="398"/>
        <v>2.25</v>
      </c>
      <c r="V1334" s="54" t="s">
        <v>2797</v>
      </c>
      <c r="W1334" s="55" t="s">
        <v>2798</v>
      </c>
      <c r="X1334" s="56">
        <v>5</v>
      </c>
      <c r="Y1334" s="57">
        <v>64</v>
      </c>
      <c r="Z1334" s="57">
        <v>2.6</v>
      </c>
      <c r="AA1334" s="57">
        <v>2.5219999999999998</v>
      </c>
      <c r="AB1334" s="57">
        <v>0</v>
      </c>
      <c r="AC1334" s="57">
        <v>27.5</v>
      </c>
      <c r="AD1334" s="57">
        <v>0</v>
      </c>
      <c r="AE1334" s="57">
        <v>0</v>
      </c>
      <c r="AF1334" s="57">
        <v>0</v>
      </c>
      <c r="AG1334" s="58">
        <v>2.25</v>
      </c>
      <c r="AH1334" s="58">
        <v>0</v>
      </c>
      <c r="AI1334" s="58">
        <v>0</v>
      </c>
      <c r="AJ1334" s="58">
        <v>0</v>
      </c>
    </row>
    <row r="1335" spans="1:36">
      <c r="A1335" s="68" t="str">
        <f t="shared" si="381"/>
        <v>6I4</v>
      </c>
      <c r="B1335" s="12">
        <f t="shared" si="382"/>
        <v>3.0070000000000001</v>
      </c>
      <c r="C1335" s="12">
        <f t="shared" si="383"/>
        <v>3.0070000000000001</v>
      </c>
      <c r="D1335" s="12">
        <f t="shared" si="384"/>
        <v>2.7589615544605817</v>
      </c>
      <c r="E1335" s="12">
        <f t="shared" si="385"/>
        <v>2.3660604843838851</v>
      </c>
      <c r="F1335" s="12">
        <f t="shared" si="386"/>
        <v>1.9731594143071889</v>
      </c>
      <c r="G1335" s="12">
        <f t="shared" si="387"/>
        <v>1.5802583442304923</v>
      </c>
      <c r="H1335" s="12">
        <f t="shared" si="388"/>
        <v>23.687000000000001</v>
      </c>
      <c r="I1335" s="12">
        <f t="shared" si="389"/>
        <v>23.687000000000001</v>
      </c>
      <c r="J1335" s="12">
        <f t="shared" si="390"/>
        <v>3.0070000000000001</v>
      </c>
      <c r="K1335" s="12">
        <f t="shared" si="380"/>
        <v>3.0070000000000001</v>
      </c>
      <c r="L1335" s="12">
        <f t="shared" si="391"/>
        <v>0</v>
      </c>
      <c r="M1335" s="81">
        <f t="shared" si="392"/>
        <v>0</v>
      </c>
      <c r="N1335" s="81">
        <f t="shared" si="393"/>
        <v>0</v>
      </c>
      <c r="O1335" s="81">
        <f t="shared" si="394"/>
        <v>6.3129999999999988</v>
      </c>
      <c r="P1335" s="81">
        <f t="shared" si="395"/>
        <v>16.312999999999999</v>
      </c>
      <c r="Q1335" s="81">
        <f t="shared" si="396"/>
        <v>26.312999999999999</v>
      </c>
      <c r="R1335" s="81">
        <f t="shared" si="397"/>
        <v>36.313000000000002</v>
      </c>
      <c r="S1335">
        <f t="shared" si="398"/>
        <v>2.25</v>
      </c>
      <c r="V1335" s="54" t="s">
        <v>2799</v>
      </c>
      <c r="W1335" s="55" t="s">
        <v>2800</v>
      </c>
      <c r="X1335" s="56">
        <v>5</v>
      </c>
      <c r="Y1335" s="57">
        <v>63</v>
      </c>
      <c r="Z1335" s="57">
        <v>3</v>
      </c>
      <c r="AA1335" s="57">
        <v>3.0070000000000001</v>
      </c>
      <c r="AB1335" s="57">
        <v>0</v>
      </c>
      <c r="AC1335" s="57">
        <v>20.687000000000001</v>
      </c>
      <c r="AD1335" s="57">
        <v>0</v>
      </c>
      <c r="AE1335" s="57">
        <v>0</v>
      </c>
      <c r="AF1335" s="57">
        <v>0</v>
      </c>
      <c r="AG1335" s="58">
        <v>2.25</v>
      </c>
      <c r="AH1335" s="58">
        <v>0</v>
      </c>
      <c r="AI1335" s="58">
        <v>0</v>
      </c>
      <c r="AJ1335" s="58">
        <v>0</v>
      </c>
    </row>
    <row r="1336" spans="1:36">
      <c r="A1336" s="68" t="str">
        <f t="shared" si="381"/>
        <v>6I5</v>
      </c>
      <c r="B1336" s="12">
        <f t="shared" si="382"/>
        <v>3</v>
      </c>
      <c r="C1336" s="12">
        <f t="shared" si="383"/>
        <v>3</v>
      </c>
      <c r="D1336" s="12">
        <f t="shared" si="384"/>
        <v>3</v>
      </c>
      <c r="E1336" s="12">
        <f t="shared" si="385"/>
        <v>2.6444245315805897</v>
      </c>
      <c r="F1336" s="12">
        <f t="shared" si="386"/>
        <v>2.2515234615038935</v>
      </c>
      <c r="G1336" s="12">
        <f t="shared" si="387"/>
        <v>1.8586223914271969</v>
      </c>
      <c r="H1336" s="12">
        <f t="shared" si="388"/>
        <v>14</v>
      </c>
      <c r="I1336" s="12">
        <f t="shared" si="389"/>
        <v>30.95</v>
      </c>
      <c r="J1336" s="12">
        <f t="shared" si="390"/>
        <v>3</v>
      </c>
      <c r="K1336" s="12">
        <f t="shared" si="380"/>
        <v>3</v>
      </c>
      <c r="L1336" s="12">
        <f t="shared" si="391"/>
        <v>16.95</v>
      </c>
      <c r="M1336" s="81">
        <f t="shared" si="392"/>
        <v>0</v>
      </c>
      <c r="N1336" s="81">
        <f t="shared" si="393"/>
        <v>6</v>
      </c>
      <c r="O1336" s="81">
        <f t="shared" si="394"/>
        <v>16</v>
      </c>
      <c r="P1336" s="81">
        <f t="shared" si="395"/>
        <v>9.0500000000000007</v>
      </c>
      <c r="Q1336" s="81">
        <f t="shared" si="396"/>
        <v>19.05</v>
      </c>
      <c r="R1336" s="81">
        <f t="shared" si="397"/>
        <v>29.05</v>
      </c>
      <c r="S1336">
        <f t="shared" si="398"/>
        <v>2.25</v>
      </c>
      <c r="V1336" s="54" t="s">
        <v>2801</v>
      </c>
      <c r="W1336" s="55" t="s">
        <v>2802</v>
      </c>
      <c r="X1336" s="56">
        <v>5</v>
      </c>
      <c r="Y1336" s="57">
        <v>65.95</v>
      </c>
      <c r="Z1336" s="57">
        <v>3</v>
      </c>
      <c r="AA1336" s="57">
        <v>3</v>
      </c>
      <c r="AB1336" s="57">
        <v>2.57</v>
      </c>
      <c r="AC1336" s="57">
        <v>11</v>
      </c>
      <c r="AD1336" s="57">
        <v>27.95</v>
      </c>
      <c r="AE1336" s="57">
        <v>0</v>
      </c>
      <c r="AF1336" s="57">
        <v>0</v>
      </c>
      <c r="AG1336" s="58">
        <v>0</v>
      </c>
      <c r="AH1336" s="58">
        <v>2.25</v>
      </c>
      <c r="AI1336" s="58">
        <v>0</v>
      </c>
      <c r="AJ1336" s="58">
        <v>0</v>
      </c>
    </row>
    <row r="1337" spans="1:36">
      <c r="A1337" s="68" t="str">
        <f t="shared" si="381"/>
        <v>6I6</v>
      </c>
      <c r="B1337" s="12">
        <f t="shared" si="382"/>
        <v>3</v>
      </c>
      <c r="C1337" s="12">
        <f t="shared" si="383"/>
        <v>3</v>
      </c>
      <c r="D1337" s="12">
        <f t="shared" si="384"/>
        <v>3</v>
      </c>
      <c r="E1337" s="12">
        <f t="shared" si="385"/>
        <v>2.8723071522250736</v>
      </c>
      <c r="F1337" s="12">
        <f t="shared" si="386"/>
        <v>2.479406082148377</v>
      </c>
      <c r="G1337" s="12">
        <f t="shared" si="387"/>
        <v>2.0865050120716808</v>
      </c>
      <c r="H1337" s="12">
        <f t="shared" si="388"/>
        <v>14</v>
      </c>
      <c r="I1337" s="12">
        <f t="shared" si="389"/>
        <v>36.75</v>
      </c>
      <c r="J1337" s="12">
        <f t="shared" si="390"/>
        <v>3</v>
      </c>
      <c r="K1337" s="12">
        <f t="shared" si="380"/>
        <v>3</v>
      </c>
      <c r="L1337" s="12">
        <f t="shared" si="391"/>
        <v>22.75</v>
      </c>
      <c r="M1337" s="81">
        <f t="shared" si="392"/>
        <v>0</v>
      </c>
      <c r="N1337" s="81">
        <f t="shared" si="393"/>
        <v>6</v>
      </c>
      <c r="O1337" s="81">
        <f t="shared" si="394"/>
        <v>16</v>
      </c>
      <c r="P1337" s="81">
        <f t="shared" si="395"/>
        <v>3.25</v>
      </c>
      <c r="Q1337" s="81">
        <f t="shared" si="396"/>
        <v>13.25</v>
      </c>
      <c r="R1337" s="81">
        <f t="shared" si="397"/>
        <v>23.25</v>
      </c>
      <c r="S1337">
        <f t="shared" si="398"/>
        <v>2.25</v>
      </c>
      <c r="V1337" s="54" t="s">
        <v>2803</v>
      </c>
      <c r="W1337" s="55" t="s">
        <v>2804</v>
      </c>
      <c r="X1337" s="56">
        <v>5</v>
      </c>
      <c r="Y1337" s="57">
        <v>65.95</v>
      </c>
      <c r="Z1337" s="57">
        <v>3</v>
      </c>
      <c r="AA1337" s="57">
        <v>3</v>
      </c>
      <c r="AB1337" s="57">
        <v>2.5099999999999998</v>
      </c>
      <c r="AC1337" s="57">
        <v>11</v>
      </c>
      <c r="AD1337" s="57">
        <v>33.75</v>
      </c>
      <c r="AE1337" s="57">
        <v>0</v>
      </c>
      <c r="AF1337" s="57">
        <v>0</v>
      </c>
      <c r="AG1337" s="58">
        <v>0</v>
      </c>
      <c r="AH1337" s="58">
        <v>2.25</v>
      </c>
      <c r="AI1337" s="58">
        <v>0</v>
      </c>
      <c r="AJ1337" s="58">
        <v>0</v>
      </c>
    </row>
    <row r="1338" spans="1:36">
      <c r="A1338" s="68" t="str">
        <f t="shared" si="381"/>
        <v>6IK5-63</v>
      </c>
      <c r="B1338" s="12">
        <f t="shared" si="382"/>
        <v>3</v>
      </c>
      <c r="C1338" s="12">
        <f t="shared" si="383"/>
        <v>3</v>
      </c>
      <c r="D1338" s="12">
        <f t="shared" si="384"/>
        <v>2.882129678976991</v>
      </c>
      <c r="E1338" s="12">
        <f t="shared" si="385"/>
        <v>2.4892286089002944</v>
      </c>
      <c r="F1338" s="12">
        <f t="shared" si="386"/>
        <v>2.0963275388235982</v>
      </c>
      <c r="G1338" s="12">
        <f t="shared" si="387"/>
        <v>1.7034264687469018</v>
      </c>
      <c r="H1338" s="12">
        <f t="shared" si="388"/>
        <v>13</v>
      </c>
      <c r="I1338" s="12">
        <f t="shared" si="389"/>
        <v>27</v>
      </c>
      <c r="J1338" s="12">
        <f t="shared" si="390"/>
        <v>3</v>
      </c>
      <c r="K1338" s="12">
        <f t="shared" si="380"/>
        <v>3</v>
      </c>
      <c r="L1338" s="12">
        <f t="shared" si="391"/>
        <v>14</v>
      </c>
      <c r="M1338" s="81">
        <f t="shared" si="392"/>
        <v>0</v>
      </c>
      <c r="N1338" s="81">
        <f t="shared" si="393"/>
        <v>7</v>
      </c>
      <c r="O1338" s="81">
        <f t="shared" si="394"/>
        <v>3</v>
      </c>
      <c r="P1338" s="81">
        <f t="shared" si="395"/>
        <v>13</v>
      </c>
      <c r="Q1338" s="81">
        <f t="shared" si="396"/>
        <v>23</v>
      </c>
      <c r="R1338" s="81">
        <f t="shared" si="397"/>
        <v>33</v>
      </c>
      <c r="S1338">
        <f t="shared" si="398"/>
        <v>2.25</v>
      </c>
      <c r="V1338" s="54" t="s">
        <v>2805</v>
      </c>
      <c r="W1338" s="55" t="s">
        <v>2806</v>
      </c>
      <c r="X1338" s="56">
        <v>5</v>
      </c>
      <c r="Y1338" s="57">
        <v>67.5</v>
      </c>
      <c r="Z1338" s="57">
        <v>3</v>
      </c>
      <c r="AA1338" s="57">
        <v>3</v>
      </c>
      <c r="AB1338" s="57">
        <v>2.63</v>
      </c>
      <c r="AC1338" s="57">
        <v>10</v>
      </c>
      <c r="AD1338" s="57">
        <v>24</v>
      </c>
      <c r="AE1338" s="57">
        <v>29</v>
      </c>
      <c r="AF1338" s="57">
        <v>49.8</v>
      </c>
      <c r="AG1338" s="58">
        <v>0</v>
      </c>
      <c r="AH1338" s="58">
        <v>2.25</v>
      </c>
      <c r="AI1338" s="58">
        <v>2.75</v>
      </c>
      <c r="AJ1338" s="58">
        <v>0</v>
      </c>
    </row>
    <row r="1339" spans="1:36">
      <c r="A1339" s="68" t="str">
        <f t="shared" si="381"/>
        <v>6IK7-63</v>
      </c>
      <c r="B1339" s="12">
        <f t="shared" si="382"/>
        <v>3</v>
      </c>
      <c r="C1339" s="12">
        <f t="shared" si="383"/>
        <v>3</v>
      </c>
      <c r="D1339" s="12">
        <f t="shared" si="384"/>
        <v>2.882129678976991</v>
      </c>
      <c r="E1339" s="12">
        <f t="shared" si="385"/>
        <v>2.4892286089002944</v>
      </c>
      <c r="F1339" s="12">
        <f t="shared" si="386"/>
        <v>2.0963275388235982</v>
      </c>
      <c r="G1339" s="12">
        <f t="shared" si="387"/>
        <v>1.7034264687469018</v>
      </c>
      <c r="H1339" s="12">
        <f t="shared" si="388"/>
        <v>13</v>
      </c>
      <c r="I1339" s="12">
        <f t="shared" si="389"/>
        <v>27</v>
      </c>
      <c r="J1339" s="12">
        <f t="shared" si="390"/>
        <v>3</v>
      </c>
      <c r="K1339" s="12">
        <f t="shared" si="380"/>
        <v>3</v>
      </c>
      <c r="L1339" s="12">
        <f t="shared" si="391"/>
        <v>14</v>
      </c>
      <c r="M1339" s="81">
        <f t="shared" si="392"/>
        <v>0</v>
      </c>
      <c r="N1339" s="81">
        <f t="shared" si="393"/>
        <v>7</v>
      </c>
      <c r="O1339" s="81">
        <f t="shared" si="394"/>
        <v>3</v>
      </c>
      <c r="P1339" s="81">
        <f t="shared" si="395"/>
        <v>13</v>
      </c>
      <c r="Q1339" s="81">
        <f t="shared" si="396"/>
        <v>23</v>
      </c>
      <c r="R1339" s="81">
        <f t="shared" si="397"/>
        <v>33</v>
      </c>
      <c r="S1339">
        <f t="shared" si="398"/>
        <v>2.25</v>
      </c>
      <c r="V1339" s="54" t="s">
        <v>2807</v>
      </c>
      <c r="W1339" s="55" t="s">
        <v>2808</v>
      </c>
      <c r="X1339" s="56">
        <v>5</v>
      </c>
      <c r="Y1339" s="57">
        <v>64.5</v>
      </c>
      <c r="Z1339" s="57">
        <v>3</v>
      </c>
      <c r="AA1339" s="57">
        <v>3</v>
      </c>
      <c r="AB1339" s="57">
        <v>2.63</v>
      </c>
      <c r="AC1339" s="57">
        <v>10</v>
      </c>
      <c r="AD1339" s="57">
        <v>24</v>
      </c>
      <c r="AE1339" s="57">
        <v>29</v>
      </c>
      <c r="AF1339" s="57">
        <v>49.8</v>
      </c>
      <c r="AG1339" s="58">
        <v>0</v>
      </c>
      <c r="AH1339" s="58">
        <v>2.25</v>
      </c>
      <c r="AI1339" s="58">
        <v>2.75</v>
      </c>
      <c r="AJ1339" s="58">
        <v>0</v>
      </c>
    </row>
    <row r="1340" spans="1:36">
      <c r="A1340" s="68" t="str">
        <f t="shared" si="381"/>
        <v>6IK7-64</v>
      </c>
      <c r="B1340" s="12">
        <f t="shared" si="382"/>
        <v>3</v>
      </c>
      <c r="C1340" s="12">
        <f t="shared" si="383"/>
        <v>3</v>
      </c>
      <c r="D1340" s="12">
        <f t="shared" si="384"/>
        <v>2.8719142511549971</v>
      </c>
      <c r="E1340" s="12">
        <f t="shared" si="385"/>
        <v>2.4790131810783005</v>
      </c>
      <c r="F1340" s="12">
        <f t="shared" si="386"/>
        <v>2.0861121110016043</v>
      </c>
      <c r="G1340" s="12">
        <f t="shared" si="387"/>
        <v>1.6932110409249075</v>
      </c>
      <c r="H1340" s="12">
        <f t="shared" si="388"/>
        <v>13</v>
      </c>
      <c r="I1340" s="12">
        <f t="shared" si="389"/>
        <v>26.74</v>
      </c>
      <c r="J1340" s="12">
        <f t="shared" si="390"/>
        <v>3</v>
      </c>
      <c r="K1340" s="12">
        <f t="shared" si="380"/>
        <v>3</v>
      </c>
      <c r="L1340" s="12">
        <f t="shared" si="391"/>
        <v>13.739999999999998</v>
      </c>
      <c r="M1340" s="81">
        <f t="shared" si="392"/>
        <v>0</v>
      </c>
      <c r="N1340" s="81">
        <f t="shared" si="393"/>
        <v>7</v>
      </c>
      <c r="O1340" s="81">
        <f t="shared" si="394"/>
        <v>3.2600000000000016</v>
      </c>
      <c r="P1340" s="81">
        <f t="shared" si="395"/>
        <v>13.260000000000002</v>
      </c>
      <c r="Q1340" s="81">
        <f t="shared" si="396"/>
        <v>23.26</v>
      </c>
      <c r="R1340" s="81">
        <f t="shared" si="397"/>
        <v>33.260000000000005</v>
      </c>
      <c r="S1340">
        <f t="shared" si="398"/>
        <v>2.25</v>
      </c>
      <c r="V1340" s="54" t="s">
        <v>2809</v>
      </c>
      <c r="W1340" s="55" t="s">
        <v>2810</v>
      </c>
      <c r="X1340" s="56">
        <v>5</v>
      </c>
      <c r="Y1340" s="57">
        <v>64.5</v>
      </c>
      <c r="Z1340" s="57">
        <v>3</v>
      </c>
      <c r="AA1340" s="57">
        <v>3</v>
      </c>
      <c r="AB1340" s="57">
        <v>2.64</v>
      </c>
      <c r="AC1340" s="57">
        <v>10</v>
      </c>
      <c r="AD1340" s="57">
        <v>23.74</v>
      </c>
      <c r="AE1340" s="57">
        <v>29</v>
      </c>
      <c r="AF1340" s="57">
        <v>49.8</v>
      </c>
      <c r="AG1340" s="58">
        <v>0</v>
      </c>
      <c r="AH1340" s="58">
        <v>2.25</v>
      </c>
      <c r="AI1340" s="58">
        <v>2.75</v>
      </c>
      <c r="AJ1340" s="58">
        <v>0</v>
      </c>
    </row>
    <row r="1341" spans="1:36">
      <c r="A1341" s="68" t="str">
        <f t="shared" si="381"/>
        <v>6IK7-65</v>
      </c>
      <c r="B1341" s="12">
        <f t="shared" si="382"/>
        <v>3</v>
      </c>
      <c r="C1341" s="12">
        <f t="shared" si="383"/>
        <v>3</v>
      </c>
      <c r="D1341" s="12">
        <f t="shared" si="384"/>
        <v>2.8620917244030797</v>
      </c>
      <c r="E1341" s="12">
        <f t="shared" si="385"/>
        <v>2.4691906543263831</v>
      </c>
      <c r="F1341" s="12">
        <f t="shared" si="386"/>
        <v>2.0762895842496869</v>
      </c>
      <c r="G1341" s="12">
        <f t="shared" si="387"/>
        <v>1.6833885141729901</v>
      </c>
      <c r="H1341" s="12">
        <f t="shared" si="388"/>
        <v>13</v>
      </c>
      <c r="I1341" s="12">
        <f t="shared" si="389"/>
        <v>26.49</v>
      </c>
      <c r="J1341" s="12">
        <f t="shared" si="390"/>
        <v>3</v>
      </c>
      <c r="K1341" s="12">
        <f t="shared" si="380"/>
        <v>3</v>
      </c>
      <c r="L1341" s="12">
        <f t="shared" si="391"/>
        <v>13.489999999999998</v>
      </c>
      <c r="M1341" s="81">
        <f t="shared" si="392"/>
        <v>0</v>
      </c>
      <c r="N1341" s="81">
        <f t="shared" si="393"/>
        <v>7</v>
      </c>
      <c r="O1341" s="81">
        <f t="shared" si="394"/>
        <v>3.5100000000000016</v>
      </c>
      <c r="P1341" s="81">
        <f t="shared" si="395"/>
        <v>13.510000000000002</v>
      </c>
      <c r="Q1341" s="81">
        <f t="shared" si="396"/>
        <v>23.51</v>
      </c>
      <c r="R1341" s="81">
        <f t="shared" si="397"/>
        <v>33.510000000000005</v>
      </c>
      <c r="S1341">
        <f t="shared" si="398"/>
        <v>2.25</v>
      </c>
      <c r="V1341" s="54" t="s">
        <v>2811</v>
      </c>
      <c r="W1341" s="55" t="s">
        <v>2812</v>
      </c>
      <c r="X1341" s="56">
        <v>5</v>
      </c>
      <c r="Y1341" s="57">
        <v>64.5</v>
      </c>
      <c r="Z1341" s="57">
        <v>3</v>
      </c>
      <c r="AA1341" s="57">
        <v>3</v>
      </c>
      <c r="AB1341" s="57">
        <v>2.65</v>
      </c>
      <c r="AC1341" s="57">
        <v>10</v>
      </c>
      <c r="AD1341" s="57">
        <v>23.49</v>
      </c>
      <c r="AE1341" s="57">
        <v>29</v>
      </c>
      <c r="AF1341" s="57">
        <v>49.8</v>
      </c>
      <c r="AG1341" s="58">
        <v>0</v>
      </c>
      <c r="AH1341" s="58">
        <v>2.25</v>
      </c>
      <c r="AI1341" s="58">
        <v>2.75</v>
      </c>
      <c r="AJ1341" s="58">
        <v>0</v>
      </c>
    </row>
    <row r="1342" spans="1:36">
      <c r="A1342" s="68" t="str">
        <f t="shared" si="381"/>
        <v>6J4</v>
      </c>
      <c r="B1342" s="12">
        <f t="shared" si="382"/>
        <v>2.5219999999999998</v>
      </c>
      <c r="C1342" s="12">
        <f t="shared" si="383"/>
        <v>2.5219999999999998</v>
      </c>
      <c r="D1342" s="12">
        <f t="shared" si="384"/>
        <v>2.4827051513823388</v>
      </c>
      <c r="E1342" s="12">
        <f t="shared" si="385"/>
        <v>2.0460957222972183</v>
      </c>
      <c r="F1342" s="12">
        <f t="shared" si="386"/>
        <v>1.6094862932120977</v>
      </c>
      <c r="G1342" s="12">
        <f t="shared" si="387"/>
        <v>1.1728768641269773</v>
      </c>
      <c r="H1342" s="12">
        <f t="shared" si="388"/>
        <v>29.1</v>
      </c>
      <c r="I1342" s="12">
        <f t="shared" si="389"/>
        <v>29.1</v>
      </c>
      <c r="J1342" s="12">
        <f t="shared" si="390"/>
        <v>2.5219999999999998</v>
      </c>
      <c r="K1342" s="12">
        <f t="shared" si="380"/>
        <v>2.5219999999999998</v>
      </c>
      <c r="L1342" s="12">
        <f t="shared" si="391"/>
        <v>0</v>
      </c>
      <c r="M1342" s="81">
        <f t="shared" si="392"/>
        <v>0</v>
      </c>
      <c r="N1342" s="81">
        <f t="shared" si="393"/>
        <v>0</v>
      </c>
      <c r="O1342" s="81">
        <f t="shared" si="394"/>
        <v>0.89999999999999858</v>
      </c>
      <c r="P1342" s="81">
        <f t="shared" si="395"/>
        <v>10.899999999999999</v>
      </c>
      <c r="Q1342" s="81">
        <f t="shared" si="396"/>
        <v>20.9</v>
      </c>
      <c r="R1342" s="81">
        <f t="shared" si="397"/>
        <v>30.9</v>
      </c>
      <c r="S1342">
        <f t="shared" si="398"/>
        <v>2.5</v>
      </c>
      <c r="V1342" s="54" t="s">
        <v>2813</v>
      </c>
      <c r="W1342" s="55" t="s">
        <v>2814</v>
      </c>
      <c r="X1342" s="56">
        <v>5</v>
      </c>
      <c r="Y1342" s="57">
        <v>64</v>
      </c>
      <c r="Z1342" s="57">
        <v>2.6</v>
      </c>
      <c r="AA1342" s="57">
        <v>2.5219999999999998</v>
      </c>
      <c r="AB1342" s="57">
        <v>0</v>
      </c>
      <c r="AC1342" s="57">
        <v>26.5</v>
      </c>
      <c r="AD1342" s="57">
        <v>0</v>
      </c>
      <c r="AE1342" s="57">
        <v>0</v>
      </c>
      <c r="AF1342" s="57">
        <v>0</v>
      </c>
      <c r="AG1342" s="58">
        <v>2.5</v>
      </c>
      <c r="AH1342" s="58">
        <v>0</v>
      </c>
      <c r="AI1342" s="58">
        <v>0</v>
      </c>
      <c r="AJ1342" s="58">
        <v>0</v>
      </c>
    </row>
    <row r="1343" spans="1:36">
      <c r="A1343" s="68" t="str">
        <f t="shared" si="381"/>
        <v>6J5</v>
      </c>
      <c r="B1343" s="12">
        <f t="shared" si="382"/>
        <v>2.5219999999999998</v>
      </c>
      <c r="C1343" s="12">
        <f t="shared" si="383"/>
        <v>2.5219999999999998</v>
      </c>
      <c r="D1343" s="12">
        <f t="shared" si="384"/>
        <v>2.5219999999999998</v>
      </c>
      <c r="E1343" s="12">
        <f t="shared" si="385"/>
        <v>2.3124274740391422</v>
      </c>
      <c r="F1343" s="12">
        <f t="shared" si="386"/>
        <v>1.8758180449540216</v>
      </c>
      <c r="G1343" s="12">
        <f t="shared" si="387"/>
        <v>1.4392086158689008</v>
      </c>
      <c r="H1343" s="12">
        <f t="shared" si="388"/>
        <v>27.200000000000003</v>
      </c>
      <c r="I1343" s="12">
        <f t="shared" si="389"/>
        <v>35.200000000000003</v>
      </c>
      <c r="J1343" s="12">
        <f t="shared" si="390"/>
        <v>2.5219999999999998</v>
      </c>
      <c r="K1343" s="12">
        <f t="shared" si="380"/>
        <v>2.5219999999999998</v>
      </c>
      <c r="L1343" s="12">
        <f t="shared" si="391"/>
        <v>8</v>
      </c>
      <c r="M1343" s="81">
        <f t="shared" si="392"/>
        <v>0</v>
      </c>
      <c r="N1343" s="81">
        <f t="shared" si="393"/>
        <v>0</v>
      </c>
      <c r="O1343" s="81">
        <f t="shared" si="394"/>
        <v>2.7999999999999972</v>
      </c>
      <c r="P1343" s="81">
        <f t="shared" si="395"/>
        <v>4.7999999999999972</v>
      </c>
      <c r="Q1343" s="81">
        <f t="shared" si="396"/>
        <v>14.799999999999997</v>
      </c>
      <c r="R1343" s="81">
        <f t="shared" si="397"/>
        <v>24.799999999999997</v>
      </c>
      <c r="S1343">
        <f t="shared" si="398"/>
        <v>2.5</v>
      </c>
      <c r="V1343" s="54" t="s">
        <v>2815</v>
      </c>
      <c r="W1343" s="55" t="s">
        <v>2816</v>
      </c>
      <c r="X1343" s="56">
        <v>5</v>
      </c>
      <c r="Y1343" s="57">
        <v>68</v>
      </c>
      <c r="Z1343" s="57">
        <v>2.6</v>
      </c>
      <c r="AA1343" s="57">
        <v>2.5219999999999998</v>
      </c>
      <c r="AB1343" s="57">
        <v>2.46</v>
      </c>
      <c r="AC1343" s="57">
        <v>24.6</v>
      </c>
      <c r="AD1343" s="57">
        <v>32.6</v>
      </c>
      <c r="AE1343" s="57">
        <v>0</v>
      </c>
      <c r="AF1343" s="57">
        <v>0</v>
      </c>
      <c r="AG1343" s="58">
        <v>0</v>
      </c>
      <c r="AH1343" s="58">
        <v>2.5</v>
      </c>
      <c r="AI1343" s="58">
        <v>0</v>
      </c>
      <c r="AJ1343" s="58">
        <v>0</v>
      </c>
    </row>
    <row r="1344" spans="1:36">
      <c r="A1344" s="68" t="str">
        <f t="shared" si="381"/>
        <v>6J6</v>
      </c>
      <c r="B1344" s="12">
        <f t="shared" si="382"/>
        <v>2.5219999999999998</v>
      </c>
      <c r="C1344" s="12">
        <f t="shared" si="383"/>
        <v>2.5219999999999998</v>
      </c>
      <c r="D1344" s="12">
        <f t="shared" si="384"/>
        <v>2.5219999999999998</v>
      </c>
      <c r="E1344" s="12">
        <f t="shared" si="385"/>
        <v>2.2251055882221178</v>
      </c>
      <c r="F1344" s="12">
        <f t="shared" si="386"/>
        <v>1.7884961591369972</v>
      </c>
      <c r="G1344" s="12">
        <f t="shared" si="387"/>
        <v>1.3518867300518767</v>
      </c>
      <c r="H1344" s="12">
        <f t="shared" si="388"/>
        <v>27.200000000000003</v>
      </c>
      <c r="I1344" s="12">
        <f t="shared" si="389"/>
        <v>33.200000000000003</v>
      </c>
      <c r="J1344" s="12">
        <f t="shared" si="390"/>
        <v>2.5219999999999998</v>
      </c>
      <c r="K1344" s="12">
        <f t="shared" si="380"/>
        <v>2.5219999999999998</v>
      </c>
      <c r="L1344" s="12">
        <f t="shared" si="391"/>
        <v>6</v>
      </c>
      <c r="M1344" s="81">
        <f t="shared" si="392"/>
        <v>0</v>
      </c>
      <c r="N1344" s="81">
        <f t="shared" si="393"/>
        <v>0</v>
      </c>
      <c r="O1344" s="81">
        <f t="shared" si="394"/>
        <v>2.7999999999999972</v>
      </c>
      <c r="P1344" s="81">
        <f t="shared" si="395"/>
        <v>6.7999999999999972</v>
      </c>
      <c r="Q1344" s="81">
        <f t="shared" si="396"/>
        <v>16.799999999999997</v>
      </c>
      <c r="R1344" s="81">
        <f t="shared" si="397"/>
        <v>26.799999999999997</v>
      </c>
      <c r="S1344">
        <f t="shared" si="398"/>
        <v>2.5</v>
      </c>
      <c r="V1344" s="54" t="s">
        <v>2817</v>
      </c>
      <c r="W1344" s="55" t="s">
        <v>2818</v>
      </c>
      <c r="X1344" s="56">
        <v>5</v>
      </c>
      <c r="Y1344" s="57">
        <v>68</v>
      </c>
      <c r="Z1344" s="57">
        <v>2.6</v>
      </c>
      <c r="AA1344" s="57">
        <v>2.5219999999999998</v>
      </c>
      <c r="AB1344" s="57">
        <v>2.48</v>
      </c>
      <c r="AC1344" s="57">
        <v>24.6</v>
      </c>
      <c r="AD1344" s="57">
        <v>30.6</v>
      </c>
      <c r="AE1344" s="57">
        <v>0</v>
      </c>
      <c r="AF1344" s="57">
        <v>0</v>
      </c>
      <c r="AG1344" s="58">
        <v>0</v>
      </c>
      <c r="AH1344" s="58">
        <v>2.5</v>
      </c>
      <c r="AI1344" s="58">
        <v>0</v>
      </c>
      <c r="AJ1344" s="58">
        <v>0</v>
      </c>
    </row>
    <row r="1345" spans="1:36">
      <c r="A1345" s="68" t="str">
        <f t="shared" si="381"/>
        <v>6J7</v>
      </c>
      <c r="B1345" s="12">
        <f t="shared" si="382"/>
        <v>2.5219999999999998</v>
      </c>
      <c r="C1345" s="12">
        <f t="shared" si="383"/>
        <v>2.5219999999999998</v>
      </c>
      <c r="D1345" s="12">
        <f t="shared" si="384"/>
        <v>2.4870712456731905</v>
      </c>
      <c r="E1345" s="12">
        <f t="shared" si="385"/>
        <v>2.0504618165880695</v>
      </c>
      <c r="F1345" s="12">
        <f t="shared" si="386"/>
        <v>1.6138523875029491</v>
      </c>
      <c r="G1345" s="12">
        <f t="shared" si="387"/>
        <v>1.1772429584178286</v>
      </c>
      <c r="H1345" s="12">
        <f t="shared" si="388"/>
        <v>19.200000000000003</v>
      </c>
      <c r="I1345" s="12">
        <f t="shared" si="389"/>
        <v>29.200000000000003</v>
      </c>
      <c r="J1345" s="12">
        <f t="shared" si="390"/>
        <v>2.5219999999999998</v>
      </c>
      <c r="K1345" s="12">
        <f t="shared" si="380"/>
        <v>2.5219999999999998</v>
      </c>
      <c r="L1345" s="12">
        <f t="shared" si="391"/>
        <v>10</v>
      </c>
      <c r="M1345" s="81">
        <f t="shared" si="392"/>
        <v>0</v>
      </c>
      <c r="N1345" s="81">
        <f t="shared" si="393"/>
        <v>0.79999999999999716</v>
      </c>
      <c r="O1345" s="81">
        <f t="shared" si="394"/>
        <v>0.79999999999999716</v>
      </c>
      <c r="P1345" s="81">
        <f t="shared" si="395"/>
        <v>10.799999999999997</v>
      </c>
      <c r="Q1345" s="81">
        <f t="shared" si="396"/>
        <v>20.799999999999997</v>
      </c>
      <c r="R1345" s="81">
        <f t="shared" si="397"/>
        <v>30.799999999999997</v>
      </c>
      <c r="S1345">
        <f t="shared" si="398"/>
        <v>2.5</v>
      </c>
      <c r="V1345" s="54" t="s">
        <v>2819</v>
      </c>
      <c r="W1345" s="55" t="s">
        <v>2820</v>
      </c>
      <c r="X1345" s="56">
        <v>5</v>
      </c>
      <c r="Y1345" s="57">
        <v>60</v>
      </c>
      <c r="Z1345" s="57">
        <v>2.6</v>
      </c>
      <c r="AA1345" s="57">
        <v>2.5219999999999998</v>
      </c>
      <c r="AB1345" s="57">
        <v>2.48</v>
      </c>
      <c r="AC1345" s="57">
        <v>16.600000000000001</v>
      </c>
      <c r="AD1345" s="57">
        <v>26.6</v>
      </c>
      <c r="AE1345" s="57">
        <v>0</v>
      </c>
      <c r="AF1345" s="57">
        <v>0</v>
      </c>
      <c r="AG1345" s="58">
        <v>0</v>
      </c>
      <c r="AH1345" s="58">
        <v>2.5</v>
      </c>
      <c r="AI1345" s="58">
        <v>0</v>
      </c>
      <c r="AJ1345" s="58">
        <v>0</v>
      </c>
    </row>
    <row r="1346" spans="1:36">
      <c r="A1346" s="68" t="str">
        <f t="shared" si="381"/>
        <v>6J8</v>
      </c>
      <c r="B1346" s="12">
        <f t="shared" si="382"/>
        <v>3.0070000000000001</v>
      </c>
      <c r="C1346" s="12">
        <f t="shared" si="383"/>
        <v>3.0070000000000001</v>
      </c>
      <c r="D1346" s="12">
        <f t="shared" si="384"/>
        <v>2.8151538168599983</v>
      </c>
      <c r="E1346" s="12">
        <f t="shared" si="385"/>
        <v>2.3785443877748778</v>
      </c>
      <c r="F1346" s="12">
        <f t="shared" si="386"/>
        <v>1.941934958689757</v>
      </c>
      <c r="G1346" s="12">
        <f t="shared" si="387"/>
        <v>1.5053255296046364</v>
      </c>
      <c r="H1346" s="12">
        <f t="shared" si="388"/>
        <v>24.2</v>
      </c>
      <c r="I1346" s="12">
        <f t="shared" si="389"/>
        <v>25.606000000000002</v>
      </c>
      <c r="J1346" s="12">
        <f t="shared" si="390"/>
        <v>3.0070000000000001</v>
      </c>
      <c r="K1346" s="12">
        <f t="shared" si="380"/>
        <v>3.0070000000000001</v>
      </c>
      <c r="L1346" s="12">
        <f t="shared" si="391"/>
        <v>1.4060000000000024</v>
      </c>
      <c r="M1346" s="81">
        <f t="shared" si="392"/>
        <v>0</v>
      </c>
      <c r="N1346" s="81">
        <f t="shared" si="393"/>
        <v>0</v>
      </c>
      <c r="O1346" s="81">
        <f t="shared" si="394"/>
        <v>4.3939999999999984</v>
      </c>
      <c r="P1346" s="81">
        <f t="shared" si="395"/>
        <v>14.393999999999998</v>
      </c>
      <c r="Q1346" s="81">
        <f t="shared" si="396"/>
        <v>24.393999999999998</v>
      </c>
      <c r="R1346" s="81">
        <f t="shared" si="397"/>
        <v>34.393999999999998</v>
      </c>
      <c r="S1346">
        <f t="shared" si="398"/>
        <v>2.5</v>
      </c>
      <c r="V1346" s="54" t="s">
        <v>2821</v>
      </c>
      <c r="W1346" s="55" t="s">
        <v>2822</v>
      </c>
      <c r="X1346" s="56">
        <v>5</v>
      </c>
      <c r="Y1346" s="57">
        <v>63</v>
      </c>
      <c r="Z1346" s="57">
        <v>3</v>
      </c>
      <c r="AA1346" s="57">
        <v>3.0070000000000001</v>
      </c>
      <c r="AB1346" s="57">
        <v>2.9470000000000001</v>
      </c>
      <c r="AC1346" s="57">
        <v>21.2</v>
      </c>
      <c r="AD1346" s="57">
        <v>22.606000000000002</v>
      </c>
      <c r="AE1346" s="57">
        <v>0</v>
      </c>
      <c r="AF1346" s="57">
        <v>0</v>
      </c>
      <c r="AG1346" s="58">
        <v>0</v>
      </c>
      <c r="AH1346" s="58">
        <v>2.5</v>
      </c>
      <c r="AI1346" s="58">
        <v>0</v>
      </c>
      <c r="AJ1346" s="58">
        <v>0</v>
      </c>
    </row>
    <row r="1347" spans="1:36">
      <c r="A1347" s="68" t="str">
        <f t="shared" si="381"/>
        <v>6J9</v>
      </c>
      <c r="B1347" s="12">
        <f t="shared" si="382"/>
        <v>3</v>
      </c>
      <c r="C1347" s="12">
        <f t="shared" si="383"/>
        <v>3</v>
      </c>
      <c r="D1347" s="12">
        <f t="shared" si="384"/>
        <v>2.8690171712744639</v>
      </c>
      <c r="E1347" s="12">
        <f t="shared" si="385"/>
        <v>2.4324077421893433</v>
      </c>
      <c r="F1347" s="12">
        <f t="shared" si="386"/>
        <v>1.9957983131042227</v>
      </c>
      <c r="G1347" s="12">
        <f t="shared" si="387"/>
        <v>1.5591888840191022</v>
      </c>
      <c r="H1347" s="12">
        <f t="shared" si="388"/>
        <v>12</v>
      </c>
      <c r="I1347" s="12">
        <f t="shared" si="389"/>
        <v>27</v>
      </c>
      <c r="J1347" s="12">
        <f t="shared" si="390"/>
        <v>3</v>
      </c>
      <c r="K1347" s="12">
        <f t="shared" si="380"/>
        <v>3</v>
      </c>
      <c r="L1347" s="12">
        <f t="shared" si="391"/>
        <v>15</v>
      </c>
      <c r="M1347" s="81">
        <f t="shared" si="392"/>
        <v>0</v>
      </c>
      <c r="N1347" s="81">
        <f t="shared" si="393"/>
        <v>8</v>
      </c>
      <c r="O1347" s="81">
        <f t="shared" si="394"/>
        <v>3</v>
      </c>
      <c r="P1347" s="81">
        <f t="shared" si="395"/>
        <v>13</v>
      </c>
      <c r="Q1347" s="81">
        <f t="shared" si="396"/>
        <v>23</v>
      </c>
      <c r="R1347" s="81">
        <f t="shared" si="397"/>
        <v>33</v>
      </c>
      <c r="S1347">
        <f t="shared" si="398"/>
        <v>2.5</v>
      </c>
      <c r="V1347" s="54" t="s">
        <v>2823</v>
      </c>
      <c r="W1347" s="55" t="s">
        <v>2824</v>
      </c>
      <c r="X1347" s="56">
        <v>5</v>
      </c>
      <c r="Y1347" s="57">
        <v>67.5</v>
      </c>
      <c r="Z1347" s="57">
        <v>3</v>
      </c>
      <c r="AA1347" s="57">
        <v>3</v>
      </c>
      <c r="AB1347" s="57">
        <v>2.63</v>
      </c>
      <c r="AC1347" s="57">
        <v>9</v>
      </c>
      <c r="AD1347" s="57">
        <v>24</v>
      </c>
      <c r="AE1347" s="57">
        <v>62.35</v>
      </c>
      <c r="AF1347" s="57">
        <v>0</v>
      </c>
      <c r="AG1347" s="58">
        <v>0</v>
      </c>
      <c r="AH1347" s="58">
        <v>2.5</v>
      </c>
      <c r="AI1347" s="58">
        <v>0</v>
      </c>
      <c r="AJ1347" s="58">
        <v>0</v>
      </c>
    </row>
    <row r="1348" spans="1:36">
      <c r="A1348" s="68" t="str">
        <f t="shared" si="381"/>
        <v>6J10</v>
      </c>
      <c r="B1348" s="12">
        <f t="shared" si="382"/>
        <v>3</v>
      </c>
      <c r="C1348" s="12">
        <f t="shared" si="383"/>
        <v>3</v>
      </c>
      <c r="D1348" s="12">
        <f t="shared" si="384"/>
        <v>2.9563390570914878</v>
      </c>
      <c r="E1348" s="12">
        <f t="shared" si="385"/>
        <v>2.5197296280063672</v>
      </c>
      <c r="F1348" s="12">
        <f t="shared" si="386"/>
        <v>2.0831201989212467</v>
      </c>
      <c r="G1348" s="12">
        <f t="shared" si="387"/>
        <v>1.6465107698361261</v>
      </c>
      <c r="H1348" s="12">
        <f t="shared" si="388"/>
        <v>14</v>
      </c>
      <c r="I1348" s="12">
        <f t="shared" si="389"/>
        <v>29</v>
      </c>
      <c r="J1348" s="12">
        <f t="shared" si="390"/>
        <v>3</v>
      </c>
      <c r="K1348" s="12">
        <f t="shared" si="380"/>
        <v>3</v>
      </c>
      <c r="L1348" s="12">
        <f t="shared" si="391"/>
        <v>15</v>
      </c>
      <c r="M1348" s="81">
        <f t="shared" si="392"/>
        <v>0</v>
      </c>
      <c r="N1348" s="81">
        <f t="shared" si="393"/>
        <v>6</v>
      </c>
      <c r="O1348" s="81">
        <f t="shared" si="394"/>
        <v>1</v>
      </c>
      <c r="P1348" s="81">
        <f t="shared" si="395"/>
        <v>11</v>
      </c>
      <c r="Q1348" s="81">
        <f t="shared" si="396"/>
        <v>21</v>
      </c>
      <c r="R1348" s="81">
        <f t="shared" si="397"/>
        <v>31</v>
      </c>
      <c r="S1348">
        <f t="shared" si="398"/>
        <v>2.5</v>
      </c>
      <c r="V1348" s="54" t="s">
        <v>2825</v>
      </c>
      <c r="W1348" s="55" t="s">
        <v>2826</v>
      </c>
      <c r="X1348" s="56">
        <v>5</v>
      </c>
      <c r="Y1348" s="57">
        <v>67.5</v>
      </c>
      <c r="Z1348" s="57">
        <v>3</v>
      </c>
      <c r="AA1348" s="57">
        <v>3</v>
      </c>
      <c r="AB1348" s="57">
        <v>2.63</v>
      </c>
      <c r="AC1348" s="57">
        <v>11</v>
      </c>
      <c r="AD1348" s="57">
        <v>26</v>
      </c>
      <c r="AE1348" s="57">
        <v>0</v>
      </c>
      <c r="AF1348" s="57">
        <v>0</v>
      </c>
      <c r="AG1348" s="58">
        <v>0</v>
      </c>
      <c r="AH1348" s="58">
        <v>2.5</v>
      </c>
      <c r="AI1348" s="58">
        <v>0</v>
      </c>
      <c r="AJ1348" s="58">
        <v>0</v>
      </c>
    </row>
    <row r="1349" spans="1:36">
      <c r="A1349" s="68" t="str">
        <f t="shared" si="381"/>
        <v>6K1-63</v>
      </c>
      <c r="B1349" s="12">
        <f t="shared" si="382"/>
        <v>3</v>
      </c>
      <c r="C1349" s="12">
        <f t="shared" si="383"/>
        <v>3</v>
      </c>
      <c r="D1349" s="12">
        <f t="shared" si="384"/>
        <v>2.8558996665444378</v>
      </c>
      <c r="E1349" s="12">
        <f t="shared" si="385"/>
        <v>2.3755652216925629</v>
      </c>
      <c r="F1349" s="12">
        <f t="shared" si="386"/>
        <v>1.8952307768406886</v>
      </c>
      <c r="G1349" s="12">
        <f t="shared" si="387"/>
        <v>1.4148963319888139</v>
      </c>
      <c r="H1349" s="12">
        <f t="shared" si="388"/>
        <v>12</v>
      </c>
      <c r="I1349" s="12">
        <f t="shared" si="389"/>
        <v>27</v>
      </c>
      <c r="J1349" s="12">
        <f t="shared" si="390"/>
        <v>3</v>
      </c>
      <c r="K1349" s="12">
        <f t="shared" si="380"/>
        <v>3</v>
      </c>
      <c r="L1349" s="12">
        <f t="shared" si="391"/>
        <v>15</v>
      </c>
      <c r="M1349" s="81">
        <f t="shared" si="392"/>
        <v>0</v>
      </c>
      <c r="N1349" s="81">
        <f t="shared" si="393"/>
        <v>8</v>
      </c>
      <c r="O1349" s="81">
        <f t="shared" si="394"/>
        <v>3</v>
      </c>
      <c r="P1349" s="81">
        <f t="shared" si="395"/>
        <v>13</v>
      </c>
      <c r="Q1349" s="81">
        <f t="shared" si="396"/>
        <v>23</v>
      </c>
      <c r="R1349" s="81">
        <f t="shared" si="397"/>
        <v>33</v>
      </c>
      <c r="S1349">
        <f t="shared" si="398"/>
        <v>2.75</v>
      </c>
      <c r="V1349" s="54" t="s">
        <v>2827</v>
      </c>
      <c r="W1349" s="55" t="s">
        <v>2828</v>
      </c>
      <c r="X1349" s="56">
        <v>5</v>
      </c>
      <c r="Y1349" s="57">
        <v>67.5</v>
      </c>
      <c r="Z1349" s="57">
        <v>3</v>
      </c>
      <c r="AA1349" s="57">
        <v>3</v>
      </c>
      <c r="AB1349" s="57">
        <v>2.63</v>
      </c>
      <c r="AC1349" s="57">
        <v>9</v>
      </c>
      <c r="AD1349" s="57">
        <v>24</v>
      </c>
      <c r="AE1349" s="57">
        <v>62.35</v>
      </c>
      <c r="AF1349" s="57">
        <v>0</v>
      </c>
      <c r="AG1349" s="58">
        <v>0</v>
      </c>
      <c r="AH1349" s="58">
        <v>2.75</v>
      </c>
      <c r="AI1349" s="58">
        <v>0</v>
      </c>
      <c r="AJ1349" s="58">
        <v>0</v>
      </c>
    </row>
    <row r="1350" spans="1:36">
      <c r="A1350" s="68" t="str">
        <f t="shared" si="381"/>
        <v>6K2-63</v>
      </c>
      <c r="B1350" s="12">
        <f t="shared" si="382"/>
        <v>3</v>
      </c>
      <c r="C1350" s="12">
        <f t="shared" si="383"/>
        <v>3</v>
      </c>
      <c r="D1350" s="12">
        <f t="shared" si="384"/>
        <v>2.9519665555148125</v>
      </c>
      <c r="E1350" s="12">
        <f t="shared" si="385"/>
        <v>2.471632110662938</v>
      </c>
      <c r="F1350" s="12">
        <f t="shared" si="386"/>
        <v>1.9912976658110635</v>
      </c>
      <c r="G1350" s="12">
        <f t="shared" si="387"/>
        <v>1.510963220959189</v>
      </c>
      <c r="H1350" s="12">
        <f t="shared" si="388"/>
        <v>14</v>
      </c>
      <c r="I1350" s="12">
        <f t="shared" si="389"/>
        <v>29</v>
      </c>
      <c r="J1350" s="12">
        <f t="shared" si="390"/>
        <v>3</v>
      </c>
      <c r="K1350" s="12">
        <f t="shared" si="380"/>
        <v>3</v>
      </c>
      <c r="L1350" s="12">
        <f t="shared" si="391"/>
        <v>15</v>
      </c>
      <c r="M1350" s="81">
        <f t="shared" si="392"/>
        <v>0</v>
      </c>
      <c r="N1350" s="81">
        <f t="shared" si="393"/>
        <v>6</v>
      </c>
      <c r="O1350" s="81">
        <f t="shared" si="394"/>
        <v>1</v>
      </c>
      <c r="P1350" s="81">
        <f t="shared" si="395"/>
        <v>11</v>
      </c>
      <c r="Q1350" s="81">
        <f t="shared" si="396"/>
        <v>21</v>
      </c>
      <c r="R1350" s="81">
        <f t="shared" si="397"/>
        <v>31</v>
      </c>
      <c r="S1350">
        <f t="shared" si="398"/>
        <v>2.75</v>
      </c>
      <c r="V1350" s="54" t="s">
        <v>2829</v>
      </c>
      <c r="W1350" s="55" t="s">
        <v>2830</v>
      </c>
      <c r="X1350" s="56">
        <v>5</v>
      </c>
      <c r="Y1350" s="57">
        <v>67.5</v>
      </c>
      <c r="Z1350" s="57">
        <v>3</v>
      </c>
      <c r="AA1350" s="57">
        <v>3</v>
      </c>
      <c r="AB1350" s="57">
        <v>2.63</v>
      </c>
      <c r="AC1350" s="57">
        <v>11</v>
      </c>
      <c r="AD1350" s="57">
        <v>26</v>
      </c>
      <c r="AE1350" s="57">
        <v>0</v>
      </c>
      <c r="AF1350" s="57">
        <v>0</v>
      </c>
      <c r="AG1350" s="58">
        <v>0</v>
      </c>
      <c r="AH1350" s="58">
        <v>2.75</v>
      </c>
      <c r="AI1350" s="58">
        <v>0</v>
      </c>
      <c r="AJ1350" s="58">
        <v>0</v>
      </c>
    </row>
    <row r="1351" spans="1:36">
      <c r="A1351" s="68" t="str">
        <f t="shared" si="381"/>
        <v>6K3-63</v>
      </c>
      <c r="B1351" s="12">
        <f t="shared" si="382"/>
        <v>3</v>
      </c>
      <c r="C1351" s="12">
        <f t="shared" si="383"/>
        <v>3</v>
      </c>
      <c r="D1351" s="12">
        <f t="shared" si="384"/>
        <v>2.8558996665444378</v>
      </c>
      <c r="E1351" s="12">
        <f t="shared" si="385"/>
        <v>2.3755652216925629</v>
      </c>
      <c r="F1351" s="12">
        <f t="shared" si="386"/>
        <v>1.8952307768406886</v>
      </c>
      <c r="G1351" s="12">
        <f t="shared" si="387"/>
        <v>1.4148963319888139</v>
      </c>
      <c r="H1351" s="12">
        <f t="shared" si="388"/>
        <v>12</v>
      </c>
      <c r="I1351" s="12">
        <f t="shared" si="389"/>
        <v>27</v>
      </c>
      <c r="J1351" s="12">
        <f t="shared" si="390"/>
        <v>3</v>
      </c>
      <c r="K1351" s="12">
        <f t="shared" ref="K1351:K1361" si="399">J1351-2*(L1351*TAN(RADIANS(AG1351))/2)</f>
        <v>3</v>
      </c>
      <c r="L1351" s="12">
        <f t="shared" si="391"/>
        <v>15</v>
      </c>
      <c r="M1351" s="81">
        <f t="shared" si="392"/>
        <v>0</v>
      </c>
      <c r="N1351" s="81">
        <f t="shared" si="393"/>
        <v>8</v>
      </c>
      <c r="O1351" s="81">
        <f t="shared" si="394"/>
        <v>3</v>
      </c>
      <c r="P1351" s="81">
        <f t="shared" si="395"/>
        <v>13</v>
      </c>
      <c r="Q1351" s="81">
        <f t="shared" si="396"/>
        <v>23</v>
      </c>
      <c r="R1351" s="81">
        <f t="shared" si="397"/>
        <v>33</v>
      </c>
      <c r="S1351">
        <f t="shared" si="398"/>
        <v>2.75</v>
      </c>
      <c r="V1351" s="54" t="s">
        <v>2831</v>
      </c>
      <c r="W1351" s="55" t="s">
        <v>2832</v>
      </c>
      <c r="X1351" s="56">
        <v>5</v>
      </c>
      <c r="Y1351" s="57">
        <v>64.5</v>
      </c>
      <c r="Z1351" s="57">
        <v>3</v>
      </c>
      <c r="AA1351" s="57">
        <v>3</v>
      </c>
      <c r="AB1351" s="57">
        <v>2.63</v>
      </c>
      <c r="AC1351" s="57">
        <v>9</v>
      </c>
      <c r="AD1351" s="57">
        <v>24</v>
      </c>
      <c r="AE1351" s="57">
        <v>0</v>
      </c>
      <c r="AF1351" s="57">
        <v>0</v>
      </c>
      <c r="AG1351" s="58">
        <v>0</v>
      </c>
      <c r="AH1351" s="58">
        <v>2.75</v>
      </c>
      <c r="AI1351" s="58">
        <v>0</v>
      </c>
      <c r="AJ1351" s="58">
        <v>0</v>
      </c>
    </row>
    <row r="1352" spans="1:36">
      <c r="A1352" s="68" t="str">
        <f t="shared" si="381"/>
        <v>6K3-64</v>
      </c>
      <c r="B1352" s="12">
        <f t="shared" si="382"/>
        <v>3</v>
      </c>
      <c r="C1352" s="12">
        <f t="shared" si="383"/>
        <v>3</v>
      </c>
      <c r="D1352" s="12">
        <f t="shared" si="384"/>
        <v>2.8458126432025481</v>
      </c>
      <c r="E1352" s="12">
        <f t="shared" si="385"/>
        <v>2.3654781983506736</v>
      </c>
      <c r="F1352" s="12">
        <f t="shared" si="386"/>
        <v>1.8851437534987991</v>
      </c>
      <c r="G1352" s="12">
        <f t="shared" si="387"/>
        <v>1.4048093086469247</v>
      </c>
      <c r="H1352" s="12">
        <f t="shared" si="388"/>
        <v>12</v>
      </c>
      <c r="I1352" s="12">
        <f t="shared" si="389"/>
        <v>26.79</v>
      </c>
      <c r="J1352" s="12">
        <f t="shared" si="390"/>
        <v>3</v>
      </c>
      <c r="K1352" s="12">
        <f t="shared" si="399"/>
        <v>3</v>
      </c>
      <c r="L1352" s="12">
        <f t="shared" si="391"/>
        <v>14.79</v>
      </c>
      <c r="M1352" s="81">
        <f t="shared" si="392"/>
        <v>0</v>
      </c>
      <c r="N1352" s="81">
        <f t="shared" si="393"/>
        <v>8</v>
      </c>
      <c r="O1352" s="81">
        <f t="shared" si="394"/>
        <v>3.2100000000000009</v>
      </c>
      <c r="P1352" s="81">
        <f t="shared" si="395"/>
        <v>13.21</v>
      </c>
      <c r="Q1352" s="81">
        <f t="shared" si="396"/>
        <v>23.21</v>
      </c>
      <c r="R1352" s="81">
        <f t="shared" si="397"/>
        <v>33.21</v>
      </c>
      <c r="S1352">
        <f t="shared" si="398"/>
        <v>2.75</v>
      </c>
      <c r="V1352" s="54" t="s">
        <v>2833</v>
      </c>
      <c r="W1352" s="55" t="s">
        <v>2834</v>
      </c>
      <c r="X1352" s="56">
        <v>5</v>
      </c>
      <c r="Y1352" s="57">
        <v>64.5</v>
      </c>
      <c r="Z1352" s="57">
        <v>3</v>
      </c>
      <c r="AA1352" s="57">
        <v>3</v>
      </c>
      <c r="AB1352" s="57">
        <v>2.64</v>
      </c>
      <c r="AC1352" s="57">
        <v>9</v>
      </c>
      <c r="AD1352" s="57">
        <v>23.79</v>
      </c>
      <c r="AE1352" s="57">
        <v>0</v>
      </c>
      <c r="AF1352" s="57">
        <v>0</v>
      </c>
      <c r="AG1352" s="58">
        <v>0</v>
      </c>
      <c r="AH1352" s="58">
        <v>2.75</v>
      </c>
      <c r="AI1352" s="58">
        <v>0</v>
      </c>
      <c r="AJ1352" s="58">
        <v>0</v>
      </c>
    </row>
    <row r="1353" spans="1:36">
      <c r="A1353" s="68" t="str">
        <f t="shared" si="381"/>
        <v>6K3-65</v>
      </c>
      <c r="B1353" s="12">
        <f t="shared" si="382"/>
        <v>3</v>
      </c>
      <c r="C1353" s="12">
        <f t="shared" si="383"/>
        <v>3</v>
      </c>
      <c r="D1353" s="12">
        <f t="shared" si="384"/>
        <v>2.8357256198606589</v>
      </c>
      <c r="E1353" s="12">
        <f t="shared" si="385"/>
        <v>2.3553911750087844</v>
      </c>
      <c r="F1353" s="12">
        <f t="shared" si="386"/>
        <v>1.8750567301569097</v>
      </c>
      <c r="G1353" s="12">
        <f t="shared" si="387"/>
        <v>1.3947222853050352</v>
      </c>
      <c r="H1353" s="12">
        <f t="shared" si="388"/>
        <v>12</v>
      </c>
      <c r="I1353" s="12">
        <f t="shared" si="389"/>
        <v>26.58</v>
      </c>
      <c r="J1353" s="12">
        <f t="shared" si="390"/>
        <v>3</v>
      </c>
      <c r="K1353" s="12">
        <f t="shared" si="399"/>
        <v>3</v>
      </c>
      <c r="L1353" s="12">
        <f t="shared" si="391"/>
        <v>14.579999999999998</v>
      </c>
      <c r="M1353" s="81">
        <f t="shared" si="392"/>
        <v>0</v>
      </c>
      <c r="N1353" s="81">
        <f t="shared" si="393"/>
        <v>8</v>
      </c>
      <c r="O1353" s="81">
        <f t="shared" si="394"/>
        <v>3.4200000000000017</v>
      </c>
      <c r="P1353" s="81">
        <f t="shared" si="395"/>
        <v>13.420000000000002</v>
      </c>
      <c r="Q1353" s="81">
        <f t="shared" si="396"/>
        <v>23.42</v>
      </c>
      <c r="R1353" s="81">
        <f t="shared" si="397"/>
        <v>33.42</v>
      </c>
      <c r="S1353">
        <f t="shared" si="398"/>
        <v>2.75</v>
      </c>
      <c r="V1353" s="54" t="s">
        <v>2835</v>
      </c>
      <c r="W1353" s="55" t="s">
        <v>2836</v>
      </c>
      <c r="X1353" s="56">
        <v>5</v>
      </c>
      <c r="Y1353" s="57">
        <v>64.5</v>
      </c>
      <c r="Z1353" s="57">
        <v>3</v>
      </c>
      <c r="AA1353" s="57">
        <v>3</v>
      </c>
      <c r="AB1353" s="57">
        <v>2.65</v>
      </c>
      <c r="AC1353" s="57">
        <v>9</v>
      </c>
      <c r="AD1353" s="57">
        <v>23.58</v>
      </c>
      <c r="AE1353" s="57">
        <v>0</v>
      </c>
      <c r="AF1353" s="57">
        <v>0</v>
      </c>
      <c r="AG1353" s="58">
        <v>0</v>
      </c>
      <c r="AH1353" s="58">
        <v>2.75</v>
      </c>
      <c r="AI1353" s="58">
        <v>0</v>
      </c>
      <c r="AJ1353" s="58">
        <v>0</v>
      </c>
    </row>
    <row r="1354" spans="1:36">
      <c r="A1354" s="68" t="str">
        <f t="shared" si="381"/>
        <v>6K4-63</v>
      </c>
      <c r="B1354" s="12">
        <f t="shared" si="382"/>
        <v>3</v>
      </c>
      <c r="C1354" s="12">
        <f t="shared" si="383"/>
        <v>3</v>
      </c>
      <c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1.9192474990832822</v>
      </c>
      <c r="G1354" s="12">
        <f t="shared" si="387"/>
        <v>1.4389130542314077</v>
      </c>
      <c r="H1354" s="12">
        <f t="shared" si="388"/>
        <v>12</v>
      </c>
      <c r="I1354" s="12">
        <f t="shared" si="389"/>
        <v>27.5</v>
      </c>
      <c r="J1354" s="12">
        <f t="shared" si="390"/>
        <v>3</v>
      </c>
      <c r="K1354" s="12">
        <f t="shared" si="399"/>
        <v>3</v>
      </c>
      <c r="L1354" s="12">
        <f t="shared" si="391"/>
        <v>15.5</v>
      </c>
      <c r="M1354" s="81">
        <f t="shared" si="392"/>
        <v>0</v>
      </c>
      <c r="N1354" s="81">
        <f t="shared" si="393"/>
        <v>8</v>
      </c>
      <c r="O1354" s="81">
        <f t="shared" si="394"/>
        <v>2.5</v>
      </c>
      <c r="P1354" s="81">
        <f t="shared" si="395"/>
        <v>12.5</v>
      </c>
      <c r="Q1354" s="81">
        <f t="shared" si="396"/>
        <v>22.5</v>
      </c>
      <c r="R1354" s="81">
        <f t="shared" si="397"/>
        <v>32.5</v>
      </c>
      <c r="S1354">
        <f t="shared" si="398"/>
        <v>2.75</v>
      </c>
      <c r="V1354" s="54" t="s">
        <v>2837</v>
      </c>
      <c r="W1354" s="55" t="s">
        <v>2838</v>
      </c>
      <c r="X1354" s="56">
        <v>5</v>
      </c>
      <c r="Y1354" s="57">
        <v>64.5</v>
      </c>
      <c r="Z1354" s="57">
        <v>3</v>
      </c>
      <c r="AA1354" s="57">
        <v>3</v>
      </c>
      <c r="AB1354" s="57">
        <v>2.63</v>
      </c>
      <c r="AC1354" s="57">
        <v>9</v>
      </c>
      <c r="AD1354" s="57">
        <v>24.5</v>
      </c>
      <c r="AE1354" s="57">
        <v>0</v>
      </c>
      <c r="AF1354" s="57">
        <v>0</v>
      </c>
      <c r="AG1354" s="58">
        <v>0</v>
      </c>
      <c r="AH1354" s="58">
        <v>2.75</v>
      </c>
      <c r="AI1354" s="58">
        <v>0</v>
      </c>
      <c r="AJ1354" s="58">
        <v>0</v>
      </c>
    </row>
    <row r="1355" spans="1:36">
      <c r="A1355" s="68" t="str">
        <f t="shared" si="381"/>
        <v>6L1</v>
      </c>
      <c r="B1355" s="12">
        <f t="shared" si="382"/>
        <v>2.5150000000000001</v>
      </c>
      <c r="C1355" s="12">
        <f t="shared" si="383"/>
        <v>2.5150000000000001</v>
      </c>
      <c r="D1355" s="12">
        <f t="shared" si="384"/>
        <v>2.5150000000000001</v>
      </c>
      <c r="E1355" s="12">
        <f t="shared" si="385"/>
        <v>2.3106096607961395</v>
      </c>
      <c r="F1355" s="12">
        <f t="shared" si="386"/>
        <v>1.7865318679657274</v>
      </c>
      <c r="G1355" s="12">
        <f t="shared" si="387"/>
        <v>1.2624540751353153</v>
      </c>
      <c r="H1355" s="12">
        <f t="shared" si="388"/>
        <v>36.1</v>
      </c>
      <c r="I1355" s="12">
        <f t="shared" si="389"/>
        <v>36.1</v>
      </c>
      <c r="J1355" s="12">
        <f t="shared" si="390"/>
        <v>2.5150000000000001</v>
      </c>
      <c r="K1355" s="12">
        <f t="shared" si="399"/>
        <v>2.5150000000000001</v>
      </c>
      <c r="L1355" s="12">
        <f t="shared" si="391"/>
        <v>0</v>
      </c>
      <c r="M1355" s="81">
        <f t="shared" si="392"/>
        <v>0</v>
      </c>
      <c r="N1355" s="81">
        <f t="shared" si="393"/>
        <v>0</v>
      </c>
      <c r="O1355" s="81">
        <f t="shared" si="394"/>
        <v>0</v>
      </c>
      <c r="P1355" s="81">
        <f t="shared" si="395"/>
        <v>3.8999999999999986</v>
      </c>
      <c r="Q1355" s="81">
        <f t="shared" si="396"/>
        <v>13.899999999999999</v>
      </c>
      <c r="R1355" s="81">
        <f t="shared" si="397"/>
        <v>23.9</v>
      </c>
      <c r="S1355">
        <f t="shared" si="398"/>
        <v>3</v>
      </c>
      <c r="V1355" s="54" t="s">
        <v>2839</v>
      </c>
      <c r="W1355" s="55" t="s">
        <v>84</v>
      </c>
      <c r="X1355" s="56">
        <v>5</v>
      </c>
      <c r="Y1355" s="57">
        <v>61.7</v>
      </c>
      <c r="Z1355" s="57">
        <v>2.6</v>
      </c>
      <c r="AA1355" s="57">
        <v>2.5150000000000001</v>
      </c>
      <c r="AB1355" s="57">
        <v>0</v>
      </c>
      <c r="AC1355" s="57">
        <v>33.5</v>
      </c>
      <c r="AD1355" s="57">
        <v>0</v>
      </c>
      <c r="AE1355" s="57">
        <v>0</v>
      </c>
      <c r="AF1355" s="57">
        <v>0</v>
      </c>
      <c r="AG1355" s="58">
        <v>3</v>
      </c>
      <c r="AH1355" s="58">
        <v>0</v>
      </c>
      <c r="AI1355" s="58">
        <v>0</v>
      </c>
      <c r="AJ1355" s="58">
        <v>0</v>
      </c>
    </row>
    <row r="1356" spans="1:36">
      <c r="A1356" s="68" t="str">
        <f t="shared" si="381"/>
        <v>6L2-63</v>
      </c>
      <c r="B1356" s="12">
        <f t="shared" si="382"/>
        <v>3</v>
      </c>
      <c r="C1356" s="12">
        <f t="shared" si="383"/>
        <v>3</v>
      </c>
      <c r="D1356" s="12">
        <f t="shared" si="384"/>
        <v>2.921388331075438</v>
      </c>
      <c r="E1356" s="12">
        <f t="shared" si="385"/>
        <v>2.3973105382450259</v>
      </c>
      <c r="F1356" s="12">
        <f t="shared" si="386"/>
        <v>1.873232745414614</v>
      </c>
      <c r="G1356" s="12">
        <f t="shared" si="387"/>
        <v>1.3491549525842019</v>
      </c>
      <c r="H1356" s="12">
        <f t="shared" si="388"/>
        <v>12</v>
      </c>
      <c r="I1356" s="12">
        <f t="shared" si="389"/>
        <v>28.5</v>
      </c>
      <c r="J1356" s="12">
        <f t="shared" si="390"/>
        <v>3</v>
      </c>
      <c r="K1356" s="12">
        <f t="shared" si="399"/>
        <v>3</v>
      </c>
      <c r="L1356" s="12">
        <f t="shared" si="391"/>
        <v>16.5</v>
      </c>
      <c r="M1356" s="81">
        <f t="shared" si="392"/>
        <v>0</v>
      </c>
      <c r="N1356" s="81">
        <f t="shared" si="393"/>
        <v>8</v>
      </c>
      <c r="O1356" s="81">
        <f t="shared" si="394"/>
        <v>1.5</v>
      </c>
      <c r="P1356" s="81">
        <f t="shared" si="395"/>
        <v>11.5</v>
      </c>
      <c r="Q1356" s="81">
        <f t="shared" si="396"/>
        <v>21.5</v>
      </c>
      <c r="R1356" s="81">
        <f t="shared" si="397"/>
        <v>31.5</v>
      </c>
      <c r="S1356">
        <f t="shared" si="398"/>
        <v>3</v>
      </c>
      <c r="V1356" s="54" t="s">
        <v>2840</v>
      </c>
      <c r="W1356" s="55" t="s">
        <v>2841</v>
      </c>
      <c r="X1356" s="56">
        <v>5</v>
      </c>
      <c r="Y1356" s="57">
        <v>67.5</v>
      </c>
      <c r="Z1356" s="57">
        <v>3</v>
      </c>
      <c r="AA1356" s="57">
        <v>3</v>
      </c>
      <c r="AB1356" s="57">
        <v>2.63</v>
      </c>
      <c r="AC1356" s="57">
        <v>9</v>
      </c>
      <c r="AD1356" s="57">
        <v>25.5</v>
      </c>
      <c r="AE1356" s="57">
        <v>62.35</v>
      </c>
      <c r="AF1356" s="57">
        <v>0</v>
      </c>
      <c r="AG1356" s="58">
        <v>0</v>
      </c>
      <c r="AH1356" s="58">
        <v>3</v>
      </c>
      <c r="AI1356" s="58">
        <v>0</v>
      </c>
      <c r="AJ1356" s="58">
        <v>0</v>
      </c>
    </row>
    <row r="1357" spans="1:36">
      <c r="A1357" s="68" t="str">
        <f t="shared" si="381"/>
        <v>6L3-63</v>
      </c>
      <c r="B1357" s="12">
        <f t="shared" si="382"/>
        <v>3</v>
      </c>
      <c r="C1357" s="12">
        <f t="shared" si="383"/>
        <v>3</v>
      </c>
      <c r="D1357" s="12">
        <f t="shared" si="384"/>
        <v>2.921388331075438</v>
      </c>
      <c r="E1357" s="12">
        <f t="shared" si="385"/>
        <v>2.3973105382450259</v>
      </c>
      <c r="F1357" s="12">
        <f t="shared" si="386"/>
        <v>1.873232745414614</v>
      </c>
      <c r="G1357" s="12">
        <f t="shared" si="387"/>
        <v>1.3491549525842019</v>
      </c>
      <c r="H1357" s="12">
        <f t="shared" si="388"/>
        <v>12</v>
      </c>
      <c r="I1357" s="12">
        <f t="shared" si="389"/>
        <v>28.5</v>
      </c>
      <c r="J1357" s="12">
        <f t="shared" si="390"/>
        <v>3</v>
      </c>
      <c r="K1357" s="12">
        <f t="shared" si="399"/>
        <v>3</v>
      </c>
      <c r="L1357" s="12">
        <f t="shared" si="391"/>
        <v>16.5</v>
      </c>
      <c r="M1357" s="81">
        <f t="shared" si="392"/>
        <v>0</v>
      </c>
      <c r="N1357" s="81">
        <f t="shared" si="393"/>
        <v>8</v>
      </c>
      <c r="O1357" s="81">
        <f t="shared" si="394"/>
        <v>1.5</v>
      </c>
      <c r="P1357" s="81">
        <f t="shared" si="395"/>
        <v>11.5</v>
      </c>
      <c r="Q1357" s="81">
        <f t="shared" si="396"/>
        <v>21.5</v>
      </c>
      <c r="R1357" s="81">
        <f t="shared" si="397"/>
        <v>31.5</v>
      </c>
      <c r="S1357">
        <f t="shared" si="398"/>
        <v>3</v>
      </c>
      <c r="V1357" s="54" t="s">
        <v>2842</v>
      </c>
      <c r="W1357" s="55" t="s">
        <v>2843</v>
      </c>
      <c r="X1357" s="56">
        <v>5</v>
      </c>
      <c r="Y1357" s="57">
        <v>67.5</v>
      </c>
      <c r="Z1357" s="57">
        <v>3</v>
      </c>
      <c r="AA1357" s="57">
        <v>3</v>
      </c>
      <c r="AB1357" s="57">
        <v>2.63</v>
      </c>
      <c r="AC1357" s="57">
        <v>9</v>
      </c>
      <c r="AD1357" s="57">
        <v>25.5</v>
      </c>
      <c r="AE1357" s="57">
        <v>52.8</v>
      </c>
      <c r="AF1357" s="57">
        <v>0</v>
      </c>
      <c r="AG1357" s="58">
        <v>0</v>
      </c>
      <c r="AH1357" s="58">
        <v>3</v>
      </c>
      <c r="AI1357" s="58">
        <v>0</v>
      </c>
      <c r="AJ1357" s="58">
        <v>0</v>
      </c>
    </row>
    <row r="1358" spans="1:36">
      <c r="A1358" s="68" t="str">
        <f t="shared" si="381"/>
        <v>6L4-63</v>
      </c>
      <c r="B1358" s="12">
        <f t="shared" si="382"/>
        <v>3</v>
      </c>
      <c r="C1358" s="12">
        <f t="shared" si="383"/>
        <v>3</v>
      </c>
      <c r="D1358" s="12">
        <f t="shared" si="384"/>
        <v>3</v>
      </c>
      <c r="E1358" s="12">
        <f t="shared" si="385"/>
        <v>2.5021260968111085</v>
      </c>
      <c r="F1358" s="12">
        <f t="shared" si="386"/>
        <v>1.9780483039806964</v>
      </c>
      <c r="G1358" s="12">
        <f t="shared" si="387"/>
        <v>1.4539705111502843</v>
      </c>
      <c r="H1358" s="12">
        <f t="shared" si="388"/>
        <v>14</v>
      </c>
      <c r="I1358" s="12">
        <f t="shared" si="389"/>
        <v>30.5</v>
      </c>
      <c r="J1358" s="12">
        <f t="shared" si="390"/>
        <v>3</v>
      </c>
      <c r="K1358" s="12">
        <f t="shared" si="399"/>
        <v>3</v>
      </c>
      <c r="L1358" s="12">
        <f t="shared" si="391"/>
        <v>16.5</v>
      </c>
      <c r="M1358" s="81">
        <f t="shared" si="392"/>
        <v>0</v>
      </c>
      <c r="N1358" s="81">
        <f t="shared" si="393"/>
        <v>6</v>
      </c>
      <c r="O1358" s="81">
        <f t="shared" si="394"/>
        <v>16</v>
      </c>
      <c r="P1358" s="81">
        <f t="shared" si="395"/>
        <v>9.5</v>
      </c>
      <c r="Q1358" s="81">
        <f t="shared" si="396"/>
        <v>19.5</v>
      </c>
      <c r="R1358" s="81">
        <f t="shared" si="397"/>
        <v>29.5</v>
      </c>
      <c r="S1358">
        <f t="shared" si="398"/>
        <v>3</v>
      </c>
      <c r="V1358" s="54" t="s">
        <v>2844</v>
      </c>
      <c r="W1358" s="55" t="s">
        <v>2845</v>
      </c>
      <c r="X1358" s="56">
        <v>5</v>
      </c>
      <c r="Y1358" s="57">
        <v>67.5</v>
      </c>
      <c r="Z1358" s="57">
        <v>3</v>
      </c>
      <c r="AA1358" s="57">
        <v>3</v>
      </c>
      <c r="AB1358" s="57">
        <v>2.63</v>
      </c>
      <c r="AC1358" s="57">
        <v>11</v>
      </c>
      <c r="AD1358" s="57">
        <v>27.5</v>
      </c>
      <c r="AE1358" s="57">
        <v>0</v>
      </c>
      <c r="AF1358" s="57">
        <v>0</v>
      </c>
      <c r="AG1358" s="58">
        <v>0</v>
      </c>
      <c r="AH1358" s="58">
        <v>3</v>
      </c>
      <c r="AI1358" s="58">
        <v>0</v>
      </c>
      <c r="AJ1358" s="58">
        <v>0</v>
      </c>
    </row>
    <row r="1359" spans="1:36">
      <c r="A1359" s="68" t="str">
        <f t="shared" si="381"/>
        <v>6LH5</v>
      </c>
      <c r="B1359" s="12">
        <f t="shared" si="382"/>
        <v>3.0070000000000001</v>
      </c>
      <c r="C1359" s="12">
        <f t="shared" si="383"/>
        <v>3.0070000000000001</v>
      </c>
      <c r="D1359" s="12">
        <f t="shared" si="384"/>
        <v>2.7659242152980106</v>
      </c>
      <c r="E1359" s="12">
        <f t="shared" si="385"/>
        <v>2.2418464224675985</v>
      </c>
      <c r="F1359" s="12">
        <f t="shared" si="386"/>
        <v>1.7177686296371864</v>
      </c>
      <c r="G1359" s="12">
        <f t="shared" si="387"/>
        <v>1.1936908368067742</v>
      </c>
      <c r="H1359" s="12">
        <f t="shared" si="388"/>
        <v>23.7</v>
      </c>
      <c r="I1359" s="12">
        <f t="shared" si="389"/>
        <v>25.4</v>
      </c>
      <c r="J1359" s="12">
        <f t="shared" si="390"/>
        <v>3.0070000000000001</v>
      </c>
      <c r="K1359" s="12">
        <f t="shared" si="399"/>
        <v>3.0070000000000001</v>
      </c>
      <c r="L1359" s="12">
        <f t="shared" si="391"/>
        <v>1.6999999999999993</v>
      </c>
      <c r="M1359" s="81">
        <f t="shared" si="392"/>
        <v>0</v>
      </c>
      <c r="N1359" s="81">
        <f t="shared" si="393"/>
        <v>0</v>
      </c>
      <c r="O1359" s="81">
        <f t="shared" si="394"/>
        <v>4.6000000000000014</v>
      </c>
      <c r="P1359" s="81">
        <f t="shared" si="395"/>
        <v>14.600000000000001</v>
      </c>
      <c r="Q1359" s="81">
        <f t="shared" si="396"/>
        <v>24.6</v>
      </c>
      <c r="R1359" s="81">
        <f t="shared" si="397"/>
        <v>34.6</v>
      </c>
      <c r="S1359">
        <f t="shared" si="398"/>
        <v>3</v>
      </c>
      <c r="V1359" s="54" t="s">
        <v>2846</v>
      </c>
      <c r="W1359" s="55" t="s">
        <v>2847</v>
      </c>
      <c r="X1359" s="56">
        <v>5</v>
      </c>
      <c r="Y1359" s="57">
        <v>63</v>
      </c>
      <c r="Z1359" s="57">
        <v>3</v>
      </c>
      <c r="AA1359" s="57">
        <v>3.0070000000000001</v>
      </c>
      <c r="AB1359" s="57">
        <v>2.9470000000000001</v>
      </c>
      <c r="AC1359" s="57">
        <v>20.7</v>
      </c>
      <c r="AD1359" s="57">
        <v>22.4</v>
      </c>
      <c r="AE1359" s="57">
        <v>46</v>
      </c>
      <c r="AF1359" s="57">
        <v>0</v>
      </c>
      <c r="AG1359" s="58">
        <v>0</v>
      </c>
      <c r="AH1359" s="58">
        <v>3</v>
      </c>
      <c r="AI1359" s="58">
        <v>2</v>
      </c>
      <c r="AJ1359" s="58">
        <v>0</v>
      </c>
    </row>
    <row r="1360" spans="1:36">
      <c r="A1360" s="68" t="str">
        <f t="shared" si="381"/>
        <v>6P2-63</v>
      </c>
      <c r="B1360" s="12">
        <f t="shared" si="382"/>
        <v>3</v>
      </c>
      <c r="C1360" s="12">
        <f t="shared" si="383"/>
        <v>3</v>
      </c>
      <c r="D1360" s="12">
        <f t="shared" si="384"/>
        <v>2.9650365940282448</v>
      </c>
      <c r="E1360" s="12">
        <f t="shared" si="385"/>
        <v>2.2657684745931408</v>
      </c>
      <c r="F1360" s="12">
        <f t="shared" si="386"/>
        <v>1.5665003551580365</v>
      </c>
      <c r="G1360" s="12">
        <f t="shared" si="387"/>
        <v>0.86723223572293229</v>
      </c>
      <c r="H1360" s="12">
        <f t="shared" si="388"/>
        <v>12</v>
      </c>
      <c r="I1360" s="12">
        <f t="shared" si="389"/>
        <v>29.5</v>
      </c>
      <c r="J1360" s="12">
        <f t="shared" si="390"/>
        <v>3</v>
      </c>
      <c r="K1360" s="12">
        <f t="shared" si="399"/>
        <v>3</v>
      </c>
      <c r="L1360" s="12">
        <f t="shared" si="391"/>
        <v>17.5</v>
      </c>
      <c r="M1360" s="81">
        <f t="shared" si="392"/>
        <v>0</v>
      </c>
      <c r="N1360" s="81">
        <f t="shared" si="393"/>
        <v>8</v>
      </c>
      <c r="O1360" s="81">
        <f t="shared" si="394"/>
        <v>0.5</v>
      </c>
      <c r="P1360" s="81">
        <f t="shared" si="395"/>
        <v>10.5</v>
      </c>
      <c r="Q1360" s="81">
        <f t="shared" si="396"/>
        <v>20.5</v>
      </c>
      <c r="R1360" s="81">
        <f t="shared" si="397"/>
        <v>30.5</v>
      </c>
      <c r="S1360">
        <f t="shared" si="398"/>
        <v>4</v>
      </c>
      <c r="V1360" s="54" t="s">
        <v>2848</v>
      </c>
      <c r="W1360" s="55" t="s">
        <v>2849</v>
      </c>
      <c r="X1360" s="56">
        <v>5</v>
      </c>
      <c r="Y1360" s="57">
        <v>67.5</v>
      </c>
      <c r="Z1360" s="57">
        <v>3</v>
      </c>
      <c r="AA1360" s="57">
        <v>3</v>
      </c>
      <c r="AB1360" s="57">
        <v>2.63</v>
      </c>
      <c r="AC1360" s="57">
        <v>9</v>
      </c>
      <c r="AD1360" s="57">
        <v>26.5</v>
      </c>
      <c r="AE1360" s="57">
        <v>41.25</v>
      </c>
      <c r="AF1360" s="57">
        <v>0</v>
      </c>
      <c r="AG1360" s="58">
        <v>0</v>
      </c>
      <c r="AH1360" s="58">
        <v>4</v>
      </c>
      <c r="AI1360" s="58">
        <v>0</v>
      </c>
      <c r="AJ1360" s="58">
        <v>0</v>
      </c>
    </row>
    <row r="1361" spans="1:36">
      <c r="A1361" s="68" t="str">
        <f t="shared" si="381"/>
        <v>6P3-63</v>
      </c>
      <c r="B1361" s="12">
        <f t="shared" si="382"/>
        <v>3</v>
      </c>
      <c r="C1361" s="12">
        <f t="shared" si="383"/>
        <v>3</v>
      </c>
      <c r="D1361" s="12">
        <f t="shared" si="384"/>
        <v>2.9650365940282448</v>
      </c>
      <c r="E1361" s="12">
        <f t="shared" si="385"/>
        <v>2.2657684745931408</v>
      </c>
      <c r="F1361" s="12">
        <f t="shared" si="386"/>
        <v>1.5665003551580365</v>
      </c>
      <c r="G1361" s="12">
        <f t="shared" si="387"/>
        <v>0.86723223572293229</v>
      </c>
      <c r="H1361" s="12">
        <f t="shared" si="388"/>
        <v>12</v>
      </c>
      <c r="I1361" s="12">
        <f t="shared" si="389"/>
        <v>29.5</v>
      </c>
      <c r="J1361" s="12">
        <f t="shared" si="390"/>
        <v>3</v>
      </c>
      <c r="K1361" s="12">
        <f t="shared" si="399"/>
        <v>3</v>
      </c>
      <c r="L1361" s="12">
        <f t="shared" si="391"/>
        <v>17.5</v>
      </c>
      <c r="M1361" s="81">
        <f t="shared" si="392"/>
        <v>0</v>
      </c>
      <c r="N1361" s="81">
        <f t="shared" si="393"/>
        <v>8</v>
      </c>
      <c r="O1361" s="81">
        <f t="shared" si="394"/>
        <v>0.5</v>
      </c>
      <c r="P1361" s="81">
        <f t="shared" si="395"/>
        <v>10.5</v>
      </c>
      <c r="Q1361" s="81">
        <f t="shared" si="396"/>
        <v>20.5</v>
      </c>
      <c r="R1361" s="81">
        <f t="shared" si="397"/>
        <v>30.5</v>
      </c>
      <c r="S1361">
        <f t="shared" si="398"/>
        <v>4</v>
      </c>
      <c r="V1361" s="54" t="s">
        <v>2850</v>
      </c>
      <c r="W1361" s="55" t="s">
        <v>2851</v>
      </c>
      <c r="X1361" s="56">
        <v>5</v>
      </c>
      <c r="Y1361" s="57">
        <v>67.5</v>
      </c>
      <c r="Z1361" s="57">
        <v>3</v>
      </c>
      <c r="AA1361" s="57">
        <v>3</v>
      </c>
      <c r="AB1361" s="57">
        <v>2.63</v>
      </c>
      <c r="AC1361" s="57">
        <v>9</v>
      </c>
      <c r="AD1361" s="57">
        <v>26.5</v>
      </c>
      <c r="AE1361" s="57">
        <v>39.82</v>
      </c>
      <c r="AF1361" s="57">
        <v>0</v>
      </c>
      <c r="AG1361" s="58">
        <v>0</v>
      </c>
      <c r="AH1361" s="58">
        <v>4</v>
      </c>
      <c r="AI1361" s="58">
        <v>0</v>
      </c>
      <c r="AJ1361" s="58">
        <v>0</v>
      </c>
    </row>
  </sheetData>
  <sortState ref="V2:AK1361">
    <sortCondition ref="V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42"/>
  <sheetViews>
    <sheetView workbookViewId="0">
      <pane ySplit="7" topLeftCell="A47" activePane="bottomLeft" state="frozen"/>
      <selection pane="bottomLeft" activeCell="A54" sqref="A54:XFD54"/>
    </sheetView>
  </sheetViews>
  <sheetFormatPr defaultRowHeight="12.75"/>
  <cols>
    <col min="1" max="1" width="9.140625" style="6" customWidth="1"/>
  </cols>
  <sheetData>
    <row r="1" spans="1:11" ht="169.5" customHeight="1"/>
    <row r="2" spans="1:11">
      <c r="A2" s="7" t="s">
        <v>10</v>
      </c>
    </row>
    <row r="3" spans="1:11">
      <c r="A3" s="7" t="s">
        <v>11</v>
      </c>
    </row>
    <row r="4" spans="1:11">
      <c r="A4" s="7" t="s">
        <v>12</v>
      </c>
    </row>
    <row r="5" spans="1:11">
      <c r="A5" s="7" t="s">
        <v>13</v>
      </c>
    </row>
    <row r="6" spans="1:11" ht="15">
      <c r="A6" s="83" t="s">
        <v>2900</v>
      </c>
    </row>
    <row r="7" spans="1:11">
      <c r="A7" s="8" t="s">
        <v>14</v>
      </c>
      <c r="B7" s="9">
        <v>10</v>
      </c>
      <c r="C7" s="9">
        <v>20</v>
      </c>
      <c r="D7" s="9">
        <v>30</v>
      </c>
      <c r="E7" s="9">
        <v>40</v>
      </c>
      <c r="F7" s="9">
        <v>50</v>
      </c>
      <c r="G7" s="9">
        <v>60</v>
      </c>
      <c r="H7" s="9">
        <v>70</v>
      </c>
      <c r="I7" s="9" t="s">
        <v>15</v>
      </c>
      <c r="J7" s="9" t="s">
        <v>16</v>
      </c>
      <c r="K7" s="9" t="s">
        <v>17</v>
      </c>
    </row>
    <row r="8" spans="1:11">
      <c r="A8" s="10" t="s">
        <v>18</v>
      </c>
      <c r="B8" s="5">
        <v>2.5110000000000001</v>
      </c>
      <c r="C8" s="5">
        <v>2.5110000000000001</v>
      </c>
      <c r="D8" s="5">
        <v>2.4209999999999998</v>
      </c>
      <c r="E8" s="5">
        <v>2.2530000000000001</v>
      </c>
      <c r="F8" s="5">
        <v>2.1</v>
      </c>
      <c r="G8" s="12"/>
      <c r="H8" s="12"/>
      <c r="I8" s="11">
        <v>50.3</v>
      </c>
      <c r="J8" s="11">
        <v>25.3</v>
      </c>
      <c r="K8" s="11" t="s">
        <v>19</v>
      </c>
    </row>
    <row r="9" spans="1:11">
      <c r="A9" s="10" t="s">
        <v>20</v>
      </c>
      <c r="B9" s="5">
        <v>2.5190000000000001</v>
      </c>
      <c r="C9" s="5">
        <v>2.5190000000000001</v>
      </c>
      <c r="D9" s="5">
        <v>2.3810000000000002</v>
      </c>
      <c r="E9" s="5">
        <v>2.2109999999999999</v>
      </c>
      <c r="F9" s="5">
        <v>2</v>
      </c>
      <c r="G9" s="5"/>
      <c r="H9" s="5" t="s">
        <v>19</v>
      </c>
      <c r="I9" s="11">
        <v>50.3</v>
      </c>
      <c r="J9" s="11">
        <v>22.8</v>
      </c>
      <c r="K9" s="11" t="s">
        <v>19</v>
      </c>
    </row>
    <row r="10" spans="1:11">
      <c r="A10" s="10" t="s">
        <v>21</v>
      </c>
      <c r="B10" s="5">
        <v>2.5179999999999998</v>
      </c>
      <c r="C10" s="5">
        <v>2.5179999999999998</v>
      </c>
      <c r="D10" s="5">
        <v>2.4049999999999998</v>
      </c>
      <c r="E10" s="5">
        <v>2.1190000000000002</v>
      </c>
      <c r="F10" s="5">
        <v>1.85</v>
      </c>
      <c r="G10" s="5"/>
      <c r="H10" s="5" t="s">
        <v>19</v>
      </c>
      <c r="I10" s="11">
        <v>50.3</v>
      </c>
      <c r="J10" s="11">
        <v>24</v>
      </c>
      <c r="K10" s="11" t="s">
        <v>19</v>
      </c>
    </row>
    <row r="11" spans="1:11">
      <c r="A11" s="10" t="s">
        <v>22</v>
      </c>
      <c r="B11" s="5">
        <v>2.5179999999999998</v>
      </c>
      <c r="C11" s="5">
        <v>2.5179999999999998</v>
      </c>
      <c r="D11" s="5">
        <v>2.4049999999999998</v>
      </c>
      <c r="E11" s="5">
        <v>2.1179999999999999</v>
      </c>
      <c r="F11" s="5">
        <v>1.85</v>
      </c>
      <c r="G11" s="5"/>
      <c r="H11" s="5" t="s">
        <v>19</v>
      </c>
      <c r="I11" s="11">
        <v>50.3</v>
      </c>
      <c r="J11" s="11">
        <v>24</v>
      </c>
      <c r="K11" s="11" t="s">
        <v>19</v>
      </c>
    </row>
    <row r="12" spans="1:11">
      <c r="A12" s="10" t="s">
        <v>23</v>
      </c>
      <c r="B12" s="5">
        <v>2.5179999999999998</v>
      </c>
      <c r="C12" s="5">
        <v>2.5179999999999998</v>
      </c>
      <c r="D12" s="5">
        <v>2.3860000000000001</v>
      </c>
      <c r="E12" s="5">
        <v>2.0979999999999999</v>
      </c>
      <c r="F12" s="5">
        <v>1.79</v>
      </c>
      <c r="G12" s="5"/>
      <c r="H12" s="5" t="s">
        <v>19</v>
      </c>
      <c r="I12" s="11">
        <v>50.3</v>
      </c>
      <c r="J12" s="11">
        <v>23</v>
      </c>
      <c r="K12" s="13"/>
    </row>
    <row r="13" spans="1:11">
      <c r="A13" s="14" t="s">
        <v>24</v>
      </c>
      <c r="B13" s="5">
        <v>2.5150000000000001</v>
      </c>
      <c r="C13" s="5">
        <v>2.5150000000000001</v>
      </c>
      <c r="D13" s="5">
        <v>2.3450000000000002</v>
      </c>
      <c r="E13" s="5">
        <v>2.1269999999999998</v>
      </c>
      <c r="F13" s="5">
        <v>1.9239999999999999</v>
      </c>
      <c r="G13" s="5"/>
      <c r="H13" s="5" t="s">
        <v>19</v>
      </c>
      <c r="I13" s="11">
        <v>50.3</v>
      </c>
      <c r="J13" s="11">
        <v>28</v>
      </c>
      <c r="K13" s="13"/>
    </row>
    <row r="14" spans="1:11">
      <c r="A14" s="10" t="s">
        <v>25</v>
      </c>
      <c r="B14" s="5">
        <v>2.5140000000000002</v>
      </c>
      <c r="C14" s="5">
        <v>2.5140000000000002</v>
      </c>
      <c r="D14" s="5">
        <v>2.4060000000000001</v>
      </c>
      <c r="E14" s="5">
        <v>2.145</v>
      </c>
      <c r="F14" s="5">
        <v>1.8759999999999999</v>
      </c>
      <c r="G14" s="5"/>
      <c r="H14" s="5" t="s">
        <v>19</v>
      </c>
      <c r="I14" s="11">
        <v>50.5</v>
      </c>
      <c r="J14" s="11">
        <v>25.3</v>
      </c>
      <c r="K14" s="13"/>
    </row>
    <row r="15" spans="1:11">
      <c r="A15" s="10" t="s">
        <v>26</v>
      </c>
      <c r="B15" s="5">
        <v>2.5129999999999999</v>
      </c>
      <c r="C15" s="5">
        <v>2.5129999999999999</v>
      </c>
      <c r="D15" s="5">
        <v>2.3849999999999998</v>
      </c>
      <c r="E15" s="5">
        <v>2.1349999999999998</v>
      </c>
      <c r="F15" s="5">
        <v>1.877</v>
      </c>
      <c r="G15" s="5"/>
      <c r="H15" s="5" t="s">
        <v>19</v>
      </c>
      <c r="I15" s="11">
        <v>50.2</v>
      </c>
      <c r="J15" s="11">
        <v>24.5</v>
      </c>
      <c r="K15" s="13"/>
    </row>
    <row r="16" spans="1:11">
      <c r="A16" s="10" t="s">
        <v>27</v>
      </c>
      <c r="B16" s="5">
        <v>2.512</v>
      </c>
      <c r="C16" s="5">
        <v>2.512</v>
      </c>
      <c r="D16" s="5">
        <v>2.4</v>
      </c>
      <c r="E16" s="5">
        <v>2.12</v>
      </c>
      <c r="F16" s="5">
        <v>1.881</v>
      </c>
      <c r="G16" s="5"/>
      <c r="H16" s="5" t="s">
        <v>19</v>
      </c>
      <c r="I16" s="11">
        <v>50.3</v>
      </c>
      <c r="J16" s="11">
        <v>26.5</v>
      </c>
      <c r="K16" s="13"/>
    </row>
    <row r="17" spans="1:16">
      <c r="A17" s="10" t="s">
        <v>28</v>
      </c>
      <c r="B17" s="5">
        <v>2.5129999999999999</v>
      </c>
      <c r="C17" s="5">
        <v>2.5129999999999999</v>
      </c>
      <c r="D17" s="5">
        <v>2.2330000000000001</v>
      </c>
      <c r="E17" s="5">
        <v>1.827</v>
      </c>
      <c r="F17" s="5">
        <v>1.472</v>
      </c>
      <c r="G17" s="5"/>
      <c r="H17" s="5" t="s">
        <v>19</v>
      </c>
      <c r="I17" s="11">
        <v>50.3</v>
      </c>
      <c r="J17" s="11">
        <v>24.2</v>
      </c>
      <c r="K17" s="13"/>
    </row>
    <row r="18" spans="1:16">
      <c r="A18" s="10" t="s">
        <v>29</v>
      </c>
      <c r="B18" s="5">
        <v>2.512</v>
      </c>
      <c r="C18" s="5">
        <v>2.5060000000000002</v>
      </c>
      <c r="D18" s="5">
        <v>2.1880000000000002</v>
      </c>
      <c r="E18" s="5">
        <v>1.776</v>
      </c>
      <c r="F18" s="15"/>
      <c r="G18" s="5"/>
      <c r="H18" s="5" t="s">
        <v>19</v>
      </c>
      <c r="I18" s="11">
        <v>41.5</v>
      </c>
      <c r="J18" s="11">
        <v>21.3</v>
      </c>
      <c r="K18" s="13"/>
    </row>
    <row r="19" spans="1:16">
      <c r="A19" s="10" t="s">
        <v>30</v>
      </c>
      <c r="B19" s="5">
        <v>2.5129999999999999</v>
      </c>
      <c r="C19" s="5">
        <v>2.5129999999999999</v>
      </c>
      <c r="D19" s="5">
        <v>2.23</v>
      </c>
      <c r="E19" s="5">
        <v>1.8</v>
      </c>
      <c r="F19" s="5">
        <v>1.4</v>
      </c>
      <c r="G19" s="5"/>
      <c r="H19" s="5" t="s">
        <v>19</v>
      </c>
      <c r="I19" s="11">
        <v>50.2</v>
      </c>
      <c r="J19" s="11">
        <v>24</v>
      </c>
      <c r="K19" s="13"/>
    </row>
    <row r="20" spans="1:16">
      <c r="A20" s="10" t="s">
        <v>31</v>
      </c>
      <c r="B20" s="5">
        <v>2.5150000000000001</v>
      </c>
      <c r="C20" s="5">
        <v>2.5150000000000001</v>
      </c>
      <c r="D20" s="5">
        <v>2.1779999999999999</v>
      </c>
      <c r="E20" s="5">
        <v>1.66</v>
      </c>
      <c r="F20" s="5">
        <v>1.19</v>
      </c>
      <c r="G20" s="5"/>
      <c r="H20" s="5" t="s">
        <v>19</v>
      </c>
      <c r="I20" s="11">
        <v>50.3</v>
      </c>
      <c r="J20" s="11">
        <v>24.5</v>
      </c>
      <c r="K20" s="13"/>
    </row>
    <row r="21" spans="1:16">
      <c r="A21" s="10" t="s">
        <v>32</v>
      </c>
      <c r="B21" s="5">
        <v>2.5179999999999998</v>
      </c>
      <c r="C21" s="5">
        <v>2.516</v>
      </c>
      <c r="D21" s="5">
        <v>2.339</v>
      </c>
      <c r="E21" s="5">
        <v>1.8420000000000001</v>
      </c>
      <c r="F21" s="15"/>
      <c r="G21" s="5"/>
      <c r="H21" s="5" t="s">
        <v>19</v>
      </c>
      <c r="I21" s="11">
        <v>45.1</v>
      </c>
      <c r="J21" s="11">
        <v>25</v>
      </c>
      <c r="K21" s="13"/>
    </row>
    <row r="22" spans="1:16">
      <c r="A22" s="10" t="s">
        <v>33</v>
      </c>
      <c r="B22" s="5">
        <v>2.5099999999999998</v>
      </c>
      <c r="C22" s="5">
        <v>2.5060000000000002</v>
      </c>
      <c r="D22" s="5">
        <v>2.4359999999999999</v>
      </c>
      <c r="E22" s="5">
        <v>2.2839999999999998</v>
      </c>
      <c r="F22" s="5">
        <v>2.1219999999999999</v>
      </c>
      <c r="G22" s="5"/>
      <c r="H22" s="5" t="s">
        <v>19</v>
      </c>
      <c r="I22" s="11">
        <v>50.5</v>
      </c>
      <c r="J22" s="11">
        <v>25</v>
      </c>
      <c r="K22" s="11" t="s">
        <v>19</v>
      </c>
    </row>
    <row r="23" spans="1:16">
      <c r="B23" s="12"/>
      <c r="C23" s="12"/>
      <c r="D23" s="12"/>
      <c r="E23" s="12"/>
      <c r="F23" s="12"/>
      <c r="G23" s="12"/>
      <c r="H23" s="12"/>
    </row>
    <row r="24" spans="1:16">
      <c r="A24" s="10" t="s">
        <v>34</v>
      </c>
      <c r="B24" s="5">
        <v>2.516</v>
      </c>
      <c r="C24" s="5">
        <v>2.516</v>
      </c>
      <c r="D24" s="5">
        <v>2.448</v>
      </c>
      <c r="E24" s="5">
        <v>2.31</v>
      </c>
      <c r="F24" s="5">
        <v>2.1789999999999998</v>
      </c>
      <c r="G24" s="5"/>
      <c r="H24" s="5" t="s">
        <v>19</v>
      </c>
      <c r="I24" s="11">
        <v>55.1</v>
      </c>
      <c r="J24" s="11">
        <v>24</v>
      </c>
      <c r="K24" s="11" t="s">
        <v>19</v>
      </c>
    </row>
    <row r="25" spans="1:16">
      <c r="A25" s="10" t="s">
        <v>35</v>
      </c>
      <c r="B25" s="5">
        <v>2.5129999999999999</v>
      </c>
      <c r="C25" s="5">
        <v>2.5129999999999999</v>
      </c>
      <c r="D25" s="5">
        <v>2.5099999999999998</v>
      </c>
      <c r="E25" s="5">
        <v>2.3660000000000001</v>
      </c>
      <c r="F25" s="5">
        <v>2.2050000000000001</v>
      </c>
      <c r="G25" s="5"/>
      <c r="H25" s="5" t="s">
        <v>19</v>
      </c>
      <c r="I25" s="11">
        <v>57.6</v>
      </c>
      <c r="J25" s="11">
        <v>30</v>
      </c>
      <c r="K25" s="11" t="s">
        <v>19</v>
      </c>
    </row>
    <row r="26" spans="1:16">
      <c r="A26" s="10" t="s">
        <v>36</v>
      </c>
      <c r="B26" s="5">
        <v>2.5150000000000001</v>
      </c>
      <c r="C26" s="5">
        <v>2.5150000000000001</v>
      </c>
      <c r="D26" s="5">
        <v>2.46</v>
      </c>
      <c r="E26" s="5">
        <v>2.29</v>
      </c>
      <c r="F26" s="5">
        <v>2.12</v>
      </c>
      <c r="G26" s="5"/>
      <c r="H26" s="5" t="s">
        <v>19</v>
      </c>
      <c r="I26" s="11">
        <v>59.3</v>
      </c>
      <c r="J26" s="11">
        <v>27.5</v>
      </c>
      <c r="K26" s="11" t="s">
        <v>19</v>
      </c>
    </row>
    <row r="27" spans="1:16">
      <c r="A27" s="10" t="s">
        <v>145</v>
      </c>
      <c r="B27" s="5">
        <v>2.4500000000000002</v>
      </c>
      <c r="C27" s="5">
        <v>2.42</v>
      </c>
      <c r="D27" s="5">
        <v>2.38</v>
      </c>
      <c r="E27" s="5">
        <v>2.23</v>
      </c>
      <c r="F27" s="5">
        <v>1.89</v>
      </c>
      <c r="G27" s="5"/>
      <c r="H27" s="5" t="s">
        <v>19</v>
      </c>
      <c r="I27" s="11">
        <v>59.3</v>
      </c>
      <c r="J27" s="11">
        <v>28.2</v>
      </c>
      <c r="K27" s="11" t="s">
        <v>19</v>
      </c>
    </row>
    <row r="28" spans="1:16">
      <c r="A28" s="10" t="s">
        <v>37</v>
      </c>
      <c r="B28" s="5">
        <v>2.5150000000000001</v>
      </c>
      <c r="C28" s="5">
        <v>2.4700000000000002</v>
      </c>
      <c r="D28" s="5">
        <v>2.4649999999999999</v>
      </c>
      <c r="E28" s="5">
        <v>2.3279999999999998</v>
      </c>
      <c r="F28" s="5">
        <v>2.024</v>
      </c>
      <c r="G28" s="5"/>
      <c r="H28" s="5" t="s">
        <v>19</v>
      </c>
      <c r="I28" s="11">
        <v>52.3</v>
      </c>
      <c r="J28" s="11">
        <v>30.1</v>
      </c>
      <c r="K28" s="11" t="s">
        <v>19</v>
      </c>
    </row>
    <row r="29" spans="1:16">
      <c r="A29" s="34" t="s">
        <v>100</v>
      </c>
      <c r="B29" s="35">
        <v>2.52</v>
      </c>
      <c r="C29" s="35">
        <v>2.52</v>
      </c>
      <c r="D29" s="35">
        <v>2.4500000000000002</v>
      </c>
      <c r="E29" s="35">
        <v>2.2200000000000002</v>
      </c>
      <c r="F29" s="35">
        <v>1.76</v>
      </c>
      <c r="G29" s="5"/>
      <c r="H29" s="5" t="s">
        <v>19</v>
      </c>
      <c r="I29" s="35">
        <v>57.6</v>
      </c>
      <c r="J29" s="35">
        <v>28.1</v>
      </c>
      <c r="K29" s="5"/>
      <c r="L29" s="5"/>
      <c r="M29" s="5"/>
      <c r="N29" s="5"/>
      <c r="O29" s="11"/>
      <c r="P29" s="11"/>
    </row>
    <row r="30" spans="1:16">
      <c r="A30" s="10" t="s">
        <v>38</v>
      </c>
      <c r="B30" s="5">
        <v>2.5150000000000001</v>
      </c>
      <c r="C30" s="5">
        <v>2.5150000000000001</v>
      </c>
      <c r="D30" s="5">
        <v>2.5150000000000001</v>
      </c>
      <c r="E30" s="5">
        <v>2.3620000000000001</v>
      </c>
      <c r="F30" s="5">
        <v>1.9220000000000002</v>
      </c>
      <c r="G30" s="5">
        <v>1.4630000000000001</v>
      </c>
      <c r="H30" s="5" t="s">
        <v>19</v>
      </c>
      <c r="I30" s="11">
        <v>60.2</v>
      </c>
      <c r="J30" s="11">
        <v>32</v>
      </c>
      <c r="K30" s="11" t="s">
        <v>19</v>
      </c>
    </row>
    <row r="31" spans="1:16">
      <c r="A31" s="10" t="s">
        <v>148</v>
      </c>
      <c r="B31" s="5">
        <v>2.4500000000000002</v>
      </c>
      <c r="C31" s="5">
        <v>2.42</v>
      </c>
      <c r="D31" s="5">
        <v>2.33</v>
      </c>
      <c r="E31" s="5">
        <v>1.82</v>
      </c>
      <c r="F31" s="5">
        <v>1.28</v>
      </c>
      <c r="G31" s="5"/>
      <c r="H31" s="5"/>
      <c r="I31" s="11">
        <v>58.18</v>
      </c>
      <c r="J31" s="11">
        <v>24.85</v>
      </c>
      <c r="K31" s="11"/>
    </row>
    <row r="32" spans="1:16">
      <c r="A32" s="10" t="s">
        <v>39</v>
      </c>
      <c r="B32" s="5">
        <v>2.5150000000000001</v>
      </c>
      <c r="C32" s="5">
        <v>2.5140000000000002</v>
      </c>
      <c r="D32" s="5">
        <v>2.5129999999999999</v>
      </c>
      <c r="E32" s="5">
        <v>2.4180000000000001</v>
      </c>
      <c r="F32" s="5">
        <v>2.0670000000000002</v>
      </c>
      <c r="G32" s="5">
        <v>1.4179999999999999</v>
      </c>
      <c r="H32" s="5" t="s">
        <v>19</v>
      </c>
      <c r="I32" s="11">
        <v>60.3</v>
      </c>
      <c r="J32" s="11">
        <v>32.4</v>
      </c>
      <c r="K32" s="11" t="s">
        <v>19</v>
      </c>
    </row>
    <row r="33" spans="1:11">
      <c r="A33" s="21" t="s">
        <v>40</v>
      </c>
      <c r="B33" s="23">
        <v>2.512</v>
      </c>
      <c r="C33" s="23">
        <v>2.512</v>
      </c>
      <c r="D33" s="23">
        <v>2.44</v>
      </c>
      <c r="E33" s="23">
        <v>2.2589999999999999</v>
      </c>
      <c r="F33" s="23">
        <v>1.58</v>
      </c>
      <c r="G33" s="5"/>
      <c r="H33" s="5" t="s">
        <v>19</v>
      </c>
      <c r="I33" s="22">
        <v>57.6</v>
      </c>
      <c r="J33" s="22">
        <v>26.4</v>
      </c>
      <c r="K33" s="22" t="s">
        <v>19</v>
      </c>
    </row>
    <row r="34" spans="1:11" s="48" customFormat="1">
      <c r="A34" s="45" t="s">
        <v>149</v>
      </c>
      <c r="B34" s="46">
        <v>2.46</v>
      </c>
      <c r="C34" s="46">
        <v>2.42</v>
      </c>
      <c r="D34" s="46">
        <v>2.4</v>
      </c>
      <c r="E34" s="46">
        <v>2.23</v>
      </c>
      <c r="F34" s="46">
        <v>1.55</v>
      </c>
      <c r="G34" s="46"/>
      <c r="H34" s="46"/>
      <c r="I34" s="47">
        <v>57.4</v>
      </c>
      <c r="J34" s="47">
        <v>29.55</v>
      </c>
      <c r="K34" s="47"/>
    </row>
    <row r="35" spans="1:11" s="48" customFormat="1">
      <c r="A35" s="45" t="s">
        <v>150</v>
      </c>
      <c r="B35" s="46">
        <v>2.4300000000000002</v>
      </c>
      <c r="C35" s="46">
        <v>2.42</v>
      </c>
      <c r="D35" s="46">
        <v>2.33</v>
      </c>
      <c r="E35" s="46">
        <v>2.16</v>
      </c>
      <c r="F35" s="46">
        <v>1.49</v>
      </c>
      <c r="G35" s="46"/>
      <c r="H35" s="46"/>
      <c r="I35" s="47">
        <v>57.61</v>
      </c>
      <c r="J35" s="47">
        <v>25.7</v>
      </c>
      <c r="K35" s="47"/>
    </row>
    <row r="36" spans="1:11">
      <c r="A36" s="14" t="s">
        <v>41</v>
      </c>
      <c r="B36" s="5">
        <v>2.5150000000000001</v>
      </c>
      <c r="C36" s="5">
        <v>2.5150000000000001</v>
      </c>
      <c r="D36" s="5">
        <v>2.484</v>
      </c>
      <c r="E36" s="5">
        <v>2.1970000000000001</v>
      </c>
      <c r="F36" s="5">
        <v>1.8029999999999999</v>
      </c>
      <c r="G36" s="5"/>
      <c r="H36" s="5" t="s">
        <v>19</v>
      </c>
      <c r="I36" s="11">
        <v>57.5</v>
      </c>
      <c r="J36" s="11">
        <v>29.5</v>
      </c>
      <c r="K36" s="11" t="s">
        <v>19</v>
      </c>
    </row>
    <row r="37" spans="1:11">
      <c r="A37" s="14" t="s">
        <v>151</v>
      </c>
      <c r="B37" s="5">
        <v>2.4300000000000002</v>
      </c>
      <c r="C37" s="5">
        <v>2.42</v>
      </c>
      <c r="D37" s="5">
        <v>2.2000000000000002</v>
      </c>
      <c r="E37" s="5">
        <v>1.98</v>
      </c>
      <c r="F37" s="5">
        <v>1.75</v>
      </c>
      <c r="G37" s="5"/>
      <c r="H37" s="5"/>
      <c r="I37" s="11">
        <v>51.72</v>
      </c>
      <c r="J37" s="11">
        <v>20.28</v>
      </c>
      <c r="K37" s="11"/>
    </row>
    <row r="38" spans="1:11">
      <c r="A38" s="16" t="s">
        <v>2</v>
      </c>
      <c r="B38" s="3">
        <v>2.5169999999999999</v>
      </c>
      <c r="C38" s="3">
        <v>2.5169999999999999</v>
      </c>
      <c r="D38" s="3">
        <v>2.4729999999999999</v>
      </c>
      <c r="E38" s="3">
        <v>2.21</v>
      </c>
      <c r="F38" s="3">
        <v>1.8479999999999999</v>
      </c>
      <c r="G38" s="5"/>
      <c r="H38" s="5" t="s">
        <v>19</v>
      </c>
      <c r="I38" s="17">
        <v>57.6</v>
      </c>
      <c r="J38" s="17">
        <v>28.5</v>
      </c>
      <c r="K38" s="17" t="s">
        <v>19</v>
      </c>
    </row>
    <row r="39" spans="1:11">
      <c r="A39" s="21" t="s">
        <v>8</v>
      </c>
      <c r="B39" s="23">
        <v>2.5150000000000001</v>
      </c>
      <c r="C39" s="23">
        <v>2.5150000000000001</v>
      </c>
      <c r="D39" s="23">
        <v>2.5150000000000001</v>
      </c>
      <c r="E39" s="23">
        <v>2.2410000000000001</v>
      </c>
      <c r="F39" s="23">
        <v>1.839</v>
      </c>
      <c r="G39" s="23">
        <v>1.42</v>
      </c>
      <c r="H39" s="5" t="s">
        <v>19</v>
      </c>
      <c r="I39" s="22">
        <v>60.3</v>
      </c>
      <c r="J39" s="22">
        <v>28.5</v>
      </c>
      <c r="K39" s="22" t="s">
        <v>19</v>
      </c>
    </row>
    <row r="40" spans="1:11">
      <c r="A40" s="10" t="s">
        <v>42</v>
      </c>
      <c r="B40" s="5">
        <v>2.5190000000000001</v>
      </c>
      <c r="C40" s="5">
        <v>2.5190000000000001</v>
      </c>
      <c r="D40" s="5">
        <v>2.431</v>
      </c>
      <c r="E40" s="5">
        <v>2.21</v>
      </c>
      <c r="F40" s="5">
        <v>1.766</v>
      </c>
      <c r="G40" s="5"/>
      <c r="H40" s="5" t="s">
        <v>19</v>
      </c>
      <c r="I40" s="11">
        <v>57.8</v>
      </c>
      <c r="J40" s="11">
        <v>26.5</v>
      </c>
      <c r="K40" s="11" t="s">
        <v>19</v>
      </c>
    </row>
    <row r="41" spans="1:11">
      <c r="A41" s="16" t="s">
        <v>43</v>
      </c>
      <c r="B41" s="3">
        <v>2.52</v>
      </c>
      <c r="C41" s="3">
        <v>2.52</v>
      </c>
      <c r="D41" s="3">
        <v>2.5</v>
      </c>
      <c r="E41" s="3">
        <v>2.2799999999999998</v>
      </c>
      <c r="F41" s="3">
        <v>1.9</v>
      </c>
      <c r="G41" s="3">
        <v>1.66</v>
      </c>
      <c r="H41" s="5" t="s">
        <v>19</v>
      </c>
      <c r="I41" s="17" t="s">
        <v>19</v>
      </c>
      <c r="J41" s="17" t="s">
        <v>19</v>
      </c>
      <c r="K41" s="17" t="s">
        <v>19</v>
      </c>
    </row>
    <row r="42" spans="1:11">
      <c r="A42" s="10" t="s">
        <v>44</v>
      </c>
      <c r="B42" s="5">
        <v>2.5169999999999999</v>
      </c>
      <c r="C42" s="5">
        <v>2.5169999999999999</v>
      </c>
      <c r="D42" s="5">
        <v>2.4409999999999998</v>
      </c>
      <c r="E42" s="5">
        <v>2.2210000000000001</v>
      </c>
      <c r="F42" s="5">
        <v>1.78</v>
      </c>
      <c r="G42" s="5">
        <v>1.248</v>
      </c>
      <c r="H42" s="5" t="s">
        <v>19</v>
      </c>
      <c r="I42" s="11">
        <v>60.3</v>
      </c>
      <c r="J42" s="11">
        <v>27</v>
      </c>
      <c r="K42" s="11" t="s">
        <v>19</v>
      </c>
    </row>
    <row r="43" spans="1:11">
      <c r="A43" s="10" t="s">
        <v>152</v>
      </c>
      <c r="B43" s="5">
        <v>2.4700000000000002</v>
      </c>
      <c r="C43" s="5">
        <v>2.42</v>
      </c>
      <c r="D43" s="5">
        <v>2.4</v>
      </c>
      <c r="E43" s="5">
        <v>2.17</v>
      </c>
      <c r="F43" s="5">
        <v>1.52</v>
      </c>
      <c r="G43" s="5"/>
      <c r="H43" s="5"/>
      <c r="I43" s="11">
        <v>57.45</v>
      </c>
      <c r="J43" s="11">
        <v>29.55</v>
      </c>
      <c r="K43" s="11"/>
    </row>
    <row r="44" spans="1:11">
      <c r="A44" s="10" t="s">
        <v>45</v>
      </c>
      <c r="B44" s="5">
        <v>2.5129999999999999</v>
      </c>
      <c r="C44" s="5">
        <v>2.5129999999999999</v>
      </c>
      <c r="D44" s="5">
        <v>2.5129999999999999</v>
      </c>
      <c r="E44" s="5">
        <v>2.2450000000000001</v>
      </c>
      <c r="F44" s="5">
        <v>1.78</v>
      </c>
      <c r="G44" s="5">
        <v>1.1200000000000001</v>
      </c>
      <c r="H44" s="5" t="s">
        <v>19</v>
      </c>
      <c r="I44" s="11">
        <v>60.2</v>
      </c>
      <c r="J44" s="11">
        <v>33</v>
      </c>
      <c r="K44" s="11" t="s">
        <v>19</v>
      </c>
    </row>
    <row r="45" spans="1:11">
      <c r="A45" s="21" t="s">
        <v>9</v>
      </c>
      <c r="B45" s="23">
        <v>2.5190000000000001</v>
      </c>
      <c r="C45" s="23">
        <v>2.5190000000000001</v>
      </c>
      <c r="D45" s="23">
        <v>2.419</v>
      </c>
      <c r="E45" s="23">
        <v>2.1349999999999998</v>
      </c>
      <c r="F45" s="23">
        <v>1.863</v>
      </c>
      <c r="G45" s="5"/>
      <c r="H45" s="5" t="s">
        <v>19</v>
      </c>
      <c r="I45" s="22">
        <v>58</v>
      </c>
      <c r="J45" s="22">
        <v>27.4</v>
      </c>
      <c r="K45" s="22" t="s">
        <v>19</v>
      </c>
    </row>
    <row r="46" spans="1:11">
      <c r="A46" s="10" t="s">
        <v>46</v>
      </c>
      <c r="B46" s="5">
        <v>2.0209999999999999</v>
      </c>
      <c r="C46" s="5">
        <v>2.0209999999999999</v>
      </c>
      <c r="D46" s="5">
        <v>1.8820000000000001</v>
      </c>
      <c r="E46" s="5">
        <v>1.631</v>
      </c>
      <c r="F46" s="5">
        <v>1.375</v>
      </c>
      <c r="G46" s="5"/>
      <c r="H46" s="5" t="s">
        <v>19</v>
      </c>
      <c r="I46" s="11">
        <v>51.5</v>
      </c>
      <c r="J46" s="11">
        <v>23.3</v>
      </c>
      <c r="K46" s="11" t="s">
        <v>19</v>
      </c>
    </row>
    <row r="47" spans="1:11">
      <c r="A47" s="10" t="s">
        <v>47</v>
      </c>
      <c r="B47" s="5">
        <v>2.5190000000000001</v>
      </c>
      <c r="C47" s="5">
        <v>2.4889999999999999</v>
      </c>
      <c r="D47" s="5">
        <v>2.4889999999999999</v>
      </c>
      <c r="E47" s="5">
        <v>2.3719999999999999</v>
      </c>
      <c r="F47" s="5">
        <v>2.1040000000000001</v>
      </c>
      <c r="G47" s="5"/>
      <c r="H47" s="5" t="s">
        <v>19</v>
      </c>
      <c r="I47" s="11">
        <v>59.1</v>
      </c>
      <c r="J47" s="11">
        <v>36.700000000000003</v>
      </c>
      <c r="K47" s="11" t="s">
        <v>19</v>
      </c>
    </row>
    <row r="48" spans="1:11">
      <c r="A48" s="10" t="s">
        <v>48</v>
      </c>
      <c r="B48" s="5">
        <v>2.5209999999999999</v>
      </c>
      <c r="C48" s="5">
        <v>2.5209999999999999</v>
      </c>
      <c r="D48" s="5">
        <v>2.5150000000000001</v>
      </c>
      <c r="E48" s="5">
        <v>2.2570000000000001</v>
      </c>
      <c r="F48" s="5">
        <v>2.0059999999999998</v>
      </c>
      <c r="G48" s="5"/>
      <c r="H48" s="5" t="s">
        <v>19</v>
      </c>
      <c r="I48" s="11">
        <v>58</v>
      </c>
      <c r="J48" s="11">
        <v>27</v>
      </c>
      <c r="K48" s="11" t="s">
        <v>19</v>
      </c>
    </row>
    <row r="49" spans="1:11">
      <c r="A49" s="10" t="s">
        <v>153</v>
      </c>
      <c r="B49" s="5">
        <v>2.4900000000000002</v>
      </c>
      <c r="C49" s="5">
        <v>2.42</v>
      </c>
      <c r="D49" s="5">
        <v>2.31</v>
      </c>
      <c r="E49" s="5">
        <v>2.04</v>
      </c>
      <c r="F49" s="5">
        <v>1.77</v>
      </c>
      <c r="G49" s="5"/>
      <c r="H49" s="5"/>
      <c r="I49" s="11">
        <v>57.92</v>
      </c>
      <c r="J49" s="11">
        <v>26.6</v>
      </c>
      <c r="K49" s="11"/>
    </row>
    <row r="50" spans="1:11">
      <c r="A50" s="10" t="s">
        <v>49</v>
      </c>
      <c r="B50" s="5">
        <v>2.5169999999999999</v>
      </c>
      <c r="C50" s="5">
        <v>2.5169999999999999</v>
      </c>
      <c r="D50" s="5">
        <v>2.5169999999999999</v>
      </c>
      <c r="E50" s="5">
        <v>2.3639999999999999</v>
      </c>
      <c r="F50" s="5">
        <v>2.0209999999999999</v>
      </c>
      <c r="G50" s="5"/>
      <c r="H50" s="5" t="s">
        <v>19</v>
      </c>
      <c r="I50" s="11">
        <v>59.2</v>
      </c>
      <c r="J50" s="11">
        <v>35</v>
      </c>
      <c r="K50" s="11" t="s">
        <v>19</v>
      </c>
    </row>
    <row r="51" spans="1:11">
      <c r="A51" s="21" t="s">
        <v>50</v>
      </c>
      <c r="B51" s="23">
        <v>2.5179999999999998</v>
      </c>
      <c r="C51" s="23">
        <v>2.5179999999999998</v>
      </c>
      <c r="D51" s="23">
        <v>2.44</v>
      </c>
      <c r="E51" s="23">
        <v>2.17</v>
      </c>
      <c r="F51" s="23">
        <v>1.7350000000000001</v>
      </c>
      <c r="G51" s="5"/>
      <c r="H51" s="5" t="s">
        <v>19</v>
      </c>
      <c r="I51" s="22">
        <v>58</v>
      </c>
      <c r="J51" s="22">
        <v>28</v>
      </c>
      <c r="K51" s="22" t="s">
        <v>19</v>
      </c>
    </row>
    <row r="52" spans="1:11">
      <c r="A52" s="21" t="s">
        <v>51</v>
      </c>
      <c r="B52" s="23">
        <v>2.5179999999999998</v>
      </c>
      <c r="C52" s="23">
        <v>2.5179999999999998</v>
      </c>
      <c r="D52" s="23">
        <v>2.4380000000000002</v>
      </c>
      <c r="E52" s="23">
        <v>2.1749999999999998</v>
      </c>
      <c r="F52" s="23">
        <v>1.74</v>
      </c>
      <c r="G52" s="23">
        <v>1.256</v>
      </c>
      <c r="H52" s="5" t="s">
        <v>19</v>
      </c>
      <c r="I52" s="22">
        <v>60.3</v>
      </c>
      <c r="J52" s="22">
        <v>28.2</v>
      </c>
      <c r="K52" s="22" t="s">
        <v>19</v>
      </c>
    </row>
    <row r="53" spans="1:11">
      <c r="A53" s="16" t="s">
        <v>52</v>
      </c>
      <c r="B53" s="24">
        <v>2.52</v>
      </c>
      <c r="C53" s="24">
        <v>2.52</v>
      </c>
      <c r="D53" s="24">
        <v>2.44</v>
      </c>
      <c r="E53" s="24">
        <v>2.17</v>
      </c>
      <c r="F53" s="24">
        <v>1.7350000000000001</v>
      </c>
      <c r="G53" s="5"/>
      <c r="H53" s="5" t="s">
        <v>19</v>
      </c>
      <c r="I53" s="17">
        <v>58</v>
      </c>
      <c r="J53" s="17">
        <v>28</v>
      </c>
      <c r="K53" s="17" t="s">
        <v>19</v>
      </c>
    </row>
    <row r="54" spans="1:11" s="38" customFormat="1">
      <c r="A54" s="42" t="s">
        <v>146</v>
      </c>
      <c r="B54" s="43">
        <v>2.4700000000000002</v>
      </c>
      <c r="C54" s="43">
        <v>2.42</v>
      </c>
      <c r="D54" s="43">
        <v>2.4</v>
      </c>
      <c r="E54" s="43">
        <v>2.14</v>
      </c>
      <c r="F54" s="43">
        <v>1.56</v>
      </c>
      <c r="G54" s="36">
        <v>0.9</v>
      </c>
      <c r="H54" s="36"/>
      <c r="I54" s="44">
        <v>60.47</v>
      </c>
      <c r="J54" s="44">
        <v>29.55</v>
      </c>
      <c r="K54" s="44"/>
    </row>
    <row r="55" spans="1:11">
      <c r="A55" s="16" t="s">
        <v>143</v>
      </c>
      <c r="B55" s="3">
        <v>2.5099999999999998</v>
      </c>
      <c r="C55" s="3">
        <v>2.5099999999999998</v>
      </c>
      <c r="D55" s="3">
        <v>2.46</v>
      </c>
      <c r="E55" s="3">
        <v>2.15</v>
      </c>
      <c r="F55" s="3">
        <v>1.73</v>
      </c>
      <c r="G55" s="5"/>
      <c r="H55" s="5" t="s">
        <v>19</v>
      </c>
      <c r="I55" s="17"/>
      <c r="J55" s="17"/>
      <c r="K55" s="17" t="s">
        <v>19</v>
      </c>
    </row>
    <row r="56" spans="1:11">
      <c r="A56" s="10" t="s">
        <v>53</v>
      </c>
      <c r="B56" s="5">
        <v>2.5140000000000002</v>
      </c>
      <c r="C56" s="5">
        <v>2.5089999999999999</v>
      </c>
      <c r="D56" s="5">
        <v>2.4420000000000002</v>
      </c>
      <c r="E56" s="5">
        <v>2.0710000000000002</v>
      </c>
      <c r="F56" s="5">
        <v>1.69</v>
      </c>
      <c r="G56" s="5">
        <v>1.3320000000000001</v>
      </c>
      <c r="H56" s="5" t="s">
        <v>19</v>
      </c>
      <c r="I56" s="11">
        <v>60</v>
      </c>
      <c r="J56" s="11">
        <v>27</v>
      </c>
      <c r="K56" s="11" t="s">
        <v>19</v>
      </c>
    </row>
    <row r="57" spans="1:11">
      <c r="A57" s="21" t="s">
        <v>54</v>
      </c>
      <c r="B57" s="23">
        <v>2.5179999999999998</v>
      </c>
      <c r="C57" s="23">
        <v>2.5179999999999998</v>
      </c>
      <c r="D57" s="23">
        <v>2.34</v>
      </c>
      <c r="E57" s="23">
        <v>1.89</v>
      </c>
      <c r="F57" s="23">
        <v>1.45</v>
      </c>
      <c r="G57" s="5"/>
      <c r="H57" s="5" t="s">
        <v>19</v>
      </c>
      <c r="I57" s="22">
        <v>58</v>
      </c>
      <c r="J57" s="22">
        <v>27.5</v>
      </c>
      <c r="K57" s="22" t="s">
        <v>19</v>
      </c>
    </row>
    <row r="58" spans="1:11">
      <c r="A58" s="21" t="s">
        <v>55</v>
      </c>
      <c r="B58" s="23">
        <v>2.5220000000000002</v>
      </c>
      <c r="C58" s="23">
        <v>2.52</v>
      </c>
      <c r="D58" s="23">
        <v>2.4319999999999999</v>
      </c>
      <c r="E58" s="23">
        <v>1.996</v>
      </c>
      <c r="F58" s="23">
        <v>1.5049999999999999</v>
      </c>
      <c r="G58" s="5"/>
      <c r="H58" s="5" t="s">
        <v>19</v>
      </c>
      <c r="I58" s="22">
        <v>58</v>
      </c>
      <c r="J58" s="22">
        <v>27</v>
      </c>
      <c r="K58" s="22" t="s">
        <v>19</v>
      </c>
    </row>
    <row r="59" spans="1:11">
      <c r="A59" s="21" t="s">
        <v>56</v>
      </c>
      <c r="B59" s="23">
        <v>2.5179999999999998</v>
      </c>
      <c r="C59" s="23">
        <v>2.5179999999999998</v>
      </c>
      <c r="D59" s="23">
        <v>2.33</v>
      </c>
      <c r="E59" s="23">
        <v>1.8109999999999999</v>
      </c>
      <c r="F59" s="23">
        <v>1.2969999999999999</v>
      </c>
      <c r="G59" s="5"/>
      <c r="H59" s="5" t="s">
        <v>19</v>
      </c>
      <c r="I59" s="22">
        <v>58</v>
      </c>
      <c r="J59" s="22">
        <v>27</v>
      </c>
      <c r="K59" s="22" t="s">
        <v>19</v>
      </c>
    </row>
    <row r="60" spans="1:11">
      <c r="A60" s="10" t="s">
        <v>57</v>
      </c>
      <c r="B60" s="5">
        <v>2.52</v>
      </c>
      <c r="C60" s="5">
        <v>2.52</v>
      </c>
      <c r="D60" s="5">
        <v>2.4500000000000002</v>
      </c>
      <c r="E60" s="5">
        <v>2.19</v>
      </c>
      <c r="F60" s="5">
        <v>1.78</v>
      </c>
      <c r="G60" s="5">
        <v>1.38</v>
      </c>
      <c r="H60" s="15"/>
      <c r="I60" s="11" t="s">
        <v>19</v>
      </c>
      <c r="J60" s="11" t="s">
        <v>19</v>
      </c>
      <c r="K60" s="11" t="s">
        <v>19</v>
      </c>
    </row>
    <row r="61" spans="1:11">
      <c r="B61" s="12"/>
      <c r="C61" s="12"/>
      <c r="D61" s="12"/>
      <c r="E61" s="12"/>
      <c r="F61" s="12"/>
      <c r="G61" s="12"/>
      <c r="H61" s="12"/>
    </row>
    <row r="62" spans="1:11">
      <c r="A62" s="10" t="s">
        <v>58</v>
      </c>
      <c r="B62" s="5">
        <v>2.512</v>
      </c>
      <c r="C62" s="5">
        <v>2.512</v>
      </c>
      <c r="D62" s="5">
        <v>2.4289999999999998</v>
      </c>
      <c r="E62" s="5">
        <v>2.2400000000000002</v>
      </c>
      <c r="F62" s="5">
        <v>1.974</v>
      </c>
      <c r="G62" s="5">
        <v>1.71</v>
      </c>
      <c r="H62" s="15"/>
      <c r="I62" s="11">
        <v>61.5</v>
      </c>
      <c r="J62" s="11">
        <v>29.5</v>
      </c>
      <c r="K62" s="11" t="s">
        <v>19</v>
      </c>
    </row>
    <row r="63" spans="1:11">
      <c r="A63" s="10" t="s">
        <v>59</v>
      </c>
      <c r="B63" s="5">
        <v>2.5110000000000001</v>
      </c>
      <c r="C63" s="5">
        <v>2.5110000000000001</v>
      </c>
      <c r="D63" s="5">
        <v>2.4660000000000002</v>
      </c>
      <c r="E63" s="5">
        <v>2.2949999999999999</v>
      </c>
      <c r="F63" s="5">
        <v>2</v>
      </c>
      <c r="G63" s="5">
        <v>1.66</v>
      </c>
      <c r="H63" s="15"/>
      <c r="I63" s="11">
        <v>62.3</v>
      </c>
      <c r="J63" s="11">
        <v>28</v>
      </c>
      <c r="K63" s="11" t="s">
        <v>19</v>
      </c>
    </row>
    <row r="64" spans="1:11">
      <c r="A64" s="10" t="s">
        <v>60</v>
      </c>
      <c r="B64" s="5">
        <v>2.512</v>
      </c>
      <c r="C64" s="5">
        <v>2.512</v>
      </c>
      <c r="D64" s="5">
        <v>2.4580000000000002</v>
      </c>
      <c r="E64" s="5">
        <v>2.286</v>
      </c>
      <c r="F64" s="5">
        <v>1.948</v>
      </c>
      <c r="G64" s="5">
        <v>1.607</v>
      </c>
      <c r="H64" s="15"/>
      <c r="I64" s="11">
        <v>62.3</v>
      </c>
      <c r="J64" s="11">
        <v>22</v>
      </c>
      <c r="K64" s="11" t="s">
        <v>19</v>
      </c>
    </row>
    <row r="65" spans="1:11">
      <c r="A65" s="10" t="s">
        <v>61</v>
      </c>
      <c r="B65" s="5">
        <v>2.52</v>
      </c>
      <c r="C65" s="5">
        <v>2.52</v>
      </c>
      <c r="D65" s="5">
        <v>2.44</v>
      </c>
      <c r="E65" s="5">
        <v>2.258</v>
      </c>
      <c r="F65" s="5">
        <v>1.915</v>
      </c>
      <c r="G65" s="5">
        <v>1.575</v>
      </c>
      <c r="H65" s="15"/>
      <c r="I65" s="11">
        <v>62.3</v>
      </c>
      <c r="J65" s="11">
        <v>25.5</v>
      </c>
      <c r="K65" s="11" t="s">
        <v>19</v>
      </c>
    </row>
    <row r="66" spans="1:11">
      <c r="A66" s="10" t="s">
        <v>62</v>
      </c>
      <c r="B66" s="5">
        <v>2.516</v>
      </c>
      <c r="C66" s="5">
        <v>2.516</v>
      </c>
      <c r="D66" s="5">
        <v>2.5049999999999999</v>
      </c>
      <c r="E66" s="5">
        <v>2.3159999999999998</v>
      </c>
      <c r="F66" s="5">
        <v>2.0089999999999999</v>
      </c>
      <c r="G66" s="5">
        <v>1.6880000000000002</v>
      </c>
      <c r="H66" s="15"/>
      <c r="I66" s="11">
        <v>62.2</v>
      </c>
      <c r="J66" s="11">
        <v>28.5</v>
      </c>
      <c r="K66" s="11" t="s">
        <v>19</v>
      </c>
    </row>
    <row r="67" spans="1:11">
      <c r="A67" s="10" t="s">
        <v>63</v>
      </c>
      <c r="B67" s="5">
        <v>2.5380000000000003</v>
      </c>
      <c r="C67" s="5">
        <v>2.5380000000000003</v>
      </c>
      <c r="D67" s="5">
        <v>2.4359999999999999</v>
      </c>
      <c r="E67" s="5">
        <v>2.2080000000000002</v>
      </c>
      <c r="F67" s="5">
        <v>1.827</v>
      </c>
      <c r="G67" s="5">
        <v>1.4969999999999999</v>
      </c>
      <c r="H67" s="15"/>
      <c r="I67" s="11">
        <v>62.2</v>
      </c>
      <c r="J67" s="11">
        <v>20.3</v>
      </c>
      <c r="K67" s="11" t="s">
        <v>19</v>
      </c>
    </row>
    <row r="68" spans="1:11">
      <c r="A68" s="10" t="s">
        <v>64</v>
      </c>
      <c r="B68" s="5">
        <v>2.5150000000000001</v>
      </c>
      <c r="C68" s="5">
        <v>2.4700000000000002</v>
      </c>
      <c r="D68" s="5">
        <v>2.4649999999999999</v>
      </c>
      <c r="E68" s="5">
        <v>2.3279999999999998</v>
      </c>
      <c r="F68" s="5">
        <v>2.024</v>
      </c>
      <c r="G68" s="15"/>
      <c r="H68" s="15"/>
      <c r="I68" s="11">
        <v>52.3</v>
      </c>
      <c r="J68" s="11">
        <v>30.1</v>
      </c>
      <c r="K68" s="11">
        <v>16.5</v>
      </c>
    </row>
    <row r="69" spans="1:11">
      <c r="A69" s="10" t="s">
        <v>65</v>
      </c>
      <c r="B69" s="5">
        <v>2.5099999999999998</v>
      </c>
      <c r="C69" s="5">
        <v>2.5099999999999998</v>
      </c>
      <c r="D69" s="5">
        <v>2.4500000000000002</v>
      </c>
      <c r="E69" s="5">
        <v>2.09</v>
      </c>
      <c r="F69" s="5">
        <v>1.66</v>
      </c>
      <c r="G69" s="15">
        <v>1.24</v>
      </c>
      <c r="H69" s="15"/>
      <c r="I69" s="11">
        <v>64.7</v>
      </c>
      <c r="J69" s="11">
        <v>26.3</v>
      </c>
      <c r="K69" s="11"/>
    </row>
    <row r="70" spans="1:11">
      <c r="A70" s="10" t="s">
        <v>66</v>
      </c>
      <c r="B70" s="5">
        <v>2.5099999999999998</v>
      </c>
      <c r="C70" s="5">
        <v>2.5099999999999998</v>
      </c>
      <c r="D70" s="5">
        <v>2.4500000000000002</v>
      </c>
      <c r="E70" s="5">
        <v>2.09</v>
      </c>
      <c r="F70" s="5">
        <v>1.66</v>
      </c>
      <c r="G70" s="5">
        <v>1.24</v>
      </c>
      <c r="H70" s="15"/>
      <c r="I70" s="11">
        <v>64.7</v>
      </c>
      <c r="J70" s="11">
        <v>26.3</v>
      </c>
    </row>
    <row r="71" spans="1:11">
      <c r="A71" s="10" t="s">
        <v>67</v>
      </c>
      <c r="B71" s="5">
        <v>2.5110000000000001</v>
      </c>
      <c r="C71" s="5">
        <v>2.5110000000000001</v>
      </c>
      <c r="D71" s="5">
        <v>2.476</v>
      </c>
      <c r="E71" s="5">
        <v>2.3119999999999998</v>
      </c>
      <c r="F71" s="5">
        <v>1.748</v>
      </c>
      <c r="G71" s="5">
        <v>1.075</v>
      </c>
      <c r="H71" s="15"/>
      <c r="I71" s="11">
        <v>62.3</v>
      </c>
      <c r="J71" s="11">
        <v>28.9</v>
      </c>
      <c r="K71" s="11" t="s">
        <v>19</v>
      </c>
    </row>
    <row r="72" spans="1:11">
      <c r="A72" s="10" t="s">
        <v>68</v>
      </c>
      <c r="B72" s="5">
        <v>2.5099999999999998</v>
      </c>
      <c r="C72" s="5">
        <v>2.5099999999999998</v>
      </c>
      <c r="D72" s="5">
        <v>2.44</v>
      </c>
      <c r="E72" s="5">
        <v>2.2599999999999998</v>
      </c>
      <c r="F72" s="5">
        <v>1.56</v>
      </c>
      <c r="G72" s="5">
        <v>0.89</v>
      </c>
      <c r="H72" s="15"/>
      <c r="I72" s="11">
        <v>62.4</v>
      </c>
      <c r="J72" s="11">
        <v>26.5</v>
      </c>
      <c r="K72" s="11"/>
    </row>
    <row r="73" spans="1:11">
      <c r="A73" s="10" t="s">
        <v>69</v>
      </c>
      <c r="B73" s="5">
        <v>2.5179999999999998</v>
      </c>
      <c r="C73" s="5">
        <v>2.5179999999999998</v>
      </c>
      <c r="D73" s="5">
        <v>2.5179999999999998</v>
      </c>
      <c r="E73" s="5">
        <v>2.3719999999999999</v>
      </c>
      <c r="F73" s="5">
        <v>1.8340000000000001</v>
      </c>
      <c r="G73" s="5">
        <v>1.141</v>
      </c>
      <c r="H73" s="15"/>
      <c r="I73" s="11">
        <v>62.3</v>
      </c>
      <c r="J73" s="11">
        <v>32.1</v>
      </c>
      <c r="K73" s="11" t="s">
        <v>19</v>
      </c>
    </row>
    <row r="74" spans="1:11">
      <c r="A74" s="10" t="s">
        <v>70</v>
      </c>
      <c r="B74" s="5">
        <v>2.512</v>
      </c>
      <c r="C74" s="5">
        <v>2.512</v>
      </c>
      <c r="D74" s="5">
        <v>2.512</v>
      </c>
      <c r="E74" s="5">
        <v>2.3130000000000002</v>
      </c>
      <c r="F74" s="5">
        <v>2</v>
      </c>
      <c r="G74" s="15"/>
      <c r="H74" s="15"/>
      <c r="I74" s="11">
        <v>60.5</v>
      </c>
      <c r="J74" s="11">
        <v>34.200000000000003</v>
      </c>
      <c r="K74" s="11" t="s">
        <v>19</v>
      </c>
    </row>
    <row r="75" spans="1:11">
      <c r="A75" s="10" t="s">
        <v>71</v>
      </c>
      <c r="B75" s="5">
        <v>2.5150000000000001</v>
      </c>
      <c r="C75" s="5">
        <v>2.4420000000000002</v>
      </c>
      <c r="D75" s="5">
        <v>2.4359999999999999</v>
      </c>
      <c r="E75" s="5">
        <v>2.206</v>
      </c>
      <c r="F75" s="5">
        <v>1.9390000000000001</v>
      </c>
      <c r="G75" s="5">
        <v>1.6779999999999999</v>
      </c>
      <c r="H75" s="15"/>
      <c r="I75" s="11">
        <v>62.3</v>
      </c>
      <c r="J75" s="11">
        <v>32</v>
      </c>
      <c r="K75" s="11">
        <v>19.399999999999999</v>
      </c>
    </row>
    <row r="76" spans="1:11">
      <c r="A76" s="10" t="s">
        <v>72</v>
      </c>
      <c r="B76" s="5">
        <v>2.5150000000000001</v>
      </c>
      <c r="C76" s="5">
        <v>2.456</v>
      </c>
      <c r="D76" s="5">
        <v>2.4540000000000002</v>
      </c>
      <c r="E76" s="5">
        <v>2.3639999999999999</v>
      </c>
      <c r="F76" s="5">
        <v>2.0979999999999999</v>
      </c>
      <c r="G76" s="5">
        <v>1.84</v>
      </c>
      <c r="H76" s="15"/>
      <c r="I76" s="11">
        <v>62.3</v>
      </c>
      <c r="J76" s="11">
        <v>38.1</v>
      </c>
      <c r="K76" s="11">
        <v>19</v>
      </c>
    </row>
    <row r="77" spans="1:11">
      <c r="A77" s="10" t="s">
        <v>73</v>
      </c>
      <c r="B77" s="5">
        <v>2.512</v>
      </c>
      <c r="C77" s="5">
        <v>2.512</v>
      </c>
      <c r="D77" s="5">
        <v>2.3860000000000001</v>
      </c>
      <c r="E77" s="5">
        <v>2.214</v>
      </c>
      <c r="F77" s="5">
        <v>1.9450000000000001</v>
      </c>
      <c r="G77" s="5">
        <v>1.6880000000000002</v>
      </c>
      <c r="H77" s="15"/>
      <c r="I77" s="11">
        <v>62.3</v>
      </c>
      <c r="J77" s="11">
        <v>34</v>
      </c>
      <c r="K77" s="11">
        <v>21.5</v>
      </c>
    </row>
    <row r="78" spans="1:11">
      <c r="A78" s="10" t="s">
        <v>74</v>
      </c>
      <c r="B78" s="5">
        <v>2.516</v>
      </c>
      <c r="C78" s="5">
        <v>2.516</v>
      </c>
      <c r="D78" s="5">
        <v>2.4750000000000001</v>
      </c>
      <c r="E78" s="5">
        <v>2.21</v>
      </c>
      <c r="F78" s="5">
        <v>1.9490000000000001</v>
      </c>
      <c r="G78" s="5">
        <v>1.6779999999999999</v>
      </c>
      <c r="H78" s="15"/>
      <c r="I78" s="11">
        <v>62.3</v>
      </c>
      <c r="J78" s="11">
        <v>28.9</v>
      </c>
      <c r="K78" s="11" t="s">
        <v>19</v>
      </c>
    </row>
    <row r="79" spans="1:11">
      <c r="A79" s="10" t="s">
        <v>75</v>
      </c>
      <c r="B79" s="5">
        <v>2.5</v>
      </c>
      <c r="C79" s="5">
        <v>2.46</v>
      </c>
      <c r="D79" s="5">
        <v>2.46</v>
      </c>
      <c r="E79" s="5">
        <v>2.2400000000000002</v>
      </c>
      <c r="F79" s="5">
        <v>1.97</v>
      </c>
      <c r="G79" s="5">
        <v>1.7</v>
      </c>
      <c r="H79" s="15"/>
      <c r="I79" s="11">
        <v>64.2</v>
      </c>
      <c r="J79" s="11">
        <v>32.799999999999997</v>
      </c>
      <c r="K79" s="11"/>
    </row>
    <row r="80" spans="1:11">
      <c r="A80" s="10" t="s">
        <v>76</v>
      </c>
      <c r="B80" s="11">
        <v>2.5350000000000001</v>
      </c>
      <c r="C80" s="5">
        <v>2.5380000000000003</v>
      </c>
      <c r="D80" s="5">
        <v>2.4609999999999999</v>
      </c>
      <c r="E80" s="5">
        <v>2.2080000000000002</v>
      </c>
      <c r="F80" s="5">
        <v>1.9790000000000001</v>
      </c>
      <c r="G80" s="5">
        <v>1.649</v>
      </c>
      <c r="H80" s="15"/>
      <c r="I80" s="11">
        <v>62.2</v>
      </c>
      <c r="J80" s="11">
        <v>19.8</v>
      </c>
    </row>
    <row r="81" spans="1:11">
      <c r="A81" s="10" t="s">
        <v>77</v>
      </c>
      <c r="B81" s="5">
        <v>2.52</v>
      </c>
      <c r="C81" s="5">
        <v>2.4039999999999999</v>
      </c>
      <c r="D81" s="5">
        <v>2.4</v>
      </c>
      <c r="E81" s="5">
        <v>2.2010000000000001</v>
      </c>
      <c r="F81" s="5">
        <v>1.9410000000000001</v>
      </c>
      <c r="G81" s="15">
        <v>1.679</v>
      </c>
      <c r="H81" s="15"/>
      <c r="I81" s="11">
        <v>64.599999999999994</v>
      </c>
      <c r="J81" s="11">
        <v>31.2</v>
      </c>
      <c r="K81" s="11">
        <v>18.399999999999999</v>
      </c>
    </row>
    <row r="82" spans="1:11">
      <c r="A82" s="10" t="s">
        <v>78</v>
      </c>
      <c r="B82" s="5">
        <v>2.5049999999999999</v>
      </c>
      <c r="C82" s="5">
        <v>2.5049999999999999</v>
      </c>
      <c r="D82" s="5">
        <v>2.5049999999999999</v>
      </c>
      <c r="E82" s="5">
        <v>2.3759999999999999</v>
      </c>
      <c r="F82" s="5">
        <v>2.04</v>
      </c>
      <c r="G82" s="5">
        <v>1.6059999999999999</v>
      </c>
      <c r="H82" s="15"/>
      <c r="I82" s="11">
        <v>62.3</v>
      </c>
      <c r="J82" s="11">
        <v>35.200000000000003</v>
      </c>
      <c r="K82" s="11" t="s">
        <v>19</v>
      </c>
    </row>
    <row r="83" spans="1:11">
      <c r="A83" s="10" t="s">
        <v>79</v>
      </c>
      <c r="B83" s="5">
        <v>2.5190000000000001</v>
      </c>
      <c r="C83" s="5">
        <v>2.4809999999999999</v>
      </c>
      <c r="D83" s="5">
        <v>2.4809999999999999</v>
      </c>
      <c r="E83" s="5">
        <v>2.367</v>
      </c>
      <c r="F83" s="5">
        <v>2.0299999999999998</v>
      </c>
      <c r="G83" s="5">
        <v>1.61</v>
      </c>
      <c r="H83" s="15"/>
      <c r="I83" s="11">
        <v>62.3</v>
      </c>
      <c r="J83" s="11">
        <v>36</v>
      </c>
      <c r="K83" s="11">
        <v>18.7</v>
      </c>
    </row>
    <row r="84" spans="1:11">
      <c r="A84" s="10" t="s">
        <v>80</v>
      </c>
      <c r="B84" s="5">
        <v>2.5380000000000003</v>
      </c>
      <c r="C84" s="5">
        <v>2.5380000000000003</v>
      </c>
      <c r="D84" s="5">
        <v>2.5380000000000003</v>
      </c>
      <c r="E84" s="5">
        <v>2.2330000000000001</v>
      </c>
      <c r="F84" s="5">
        <v>1.649</v>
      </c>
      <c r="G84" s="5">
        <v>1.218</v>
      </c>
      <c r="H84" s="15"/>
      <c r="I84" s="11">
        <v>62.1</v>
      </c>
      <c r="J84" s="11">
        <v>26.7</v>
      </c>
      <c r="K84" s="11"/>
    </row>
    <row r="85" spans="1:11">
      <c r="A85" s="10" t="s">
        <v>81</v>
      </c>
      <c r="B85" s="5">
        <v>2.5099999999999998</v>
      </c>
      <c r="C85" s="5">
        <v>2.5099999999999998</v>
      </c>
      <c r="D85" s="5">
        <v>2.5099999999999998</v>
      </c>
      <c r="E85" s="5">
        <v>2.4119999999999999</v>
      </c>
      <c r="F85" s="5">
        <v>2.0409999999999999</v>
      </c>
      <c r="G85" s="5">
        <v>1.6960000000000002</v>
      </c>
      <c r="H85" s="15"/>
      <c r="I85" s="11">
        <v>62.3</v>
      </c>
      <c r="J85" s="11">
        <v>37.5</v>
      </c>
      <c r="K85" s="11" t="s">
        <v>19</v>
      </c>
    </row>
    <row r="86" spans="1:11">
      <c r="A86" s="10" t="s">
        <v>82</v>
      </c>
      <c r="B86" s="5">
        <v>2.5169999999999999</v>
      </c>
      <c r="C86" s="5">
        <v>2.5169999999999999</v>
      </c>
      <c r="D86" s="5">
        <v>2.5169999999999999</v>
      </c>
      <c r="E86" s="5">
        <v>2.339</v>
      </c>
      <c r="F86" s="5">
        <v>1.919</v>
      </c>
      <c r="G86" s="5">
        <v>1.4950000000000001</v>
      </c>
      <c r="H86" s="15"/>
      <c r="I86" s="11">
        <v>64</v>
      </c>
      <c r="J86" s="11">
        <v>36.200000000000003</v>
      </c>
      <c r="K86" s="11" t="s">
        <v>19</v>
      </c>
    </row>
    <row r="87" spans="1:11">
      <c r="A87" s="10" t="s">
        <v>83</v>
      </c>
      <c r="B87" s="5">
        <v>2.5150000000000001</v>
      </c>
      <c r="C87" s="5">
        <v>2.5150000000000001</v>
      </c>
      <c r="D87" s="5">
        <v>2.5150000000000001</v>
      </c>
      <c r="E87" s="5">
        <v>2.359</v>
      </c>
      <c r="F87" s="5">
        <v>1.9119999999999999</v>
      </c>
      <c r="G87" s="5">
        <v>1.456</v>
      </c>
      <c r="H87" s="15"/>
      <c r="I87" s="11">
        <v>62.3</v>
      </c>
      <c r="J87" s="11">
        <v>36.700000000000003</v>
      </c>
      <c r="K87" s="11" t="s">
        <v>19</v>
      </c>
    </row>
    <row r="88" spans="1:11">
      <c r="A88" s="10" t="s">
        <v>84</v>
      </c>
      <c r="B88" s="5">
        <v>2.512</v>
      </c>
      <c r="C88" s="5">
        <v>2.512</v>
      </c>
      <c r="D88" s="5">
        <v>2.512</v>
      </c>
      <c r="E88" s="5">
        <v>2.335</v>
      </c>
      <c r="F88" s="5">
        <v>1.8260000000000001</v>
      </c>
      <c r="G88" s="5">
        <v>1.3129999999999999</v>
      </c>
      <c r="H88" s="15"/>
      <c r="I88" s="11">
        <v>62.3</v>
      </c>
      <c r="J88" s="11">
        <v>37</v>
      </c>
      <c r="K88" s="11" t="s">
        <v>19</v>
      </c>
    </row>
    <row r="89" spans="1:11">
      <c r="A89" s="10" t="s">
        <v>85</v>
      </c>
      <c r="B89" s="5">
        <v>2.5380000000000003</v>
      </c>
      <c r="C89" s="5">
        <v>2.5380000000000003</v>
      </c>
      <c r="D89" s="5">
        <v>2.5380000000000003</v>
      </c>
      <c r="E89" s="5">
        <v>2.2330000000000001</v>
      </c>
      <c r="F89" s="5">
        <v>1.649</v>
      </c>
      <c r="G89" s="5">
        <v>1.218</v>
      </c>
      <c r="H89" s="15"/>
      <c r="I89" s="11">
        <v>62.1</v>
      </c>
      <c r="J89" s="11">
        <v>26.7</v>
      </c>
      <c r="K89" s="11"/>
    </row>
    <row r="90" spans="1:11">
      <c r="A90" s="10" t="s">
        <v>86</v>
      </c>
      <c r="B90" s="5">
        <v>2.5140000000000002</v>
      </c>
      <c r="C90" s="5">
        <v>2.5140000000000002</v>
      </c>
      <c r="D90" s="5">
        <v>2.5140000000000002</v>
      </c>
      <c r="E90" s="5">
        <v>2.278</v>
      </c>
      <c r="F90" s="5">
        <v>1.6720000000000002</v>
      </c>
      <c r="G90" s="5">
        <v>1.0580000000000001</v>
      </c>
      <c r="H90" s="15"/>
      <c r="I90" s="11">
        <v>62.3</v>
      </c>
      <c r="J90" s="11">
        <v>37</v>
      </c>
      <c r="K90" s="11" t="s">
        <v>19</v>
      </c>
    </row>
    <row r="91" spans="1:11">
      <c r="A91" s="10"/>
      <c r="B91" s="5"/>
      <c r="C91" s="5"/>
      <c r="D91" s="5"/>
      <c r="E91" s="5"/>
      <c r="F91" s="5"/>
      <c r="G91" s="5"/>
      <c r="H91" s="15"/>
      <c r="I91" s="11"/>
      <c r="J91" s="11"/>
      <c r="K91" s="11"/>
    </row>
    <row r="92" spans="1:11">
      <c r="A92" s="10" t="s">
        <v>87</v>
      </c>
      <c r="B92" s="5">
        <v>2.99</v>
      </c>
      <c r="C92" s="5">
        <v>2.99</v>
      </c>
      <c r="D92" s="5">
        <v>2.99</v>
      </c>
      <c r="E92" s="5">
        <v>2.84</v>
      </c>
      <c r="F92" s="5">
        <v>2.66</v>
      </c>
      <c r="G92" s="5">
        <v>2.27</v>
      </c>
      <c r="H92" s="5">
        <v>1.92</v>
      </c>
      <c r="I92" s="11">
        <v>75.3</v>
      </c>
      <c r="J92" s="11">
        <v>31.6</v>
      </c>
    </row>
    <row r="93" spans="1:11">
      <c r="A93" s="10" t="s">
        <v>88</v>
      </c>
      <c r="B93" s="5">
        <v>2.98</v>
      </c>
      <c r="C93" s="5">
        <v>2.98</v>
      </c>
      <c r="D93" s="5">
        <v>2.96</v>
      </c>
      <c r="E93" s="5">
        <v>2.8</v>
      </c>
      <c r="F93" s="5">
        <v>2.4700000000000002</v>
      </c>
      <c r="G93" s="5">
        <v>2.11</v>
      </c>
      <c r="H93" s="15">
        <v>1.76</v>
      </c>
      <c r="I93" s="11">
        <v>72.5</v>
      </c>
      <c r="J93" s="11">
        <v>28.1</v>
      </c>
      <c r="K93" s="11"/>
    </row>
    <row r="94" spans="1:11">
      <c r="A94" s="18" t="s">
        <v>89</v>
      </c>
      <c r="B94" s="20">
        <v>2.98</v>
      </c>
      <c r="C94" s="20">
        <v>2.98</v>
      </c>
      <c r="D94" s="20">
        <v>2.94</v>
      </c>
      <c r="E94" s="20">
        <v>2.78</v>
      </c>
      <c r="F94" s="20">
        <v>2.4</v>
      </c>
      <c r="G94" s="20">
        <v>2.08</v>
      </c>
      <c r="H94" s="20">
        <v>1.72</v>
      </c>
      <c r="I94" s="19">
        <v>72.2</v>
      </c>
      <c r="J94" s="19">
        <v>27.4</v>
      </c>
      <c r="K94" s="19"/>
    </row>
    <row r="95" spans="1:11">
      <c r="A95" s="10" t="s">
        <v>90</v>
      </c>
      <c r="B95" s="5">
        <v>2.5150000000000001</v>
      </c>
      <c r="C95" s="5">
        <v>2.5150000000000001</v>
      </c>
      <c r="D95" s="5">
        <v>2.5150000000000001</v>
      </c>
      <c r="E95" s="5">
        <v>2.5150000000000001</v>
      </c>
      <c r="F95" s="5">
        <v>2.3119999999999998</v>
      </c>
      <c r="G95" s="5">
        <v>2.04</v>
      </c>
      <c r="H95" s="5">
        <v>1.7030000000000001</v>
      </c>
      <c r="I95" s="11">
        <v>73</v>
      </c>
      <c r="J95" s="11">
        <v>43.5</v>
      </c>
      <c r="K95" s="11" t="s">
        <v>19</v>
      </c>
    </row>
    <row r="96" spans="1:11">
      <c r="A96" s="10" t="s">
        <v>91</v>
      </c>
      <c r="B96" s="5">
        <v>3</v>
      </c>
      <c r="C96" s="5">
        <v>3</v>
      </c>
      <c r="D96" s="5">
        <v>2.95</v>
      </c>
      <c r="E96" s="5">
        <v>2.68</v>
      </c>
      <c r="F96" s="5">
        <v>2.41</v>
      </c>
      <c r="G96" s="5">
        <v>2.14</v>
      </c>
      <c r="H96" s="5">
        <v>1.87</v>
      </c>
      <c r="I96" s="11">
        <v>72.3</v>
      </c>
      <c r="J96" s="11">
        <v>29</v>
      </c>
      <c r="K96" s="11"/>
    </row>
    <row r="97" spans="1:11">
      <c r="A97" s="10" t="s">
        <v>92</v>
      </c>
      <c r="B97" s="5">
        <v>2.99</v>
      </c>
      <c r="C97" s="5">
        <v>2.99</v>
      </c>
      <c r="D97" s="5">
        <v>2.99</v>
      </c>
      <c r="E97" s="5">
        <v>2.8</v>
      </c>
      <c r="F97" s="5">
        <v>2.54</v>
      </c>
      <c r="G97" s="5">
        <v>2.2799999999999998</v>
      </c>
      <c r="H97" s="5">
        <v>2.02</v>
      </c>
      <c r="I97" s="11">
        <v>72.3</v>
      </c>
      <c r="J97" s="11">
        <v>33.1</v>
      </c>
      <c r="K97" s="11"/>
    </row>
    <row r="98" spans="1:11">
      <c r="A98" s="10" t="s">
        <v>93</v>
      </c>
      <c r="B98" s="5">
        <v>3.0049999999999999</v>
      </c>
      <c r="C98" s="5">
        <v>3.0049999999999999</v>
      </c>
      <c r="D98" s="5">
        <v>2.9510000000000001</v>
      </c>
      <c r="E98" s="5">
        <v>2.68</v>
      </c>
      <c r="F98" s="5">
        <v>2.415</v>
      </c>
      <c r="G98" s="5">
        <v>2.14</v>
      </c>
      <c r="H98" s="5">
        <v>1.8759999999999999</v>
      </c>
      <c r="I98" s="11">
        <v>72.3</v>
      </c>
      <c r="J98" s="11">
        <v>29</v>
      </c>
      <c r="K98" s="11" t="s">
        <v>19</v>
      </c>
    </row>
    <row r="99" spans="1:11">
      <c r="A99" s="10" t="s">
        <v>94</v>
      </c>
      <c r="B99" s="5">
        <v>3.0049999999999999</v>
      </c>
      <c r="C99" s="5">
        <v>3.0049999999999999</v>
      </c>
      <c r="D99" s="5">
        <v>2.9279999999999999</v>
      </c>
      <c r="E99" s="5">
        <v>2.5750000000000002</v>
      </c>
      <c r="F99" s="5">
        <v>2.23</v>
      </c>
      <c r="G99" s="5">
        <v>1.8679999999999999</v>
      </c>
      <c r="H99" s="5">
        <v>1.5070000000000001</v>
      </c>
      <c r="I99" s="11">
        <v>72.3</v>
      </c>
      <c r="J99" s="11">
        <v>28.9</v>
      </c>
      <c r="K99" s="11" t="s">
        <v>19</v>
      </c>
    </row>
    <row r="100" spans="1:11">
      <c r="A100" s="10" t="s">
        <v>95</v>
      </c>
      <c r="B100" s="5">
        <v>3.0049999999999999</v>
      </c>
      <c r="C100" s="5">
        <v>3.0049999999999999</v>
      </c>
      <c r="D100" s="5">
        <v>2.9039999999999999</v>
      </c>
      <c r="E100" s="5">
        <v>2.46</v>
      </c>
      <c r="F100" s="5">
        <v>2.0099999999999998</v>
      </c>
      <c r="G100" s="5">
        <v>1.569</v>
      </c>
      <c r="H100" s="5">
        <v>1.125</v>
      </c>
      <c r="I100" s="11">
        <v>72.3</v>
      </c>
      <c r="J100" s="11">
        <v>28.8</v>
      </c>
      <c r="K100" s="11" t="s">
        <v>19</v>
      </c>
    </row>
    <row r="103" spans="1:11">
      <c r="A103" s="6" t="s">
        <v>101</v>
      </c>
      <c r="B103" s="5">
        <v>2.5499999999999998</v>
      </c>
    </row>
    <row r="104" spans="1:11">
      <c r="A104" s="6" t="s">
        <v>102</v>
      </c>
      <c r="B104" s="5">
        <v>2.5550000000000002</v>
      </c>
    </row>
    <row r="105" spans="1:11">
      <c r="A105" s="6" t="s">
        <v>103</v>
      </c>
      <c r="B105" s="5">
        <v>2.56</v>
      </c>
    </row>
    <row r="106" spans="1:11">
      <c r="A106" s="6" t="s">
        <v>104</v>
      </c>
      <c r="B106" s="5">
        <v>2.5649999999999999</v>
      </c>
    </row>
    <row r="107" spans="1:11">
      <c r="A107" s="6" t="s">
        <v>105</v>
      </c>
      <c r="B107" s="5">
        <v>2.57</v>
      </c>
    </row>
    <row r="108" spans="1:11">
      <c r="A108" s="6" t="s">
        <v>106</v>
      </c>
      <c r="B108" s="5">
        <v>2.5750000000000002</v>
      </c>
    </row>
    <row r="109" spans="1:11">
      <c r="A109" s="6" t="s">
        <v>107</v>
      </c>
      <c r="B109" s="5">
        <v>2.58</v>
      </c>
    </row>
    <row r="110" spans="1:11">
      <c r="A110" s="6" t="s">
        <v>108</v>
      </c>
      <c r="B110" s="5">
        <v>2.585</v>
      </c>
    </row>
    <row r="111" spans="1:11">
      <c r="A111" s="6" t="s">
        <v>109</v>
      </c>
      <c r="B111" s="5">
        <v>2.59</v>
      </c>
    </row>
    <row r="112" spans="1:11">
      <c r="A112" s="6" t="s">
        <v>110</v>
      </c>
      <c r="B112" s="5">
        <v>2.5950000000000002</v>
      </c>
    </row>
    <row r="113" spans="1:2">
      <c r="A113" s="6" t="s">
        <v>112</v>
      </c>
      <c r="B113" s="5">
        <v>2.6</v>
      </c>
    </row>
    <row r="114" spans="1:2">
      <c r="A114" s="6" t="s">
        <v>111</v>
      </c>
      <c r="B114" s="5">
        <v>2.605</v>
      </c>
    </row>
    <row r="115" spans="1:2">
      <c r="A115" s="6" t="s">
        <v>114</v>
      </c>
      <c r="B115" s="5">
        <v>2.61</v>
      </c>
    </row>
    <row r="116" spans="1:2">
      <c r="A116" s="6" t="s">
        <v>113</v>
      </c>
      <c r="B116" s="5">
        <v>2.6150000000000002</v>
      </c>
    </row>
    <row r="117" spans="1:2">
      <c r="A117" s="6" t="s">
        <v>7</v>
      </c>
      <c r="B117" s="5">
        <v>2.62</v>
      </c>
    </row>
    <row r="118" spans="1:2">
      <c r="A118" s="6" t="s">
        <v>115</v>
      </c>
      <c r="B118" s="5">
        <v>2.625</v>
      </c>
    </row>
    <row r="119" spans="1:2">
      <c r="A119" s="6" t="s">
        <v>116</v>
      </c>
      <c r="B119" s="5">
        <v>2.63</v>
      </c>
    </row>
    <row r="120" spans="1:2">
      <c r="A120" s="6" t="s">
        <v>117</v>
      </c>
      <c r="B120" s="5">
        <v>2.6349999999999998</v>
      </c>
    </row>
    <row r="121" spans="1:2">
      <c r="A121" s="6" t="s">
        <v>118</v>
      </c>
      <c r="B121" s="5">
        <v>2.64</v>
      </c>
    </row>
    <row r="122" spans="1:2">
      <c r="A122" s="6" t="s">
        <v>119</v>
      </c>
      <c r="B122" s="5">
        <v>2.645</v>
      </c>
    </row>
    <row r="123" spans="1:2">
      <c r="A123" s="6" t="s">
        <v>120</v>
      </c>
      <c r="B123" s="5">
        <v>2.65</v>
      </c>
    </row>
    <row r="124" spans="1:2">
      <c r="A124" s="6" t="s">
        <v>121</v>
      </c>
      <c r="B124" s="5">
        <v>2.6549999999999998</v>
      </c>
    </row>
    <row r="125" spans="1:2">
      <c r="A125" s="6" t="s">
        <v>122</v>
      </c>
      <c r="B125" s="5">
        <v>2.66</v>
      </c>
    </row>
    <row r="126" spans="1:2">
      <c r="A126" s="6" t="s">
        <v>123</v>
      </c>
      <c r="B126" s="5">
        <v>2.665</v>
      </c>
    </row>
    <row r="127" spans="1:2">
      <c r="A127" s="6" t="s">
        <v>124</v>
      </c>
      <c r="B127" s="5">
        <v>2.67</v>
      </c>
    </row>
    <row r="128" spans="1:2">
      <c r="A128" s="6" t="s">
        <v>125</v>
      </c>
      <c r="B128" s="5">
        <v>2.6749999999999998</v>
      </c>
    </row>
    <row r="129" spans="1:2">
      <c r="A129" s="6" t="s">
        <v>126</v>
      </c>
      <c r="B129" s="5">
        <v>2.68</v>
      </c>
    </row>
    <row r="130" spans="1:2">
      <c r="A130" s="6" t="s">
        <v>127</v>
      </c>
      <c r="B130" s="5">
        <v>2.6850000000000001</v>
      </c>
    </row>
    <row r="131" spans="1:2">
      <c r="A131" s="6" t="s">
        <v>128</v>
      </c>
      <c r="B131" s="5">
        <v>2.69</v>
      </c>
    </row>
    <row r="132" spans="1:2">
      <c r="A132" s="6" t="s">
        <v>129</v>
      </c>
      <c r="B132" s="5">
        <v>2.6949999999999998</v>
      </c>
    </row>
    <row r="133" spans="1:2">
      <c r="A133" s="6" t="s">
        <v>131</v>
      </c>
      <c r="B133" s="5">
        <v>2.7</v>
      </c>
    </row>
    <row r="134" spans="1:2">
      <c r="A134" s="6" t="s">
        <v>130</v>
      </c>
      <c r="B134" s="5">
        <v>2.7050000000000001</v>
      </c>
    </row>
    <row r="135" spans="1:2">
      <c r="A135" s="6" t="s">
        <v>132</v>
      </c>
      <c r="B135" s="5">
        <v>2.71</v>
      </c>
    </row>
    <row r="136" spans="1:2">
      <c r="A136" s="6" t="s">
        <v>133</v>
      </c>
      <c r="B136" s="5">
        <v>2.7149999999999999</v>
      </c>
    </row>
    <row r="137" spans="1:2">
      <c r="A137" s="6" t="s">
        <v>134</v>
      </c>
      <c r="B137" s="5">
        <v>2.72</v>
      </c>
    </row>
    <row r="138" spans="1:2">
      <c r="A138" s="6" t="s">
        <v>135</v>
      </c>
      <c r="B138" s="5">
        <v>2.7250000000000001</v>
      </c>
    </row>
    <row r="139" spans="1:2">
      <c r="A139" s="6" t="s">
        <v>136</v>
      </c>
      <c r="B139" s="5">
        <v>2.73</v>
      </c>
    </row>
    <row r="140" spans="1:2">
      <c r="A140" s="6" t="s">
        <v>137</v>
      </c>
      <c r="B140" s="5">
        <v>2.7349999999999999</v>
      </c>
    </row>
    <row r="141" spans="1:2">
      <c r="A141" s="6" t="s">
        <v>138</v>
      </c>
      <c r="B141" s="5">
        <v>2.74</v>
      </c>
    </row>
    <row r="142" spans="1:2">
      <c r="A142" s="6" t="s">
        <v>139</v>
      </c>
      <c r="B142" s="5">
        <v>2.7450000000000001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A2" sqref="A2"/>
    </sheetView>
  </sheetViews>
  <sheetFormatPr defaultRowHeight="12.75"/>
  <cols>
    <col min="2" max="2" width="9.5703125" customWidth="1"/>
  </cols>
  <sheetData>
    <row r="1" spans="1:8">
      <c r="C1">
        <v>10</v>
      </c>
      <c r="D1">
        <v>20</v>
      </c>
      <c r="E1">
        <v>30</v>
      </c>
      <c r="F1">
        <v>40</v>
      </c>
      <c r="G1">
        <v>50</v>
      </c>
      <c r="H1">
        <v>60</v>
      </c>
    </row>
    <row r="2" spans="1:8">
      <c r="A2" s="29" t="str">
        <f>'Area Chart'!B42</f>
        <v>6DH4</v>
      </c>
      <c r="B2" s="25" t="s">
        <v>96</v>
      </c>
      <c r="C2" s="3">
        <f>'Area Chart'!C42</f>
        <v>2.52</v>
      </c>
      <c r="D2" s="3">
        <f>'Area Chart'!D42</f>
        <v>2.52</v>
      </c>
      <c r="E2" s="3">
        <f>'Area Chart'!E42</f>
        <v>2.44</v>
      </c>
      <c r="F2" s="3">
        <f>'Area Chart'!F42</f>
        <v>2.258</v>
      </c>
      <c r="G2" s="3">
        <f>'Area Chart'!G42</f>
        <v>1.915</v>
      </c>
      <c r="H2" s="3">
        <f>'Area Chart'!H42</f>
        <v>1.575</v>
      </c>
    </row>
    <row r="3" spans="1:8">
      <c r="A3" s="27"/>
      <c r="B3" s="30"/>
      <c r="C3" s="4">
        <f t="shared" ref="C3:H3" si="0">PI()*(C2/2)^2</f>
        <v>4.9875924968391558</v>
      </c>
      <c r="D3" s="4">
        <f t="shared" si="0"/>
        <v>4.9875924968391558</v>
      </c>
      <c r="E3" s="4">
        <f t="shared" si="0"/>
        <v>4.675946505603048</v>
      </c>
      <c r="F3" s="4">
        <f t="shared" si="0"/>
        <v>4.0044028015643471</v>
      </c>
      <c r="G3" s="4">
        <f t="shared" si="0"/>
        <v>2.8802317797652073</v>
      </c>
      <c r="H3" s="4">
        <f t="shared" si="0"/>
        <v>1.948278319077795</v>
      </c>
    </row>
    <row r="4" spans="1:8">
      <c r="A4" s="28" t="s">
        <v>6</v>
      </c>
      <c r="B4" s="2">
        <f>'Area Chart'!C43</f>
        <v>2.62</v>
      </c>
      <c r="C4" s="4">
        <f t="shared" ref="C4:H4" si="1">PI()*($B4/2)^2</f>
        <v>5.3912871528254449</v>
      </c>
      <c r="D4" s="4">
        <f t="shared" si="1"/>
        <v>5.3912871528254449</v>
      </c>
      <c r="E4" s="4">
        <f t="shared" si="1"/>
        <v>5.3912871528254449</v>
      </c>
      <c r="F4" s="4">
        <f t="shared" si="1"/>
        <v>5.3912871528254449</v>
      </c>
      <c r="G4" s="4">
        <f t="shared" si="1"/>
        <v>5.3912871528254449</v>
      </c>
      <c r="H4" s="4">
        <f t="shared" si="1"/>
        <v>5.3912871528254449</v>
      </c>
    </row>
    <row r="5" spans="1:8">
      <c r="A5" s="27"/>
      <c r="C5" s="4">
        <f t="shared" ref="C5:H5" si="2">C4-C3</f>
        <v>0.40369465598628906</v>
      </c>
      <c r="D5" s="4">
        <f t="shared" si="2"/>
        <v>0.40369465598628906</v>
      </c>
      <c r="E5" s="4">
        <f t="shared" si="2"/>
        <v>0.71534064722239687</v>
      </c>
      <c r="F5" s="4">
        <f t="shared" si="2"/>
        <v>1.3868843512610978</v>
      </c>
      <c r="G5" s="4">
        <f t="shared" si="2"/>
        <v>2.5110553730602376</v>
      </c>
      <c r="H5" s="4">
        <f t="shared" si="2"/>
        <v>3.4430088337476499</v>
      </c>
    </row>
    <row r="6" spans="1:8">
      <c r="B6" s="30"/>
      <c r="C6" s="4"/>
      <c r="D6" s="4"/>
      <c r="E6" s="4"/>
      <c r="F6" s="4"/>
      <c r="G6" s="4"/>
      <c r="H6" s="4"/>
    </row>
    <row r="7" spans="1:8">
      <c r="A7" s="29" t="str">
        <f>'Area Chart'!B38</f>
        <v>6DH2</v>
      </c>
      <c r="B7" s="25" t="s">
        <v>96</v>
      </c>
      <c r="C7" s="3">
        <f>'Area Chart'!C38</f>
        <v>2.5110000000000001</v>
      </c>
      <c r="D7" s="3">
        <f>'Area Chart'!D38</f>
        <v>2.5110000000000001</v>
      </c>
      <c r="E7" s="3">
        <f>'Area Chart'!E38</f>
        <v>2.4660000000000002</v>
      </c>
      <c r="F7" s="3">
        <f>'Area Chart'!F38</f>
        <v>2.2949999999999999</v>
      </c>
      <c r="G7" s="3">
        <f>'Area Chart'!G38</f>
        <v>2</v>
      </c>
      <c r="H7" s="3">
        <f>'Area Chart'!H38</f>
        <v>1.66</v>
      </c>
    </row>
    <row r="8" spans="1:8">
      <c r="A8" s="27"/>
      <c r="B8" s="30"/>
      <c r="C8" s="4">
        <f t="shared" ref="C8:H8" si="3">PI()*(C7/2)^2</f>
        <v>4.9520304533986828</v>
      </c>
      <c r="D8" s="4">
        <f t="shared" si="3"/>
        <v>4.9520304533986828</v>
      </c>
      <c r="E8" s="4">
        <f t="shared" si="3"/>
        <v>4.7761287537333734</v>
      </c>
      <c r="F8" s="4">
        <f t="shared" si="3"/>
        <v>4.1367117615684448</v>
      </c>
      <c r="G8" s="4">
        <f t="shared" si="3"/>
        <v>3.1415926535897931</v>
      </c>
      <c r="H8" s="4">
        <f t="shared" si="3"/>
        <v>2.1642431790580083</v>
      </c>
    </row>
    <row r="9" spans="1:8">
      <c r="A9" s="28" t="s">
        <v>6</v>
      </c>
      <c r="B9" s="2">
        <f>'Area Chart'!C39</f>
        <v>2.62</v>
      </c>
      <c r="C9" s="4">
        <f t="shared" ref="C9:H9" si="4">PI()*($B9/2)^2</f>
        <v>5.3912871528254449</v>
      </c>
      <c r="D9" s="4">
        <f t="shared" si="4"/>
        <v>5.3912871528254449</v>
      </c>
      <c r="E9" s="4">
        <f t="shared" si="4"/>
        <v>5.3912871528254449</v>
      </c>
      <c r="F9" s="4">
        <f t="shared" si="4"/>
        <v>5.3912871528254449</v>
      </c>
      <c r="G9" s="4">
        <f t="shared" si="4"/>
        <v>5.3912871528254449</v>
      </c>
      <c r="H9" s="4">
        <f t="shared" si="4"/>
        <v>5.3912871528254449</v>
      </c>
    </row>
    <row r="10" spans="1:8">
      <c r="A10" s="27"/>
      <c r="C10" s="4">
        <f t="shared" ref="C10:H10" si="5">C9-C8</f>
        <v>0.43925669942676215</v>
      </c>
      <c r="D10" s="4">
        <f t="shared" si="5"/>
        <v>0.43925669942676215</v>
      </c>
      <c r="E10" s="4">
        <f t="shared" si="5"/>
        <v>0.61515839909207148</v>
      </c>
      <c r="F10" s="4">
        <f t="shared" si="5"/>
        <v>1.2545753912570001</v>
      </c>
      <c r="G10" s="4">
        <f t="shared" si="5"/>
        <v>2.2496944992356518</v>
      </c>
      <c r="H10" s="4">
        <f t="shared" si="5"/>
        <v>3.2270439737674366</v>
      </c>
    </row>
    <row r="11" spans="1:8">
      <c r="C11" s="4"/>
      <c r="D11" s="4"/>
      <c r="E11" s="4"/>
      <c r="F11" s="4"/>
      <c r="G11" s="4"/>
      <c r="H11" s="4"/>
    </row>
    <row r="12" spans="1:8">
      <c r="A12" s="29" t="str">
        <f>'Area Chart'!B46</f>
        <v>5FP17</v>
      </c>
      <c r="B12" s="25" t="s">
        <v>96</v>
      </c>
      <c r="C12" s="3">
        <f>'Area Chart'!C46</f>
        <v>2.4700000000000002</v>
      </c>
      <c r="D12" s="3">
        <f>'Area Chart'!D46</f>
        <v>2.42</v>
      </c>
      <c r="E12" s="3">
        <f>'Area Chart'!E46</f>
        <v>2.4</v>
      </c>
      <c r="F12" s="3">
        <f>'Area Chart'!F46</f>
        <v>2.14</v>
      </c>
      <c r="G12" s="3">
        <f>'Area Chart'!G46</f>
        <v>1.56</v>
      </c>
      <c r="H12" s="3">
        <f>'Area Chart'!H46</f>
        <v>0.9</v>
      </c>
    </row>
    <row r="13" spans="1:8">
      <c r="A13" s="27"/>
      <c r="B13" s="30"/>
      <c r="C13" s="4">
        <f t="shared" ref="C13:H13" si="6">PI()*(C12/2)^2</f>
        <v>4.7916356550714934</v>
      </c>
      <c r="D13" s="4">
        <f t="shared" si="6"/>
        <v>4.5996058041208157</v>
      </c>
      <c r="E13" s="4">
        <f t="shared" si="6"/>
        <v>4.5238934211693023</v>
      </c>
      <c r="F13" s="4">
        <f t="shared" si="6"/>
        <v>3.5968094290949542</v>
      </c>
      <c r="G13" s="4">
        <f t="shared" si="6"/>
        <v>1.9113449704440304</v>
      </c>
      <c r="H13" s="4">
        <f t="shared" si="6"/>
        <v>0.63617251235193317</v>
      </c>
    </row>
    <row r="14" spans="1:8">
      <c r="A14" s="28" t="s">
        <v>6</v>
      </c>
      <c r="B14" s="2">
        <f>'Area Chart'!C47</f>
        <v>2.62</v>
      </c>
      <c r="C14" s="4">
        <f t="shared" ref="C14:H14" si="7">PI()*($B14/2)^2</f>
        <v>5.3912871528254449</v>
      </c>
      <c r="D14" s="4">
        <f t="shared" si="7"/>
        <v>5.3912871528254449</v>
      </c>
      <c r="E14" s="4">
        <f t="shared" si="7"/>
        <v>5.3912871528254449</v>
      </c>
      <c r="F14" s="4">
        <f t="shared" si="7"/>
        <v>5.3912871528254449</v>
      </c>
      <c r="G14" s="4">
        <f t="shared" si="7"/>
        <v>5.3912871528254449</v>
      </c>
      <c r="H14" s="4">
        <f t="shared" si="7"/>
        <v>5.3912871528254449</v>
      </c>
    </row>
    <row r="15" spans="1:8">
      <c r="C15" s="4">
        <f t="shared" ref="C15:H15" si="8">C14-C13</f>
        <v>0.59965149775395155</v>
      </c>
      <c r="D15" s="4">
        <f t="shared" si="8"/>
        <v>0.79168134870462925</v>
      </c>
      <c r="E15" s="4">
        <f t="shared" si="8"/>
        <v>0.86739373165614264</v>
      </c>
      <c r="F15" s="4">
        <f t="shared" si="8"/>
        <v>1.7944777237304907</v>
      </c>
      <c r="G15" s="4">
        <f t="shared" si="8"/>
        <v>3.4799421823814143</v>
      </c>
      <c r="H15" s="4">
        <f t="shared" si="8"/>
        <v>4.7551146404735114</v>
      </c>
    </row>
    <row r="17" spans="1:9">
      <c r="A17" s="29" t="str">
        <f>'Area Chart'!B50</f>
        <v>6F4</v>
      </c>
      <c r="B17" s="25" t="s">
        <v>96</v>
      </c>
      <c r="C17" s="3">
        <f>'Area Chart'!C50</f>
        <v>2.5150000000000001</v>
      </c>
      <c r="D17" s="3">
        <f>'Area Chart'!D50</f>
        <v>2.4420000000000002</v>
      </c>
      <c r="E17" s="3">
        <f>'Area Chart'!E50</f>
        <v>2.4359999999999999</v>
      </c>
      <c r="F17" s="3">
        <f>'Area Chart'!F50</f>
        <v>2.206</v>
      </c>
      <c r="G17" s="3">
        <f>'Area Chart'!G50</f>
        <v>1.9390000000000001</v>
      </c>
      <c r="H17" s="3">
        <f>'Area Chart'!H50</f>
        <v>1.6779999999999999</v>
      </c>
    </row>
    <row r="18" spans="1:9">
      <c r="B18" s="30"/>
      <c r="C18" s="4">
        <f t="shared" ref="C18:H18" si="9">PI()*(C17/2)^2</f>
        <v>4.9678200980756255</v>
      </c>
      <c r="D18" s="4">
        <f t="shared" si="9"/>
        <v>4.6836151332704619</v>
      </c>
      <c r="E18" s="4">
        <f t="shared" si="9"/>
        <v>4.6606280998241436</v>
      </c>
      <c r="F18" s="4">
        <f t="shared" si="9"/>
        <v>3.8220898966912249</v>
      </c>
      <c r="G18" s="4">
        <f t="shared" si="9"/>
        <v>2.9528779682868178</v>
      </c>
      <c r="H18" s="4">
        <f t="shared" si="9"/>
        <v>2.2114330423075805</v>
      </c>
    </row>
    <row r="19" spans="1:9">
      <c r="A19" s="28" t="s">
        <v>6</v>
      </c>
      <c r="B19" s="2">
        <f>'Area Chart'!C51</f>
        <v>2.62</v>
      </c>
      <c r="C19" s="4">
        <f t="shared" ref="C19:H19" si="10">PI()*($B19/2)^2</f>
        <v>5.3912871528254449</v>
      </c>
      <c r="D19" s="4">
        <f t="shared" si="10"/>
        <v>5.3912871528254449</v>
      </c>
      <c r="E19" s="4">
        <f t="shared" si="10"/>
        <v>5.3912871528254449</v>
      </c>
      <c r="F19" s="4">
        <f t="shared" si="10"/>
        <v>5.3912871528254449</v>
      </c>
      <c r="G19" s="4">
        <f t="shared" si="10"/>
        <v>5.3912871528254449</v>
      </c>
      <c r="H19" s="4">
        <f t="shared" si="10"/>
        <v>5.3912871528254449</v>
      </c>
    </row>
    <row r="20" spans="1:9">
      <c r="C20" s="4">
        <f t="shared" ref="C20:H20" si="11">C19-C18</f>
        <v>0.42346705474981938</v>
      </c>
      <c r="D20" s="4">
        <f t="shared" si="11"/>
        <v>0.70767201955498304</v>
      </c>
      <c r="E20" s="4">
        <f t="shared" si="11"/>
        <v>0.7306590530013013</v>
      </c>
      <c r="F20" s="4">
        <f t="shared" si="11"/>
        <v>1.56919725613422</v>
      </c>
      <c r="G20" s="4">
        <f t="shared" si="11"/>
        <v>2.4384091845386271</v>
      </c>
      <c r="H20" s="4">
        <f t="shared" si="11"/>
        <v>3.1798541105178644</v>
      </c>
    </row>
    <row r="23" spans="1:9" ht="15.75">
      <c r="B23" s="70" t="s">
        <v>2892</v>
      </c>
    </row>
    <row r="24" spans="1:9">
      <c r="A24" t="s">
        <v>2870</v>
      </c>
      <c r="B24" t="s">
        <v>2869</v>
      </c>
      <c r="E24">
        <f>IF(A2_=0,A1_,A2_)</f>
        <v>24.9</v>
      </c>
      <c r="G24" t="s">
        <v>2882</v>
      </c>
      <c r="H24" t="s">
        <v>2863</v>
      </c>
      <c r="I24">
        <f>IF(Ltp2_&lt;10,D2_-2*(y1_*TAN(RADIANS(Ax_))/2),D1_-2*(y1_*TAN(RADIANS(A1_))/2))</f>
        <v>2.9561005117055328</v>
      </c>
    </row>
    <row r="25" spans="1:9">
      <c r="A25" t="s">
        <v>2890</v>
      </c>
      <c r="B25" t="s">
        <v>2888</v>
      </c>
      <c r="G25" t="s">
        <v>2883</v>
      </c>
      <c r="H25" t="s">
        <v>2864</v>
      </c>
      <c r="I25">
        <f>IF(Ltp2_&lt;20,D2_-2*(y2_*TAN(RADIANS(Ax_))/2),D1_-2*(y2_*TAN(RADIANS(A1_))/2))</f>
        <v>2.4042251807670363</v>
      </c>
    </row>
    <row r="26" spans="1:9">
      <c r="A26" t="s">
        <v>2891</v>
      </c>
      <c r="B26" t="s">
        <v>2889</v>
      </c>
      <c r="G26" t="s">
        <v>2884</v>
      </c>
      <c r="H26" t="s">
        <v>2865</v>
      </c>
      <c r="I26">
        <f>IF(Ltp2_&lt;30,D2_-2*(y3_*TAN(RADIANS(Ax_))/2),D1_-2*(y3_*TAN(RADIANS(A1_))/2))</f>
        <v>2.4042251807670363</v>
      </c>
    </row>
    <row r="27" spans="1:9">
      <c r="A27" t="s">
        <v>2871</v>
      </c>
      <c r="B27" t="s">
        <v>2852</v>
      </c>
      <c r="E27" s="12">
        <f>+L0+K1_</f>
        <v>30.799999999999997</v>
      </c>
      <c r="G27" t="s">
        <v>2885</v>
      </c>
      <c r="H27" t="s">
        <v>2866</v>
      </c>
      <c r="I27">
        <f>IF(Ltp2_&lt;40,D2_-2*(y4_*TAN(RADIANS(Ax_))/2),D1_-2*(y4_*TAN(RADIANS(A1_))/2))</f>
        <v>2.4042251807670363</v>
      </c>
    </row>
    <row r="28" spans="1:9">
      <c r="A28" t="s">
        <v>2872</v>
      </c>
      <c r="B28" t="s">
        <v>2853</v>
      </c>
      <c r="E28" s="12">
        <f>IF(K2_=0,Ltp1_,L0+K2_)</f>
        <v>17.5</v>
      </c>
      <c r="G28" t="s">
        <v>2886</v>
      </c>
      <c r="H28" t="s">
        <v>2867</v>
      </c>
      <c r="I28">
        <f>IF(Ltp2_&lt;50,D2_-2*(y5_*TAN(RADIANS(Ax_))/2),D1_-2*(y5_*TAN(RADIANS(A1_))/2))</f>
        <v>2.4042251807670363</v>
      </c>
    </row>
    <row r="29" spans="1:9">
      <c r="A29" t="s">
        <v>2873</v>
      </c>
      <c r="B29" t="s">
        <v>2854</v>
      </c>
      <c r="E29">
        <f>+D1_</f>
        <v>3</v>
      </c>
      <c r="G29" t="s">
        <v>2887</v>
      </c>
      <c r="H29" t="s">
        <v>2868</v>
      </c>
      <c r="I29">
        <f>IF(Ltp2_&lt;60,D2_-2*(y6_*TAN(RADIANS(Ax_))/2),D1_-2*(y6_*TAN(RADIANS(A1_))/2))</f>
        <v>2.4042251807670363</v>
      </c>
    </row>
    <row r="30" spans="1:9">
      <c r="A30" t="s">
        <v>2874</v>
      </c>
      <c r="B30" t="s">
        <v>2855</v>
      </c>
      <c r="E30">
        <f>D1_-2*(yLpt2_*TAN(RADIANS(A1_))/2)</f>
        <v>2.6962818702490141</v>
      </c>
    </row>
    <row r="31" spans="1:9">
      <c r="A31" t="s">
        <v>2875</v>
      </c>
      <c r="B31" t="s">
        <v>2856</v>
      </c>
      <c r="E31" s="12">
        <f>+Ltp2_-Ltp1_</f>
        <v>1</v>
      </c>
    </row>
    <row r="32" spans="1:9">
      <c r="A32" t="s">
        <v>2876</v>
      </c>
      <c r="B32" t="s">
        <v>2857</v>
      </c>
      <c r="E32">
        <f>IF(Ltp2_&lt;10,10-Ltp2_,IF(Ltp1_&gt;10,0,10-Ltp1_))</f>
        <v>0</v>
      </c>
    </row>
    <row r="33" spans="1:11">
      <c r="A33" t="s">
        <v>2877</v>
      </c>
      <c r="B33" t="s">
        <v>2858</v>
      </c>
      <c r="E33">
        <f>IF(Ltp2_&lt;20,20-Ltp2_,IF(Ltp1_&gt;20,0,20-Ltp1_))</f>
        <v>1.5</v>
      </c>
    </row>
    <row r="34" spans="1:11">
      <c r="A34" t="s">
        <v>2878</v>
      </c>
      <c r="B34" t="s">
        <v>2859</v>
      </c>
      <c r="E34">
        <f>IF(Ltp2_&lt;30,30-Ltp2_,IF(Ltp1_&gt;30,0,30-Ltp1_))</f>
        <v>11.5</v>
      </c>
    </row>
    <row r="35" spans="1:11">
      <c r="A35" t="s">
        <v>2879</v>
      </c>
      <c r="B35" t="s">
        <v>2860</v>
      </c>
      <c r="E35">
        <f>IF(Ltp2_&lt;40,40-Ltp2_,IF(Ltp1_&gt;40,0,40-Ltp1_))</f>
        <v>21.5</v>
      </c>
    </row>
    <row r="36" spans="1:11">
      <c r="A36" t="s">
        <v>2880</v>
      </c>
      <c r="B36" t="s">
        <v>2861</v>
      </c>
      <c r="E36">
        <f>IF(Ltp2_&lt;50,50-Ltp2_,IF(Ltp1_&gt;50,0,50-Ltp1_))</f>
        <v>31.5</v>
      </c>
    </row>
    <row r="37" spans="1:11">
      <c r="A37" t="s">
        <v>2881</v>
      </c>
      <c r="B37" t="s">
        <v>2862</v>
      </c>
      <c r="E37">
        <f>IF(Ltp2_&lt;60,60-Ltp2_,IF(Ltp1_&gt;60,0,60-Ltp1_))</f>
        <v>41.5</v>
      </c>
    </row>
    <row r="40" spans="1:11" ht="15">
      <c r="K40" s="69" t="s">
        <v>175</v>
      </c>
    </row>
    <row r="41" spans="1:11" ht="15">
      <c r="K41" s="69" t="s">
        <v>176</v>
      </c>
    </row>
    <row r="42" spans="1:11" ht="15">
      <c r="K42" s="69" t="s">
        <v>177</v>
      </c>
    </row>
    <row r="43" spans="1:11" ht="15">
      <c r="K43" s="69" t="s">
        <v>178</v>
      </c>
    </row>
    <row r="44" spans="1:11" ht="15">
      <c r="K44" s="69" t="s">
        <v>179</v>
      </c>
    </row>
    <row r="45" spans="1:11" ht="15">
      <c r="K45" s="69" t="s">
        <v>180</v>
      </c>
    </row>
    <row r="46" spans="1:11" ht="15">
      <c r="K46" s="69" t="s">
        <v>181</v>
      </c>
    </row>
    <row r="47" spans="1:11" ht="15">
      <c r="K47" s="69" t="s">
        <v>181</v>
      </c>
    </row>
    <row r="48" spans="1:11" ht="15">
      <c r="K48" s="69" t="s">
        <v>182</v>
      </c>
    </row>
    <row r="49" spans="11:11" ht="15">
      <c r="K49" s="69" t="s">
        <v>183</v>
      </c>
    </row>
    <row r="50" spans="11:11" ht="15">
      <c r="K50" s="69" t="s">
        <v>184</v>
      </c>
    </row>
    <row r="51" spans="11:11" ht="15">
      <c r="K51" s="69" t="s">
        <v>181</v>
      </c>
    </row>
    <row r="52" spans="11:11" ht="15">
      <c r="K52" s="69" t="s">
        <v>181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853"/>
  <sheetViews>
    <sheetView workbookViewId="0">
      <selection activeCell="Y48" sqref="Y48"/>
    </sheetView>
  </sheetViews>
  <sheetFormatPr defaultRowHeight="12.75"/>
  <cols>
    <col min="1" max="1" width="13.85546875" customWidth="1"/>
    <col min="2" max="2" width="10.5703125" customWidth="1"/>
    <col min="3" max="3" width="6" customWidth="1"/>
    <col min="4" max="4" width="9" customWidth="1"/>
    <col min="5" max="7" width="6.28515625" customWidth="1"/>
    <col min="8" max="13" width="6.7109375" customWidth="1"/>
    <col min="14" max="19" width="5.7109375" customWidth="1"/>
  </cols>
  <sheetData>
    <row r="1" spans="1:20" ht="185.25" customHeight="1">
      <c r="A1" s="49"/>
      <c r="B1" s="50" t="s">
        <v>158</v>
      </c>
      <c r="C1" s="50" t="s">
        <v>159</v>
      </c>
      <c r="D1" s="51" t="s">
        <v>160</v>
      </c>
      <c r="E1" s="52" t="s">
        <v>161</v>
      </c>
      <c r="F1" s="51" t="s">
        <v>162</v>
      </c>
      <c r="G1" s="51" t="s">
        <v>163</v>
      </c>
      <c r="H1" s="51" t="s">
        <v>164</v>
      </c>
      <c r="I1" s="51" t="s">
        <v>165</v>
      </c>
      <c r="J1" s="51" t="s">
        <v>166</v>
      </c>
      <c r="K1" s="51" t="s">
        <v>167</v>
      </c>
      <c r="L1" s="51" t="s">
        <v>2906</v>
      </c>
      <c r="M1" s="51" t="s">
        <v>2907</v>
      </c>
      <c r="N1" s="53" t="s">
        <v>168</v>
      </c>
      <c r="O1" s="53" t="s">
        <v>169</v>
      </c>
      <c r="P1" s="53" t="s">
        <v>170</v>
      </c>
      <c r="Q1" s="53" t="s">
        <v>171</v>
      </c>
      <c r="R1" s="53" t="s">
        <v>2908</v>
      </c>
      <c r="S1" s="53" t="s">
        <v>2909</v>
      </c>
      <c r="T1" s="49"/>
    </row>
    <row r="2" spans="1:20" ht="15">
      <c r="A2" s="85" t="s">
        <v>2910</v>
      </c>
      <c r="B2" s="86" t="s">
        <v>2911</v>
      </c>
      <c r="C2" s="87">
        <v>5</v>
      </c>
      <c r="D2" s="88">
        <v>102</v>
      </c>
      <c r="E2" s="88">
        <v>3</v>
      </c>
      <c r="F2" s="88">
        <v>3.0070000000000001</v>
      </c>
      <c r="G2" s="88">
        <v>2.5049999999999999</v>
      </c>
      <c r="H2" s="88">
        <v>39</v>
      </c>
      <c r="I2" s="88">
        <v>60</v>
      </c>
      <c r="J2" s="88">
        <v>0</v>
      </c>
      <c r="K2" s="88">
        <v>0</v>
      </c>
      <c r="L2" s="88">
        <v>0</v>
      </c>
      <c r="M2" s="88">
        <v>0</v>
      </c>
      <c r="N2" s="89">
        <v>0</v>
      </c>
      <c r="O2" s="89">
        <v>1</v>
      </c>
      <c r="P2" s="89">
        <v>0</v>
      </c>
      <c r="Q2" s="89">
        <v>0</v>
      </c>
      <c r="R2" s="89">
        <v>0</v>
      </c>
      <c r="S2" s="90">
        <v>0</v>
      </c>
      <c r="T2" s="69" t="s">
        <v>172</v>
      </c>
    </row>
    <row r="3" spans="1:20" ht="15">
      <c r="A3" s="54" t="s">
        <v>2912</v>
      </c>
      <c r="B3" s="55" t="s">
        <v>2913</v>
      </c>
      <c r="C3" s="56">
        <v>5</v>
      </c>
      <c r="D3" s="57">
        <v>102</v>
      </c>
      <c r="E3" s="57">
        <v>3</v>
      </c>
      <c r="F3" s="57">
        <v>3.0070000000000001</v>
      </c>
      <c r="G3" s="57">
        <v>2.5150000000000001</v>
      </c>
      <c r="H3" s="57">
        <v>39</v>
      </c>
      <c r="I3" s="57">
        <v>60</v>
      </c>
      <c r="J3" s="57">
        <v>0</v>
      </c>
      <c r="K3" s="57">
        <v>0</v>
      </c>
      <c r="L3" s="57">
        <v>0</v>
      </c>
      <c r="M3" s="57">
        <v>0</v>
      </c>
      <c r="N3" s="58">
        <v>0</v>
      </c>
      <c r="O3" s="58">
        <v>1</v>
      </c>
      <c r="P3" s="58">
        <v>0</v>
      </c>
      <c r="Q3" s="58">
        <v>0</v>
      </c>
      <c r="R3" s="58">
        <v>0</v>
      </c>
      <c r="S3" s="91">
        <v>0</v>
      </c>
      <c r="T3" s="69" t="s">
        <v>173</v>
      </c>
    </row>
    <row r="4" spans="1:20" ht="15">
      <c r="A4" s="54" t="s">
        <v>2914</v>
      </c>
      <c r="B4" s="55" t="s">
        <v>2915</v>
      </c>
      <c r="C4" s="56">
        <v>5</v>
      </c>
      <c r="D4" s="57">
        <v>102</v>
      </c>
      <c r="E4" s="57">
        <v>3</v>
      </c>
      <c r="F4" s="57">
        <v>3.0070000000000001</v>
      </c>
      <c r="G4" s="57">
        <v>2.5249999999999999</v>
      </c>
      <c r="H4" s="57">
        <v>39</v>
      </c>
      <c r="I4" s="57">
        <v>60</v>
      </c>
      <c r="J4" s="57">
        <v>0</v>
      </c>
      <c r="K4" s="57">
        <v>0</v>
      </c>
      <c r="L4" s="57">
        <v>0</v>
      </c>
      <c r="M4" s="57">
        <v>0</v>
      </c>
      <c r="N4" s="58">
        <v>0</v>
      </c>
      <c r="O4" s="58">
        <v>1</v>
      </c>
      <c r="P4" s="58">
        <v>0</v>
      </c>
      <c r="Q4" s="58">
        <v>0</v>
      </c>
      <c r="R4" s="58">
        <v>0</v>
      </c>
      <c r="S4" s="91">
        <v>0</v>
      </c>
      <c r="T4" s="69" t="s">
        <v>174</v>
      </c>
    </row>
    <row r="5" spans="1:20" ht="15">
      <c r="A5" s="54" t="s">
        <v>2916</v>
      </c>
      <c r="B5" s="55" t="s">
        <v>2917</v>
      </c>
      <c r="C5" s="56">
        <v>5</v>
      </c>
      <c r="D5" s="57">
        <v>102</v>
      </c>
      <c r="E5" s="57">
        <v>3</v>
      </c>
      <c r="F5" s="57">
        <v>3.0070000000000001</v>
      </c>
      <c r="G5" s="57">
        <v>2.5350000000000001</v>
      </c>
      <c r="H5" s="57">
        <v>39</v>
      </c>
      <c r="I5" s="57">
        <v>60</v>
      </c>
      <c r="J5" s="57">
        <v>0</v>
      </c>
      <c r="K5" s="57">
        <v>0</v>
      </c>
      <c r="L5" s="57">
        <v>0</v>
      </c>
      <c r="M5" s="57">
        <v>0</v>
      </c>
      <c r="N5" s="58">
        <v>0</v>
      </c>
      <c r="O5" s="58">
        <v>1</v>
      </c>
      <c r="P5" s="58">
        <v>0</v>
      </c>
      <c r="Q5" s="58">
        <v>0</v>
      </c>
      <c r="R5" s="58">
        <v>0</v>
      </c>
      <c r="S5" s="91">
        <v>0</v>
      </c>
      <c r="T5" s="69" t="s">
        <v>175</v>
      </c>
    </row>
    <row r="6" spans="1:20" ht="15">
      <c r="A6" s="54" t="s">
        <v>2918</v>
      </c>
      <c r="B6" s="55" t="s">
        <v>2919</v>
      </c>
      <c r="C6" s="56">
        <v>5</v>
      </c>
      <c r="D6" s="57">
        <v>102</v>
      </c>
      <c r="E6" s="57">
        <v>3</v>
      </c>
      <c r="F6" s="57">
        <v>3.0070000000000001</v>
      </c>
      <c r="G6" s="57">
        <v>2.5449999999999999</v>
      </c>
      <c r="H6" s="57">
        <v>39</v>
      </c>
      <c r="I6" s="57">
        <v>60</v>
      </c>
      <c r="J6" s="57">
        <v>0</v>
      </c>
      <c r="K6" s="57">
        <v>0</v>
      </c>
      <c r="L6" s="57">
        <v>0</v>
      </c>
      <c r="M6" s="57">
        <v>0</v>
      </c>
      <c r="N6" s="58">
        <v>0</v>
      </c>
      <c r="O6" s="58">
        <v>1</v>
      </c>
      <c r="P6" s="58">
        <v>0</v>
      </c>
      <c r="Q6" s="58">
        <v>0</v>
      </c>
      <c r="R6" s="58">
        <v>0</v>
      </c>
      <c r="S6" s="91">
        <v>0</v>
      </c>
      <c r="T6" s="69" t="s">
        <v>176</v>
      </c>
    </row>
    <row r="7" spans="1:20" ht="15">
      <c r="A7" s="54" t="s">
        <v>2920</v>
      </c>
      <c r="B7" s="55" t="s">
        <v>2921</v>
      </c>
      <c r="C7" s="56">
        <v>5</v>
      </c>
      <c r="D7" s="57">
        <v>102</v>
      </c>
      <c r="E7" s="57">
        <v>3</v>
      </c>
      <c r="F7" s="57">
        <v>3.0070000000000001</v>
      </c>
      <c r="G7" s="57">
        <v>2.5049999999999999</v>
      </c>
      <c r="H7" s="57">
        <v>39</v>
      </c>
      <c r="I7" s="57">
        <v>60</v>
      </c>
      <c r="J7" s="57">
        <v>0</v>
      </c>
      <c r="K7" s="57">
        <v>0</v>
      </c>
      <c r="L7" s="57">
        <v>0</v>
      </c>
      <c r="M7" s="57">
        <v>0</v>
      </c>
      <c r="N7" s="58">
        <v>0</v>
      </c>
      <c r="O7" s="58">
        <v>1.1499999999999999</v>
      </c>
      <c r="P7" s="58">
        <v>0</v>
      </c>
      <c r="Q7" s="58">
        <v>0</v>
      </c>
      <c r="R7" s="58">
        <v>0</v>
      </c>
      <c r="S7" s="91">
        <v>0</v>
      </c>
      <c r="T7" s="69" t="s">
        <v>177</v>
      </c>
    </row>
    <row r="8" spans="1:20" ht="15">
      <c r="A8" s="54" t="s">
        <v>2922</v>
      </c>
      <c r="B8" s="55" t="s">
        <v>2923</v>
      </c>
      <c r="C8" s="56">
        <v>5</v>
      </c>
      <c r="D8" s="57">
        <v>102</v>
      </c>
      <c r="E8" s="57">
        <v>3</v>
      </c>
      <c r="F8" s="57">
        <v>3.0070000000000001</v>
      </c>
      <c r="G8" s="57">
        <v>2.5150000000000001</v>
      </c>
      <c r="H8" s="57">
        <v>39</v>
      </c>
      <c r="I8" s="57">
        <v>60</v>
      </c>
      <c r="J8" s="57">
        <v>0</v>
      </c>
      <c r="K8" s="57">
        <v>0</v>
      </c>
      <c r="L8" s="57">
        <v>0</v>
      </c>
      <c r="M8" s="57">
        <v>0</v>
      </c>
      <c r="N8" s="58">
        <v>0</v>
      </c>
      <c r="O8" s="58">
        <v>1.1499999999999999</v>
      </c>
      <c r="P8" s="58">
        <v>0</v>
      </c>
      <c r="Q8" s="58">
        <v>0</v>
      </c>
      <c r="R8" s="58">
        <v>0</v>
      </c>
      <c r="S8" s="91">
        <v>0</v>
      </c>
      <c r="T8" s="69" t="s">
        <v>178</v>
      </c>
    </row>
    <row r="9" spans="1:20" ht="15">
      <c r="A9" s="54" t="s">
        <v>2924</v>
      </c>
      <c r="B9" s="55" t="s">
        <v>2925</v>
      </c>
      <c r="C9" s="56">
        <v>5</v>
      </c>
      <c r="D9" s="57">
        <v>102</v>
      </c>
      <c r="E9" s="57">
        <v>3</v>
      </c>
      <c r="F9" s="57">
        <v>3.0070000000000001</v>
      </c>
      <c r="G9" s="57">
        <v>2.5249999999999999</v>
      </c>
      <c r="H9" s="57">
        <v>39</v>
      </c>
      <c r="I9" s="57">
        <v>60</v>
      </c>
      <c r="J9" s="57">
        <v>0</v>
      </c>
      <c r="K9" s="57">
        <v>0</v>
      </c>
      <c r="L9" s="57">
        <v>0</v>
      </c>
      <c r="M9" s="57">
        <v>0</v>
      </c>
      <c r="N9" s="58">
        <v>0</v>
      </c>
      <c r="O9" s="58">
        <v>1.1499999999999999</v>
      </c>
      <c r="P9" s="58">
        <v>0</v>
      </c>
      <c r="Q9" s="58">
        <v>0</v>
      </c>
      <c r="R9" s="58">
        <v>0</v>
      </c>
      <c r="S9" s="91">
        <v>0</v>
      </c>
      <c r="T9" s="69" t="s">
        <v>179</v>
      </c>
    </row>
    <row r="10" spans="1:20" ht="15">
      <c r="A10" s="54" t="s">
        <v>2926</v>
      </c>
      <c r="B10" s="55" t="s">
        <v>2927</v>
      </c>
      <c r="C10" s="56">
        <v>5</v>
      </c>
      <c r="D10" s="57">
        <v>102</v>
      </c>
      <c r="E10" s="57">
        <v>3</v>
      </c>
      <c r="F10" s="57">
        <v>3.0070000000000001</v>
      </c>
      <c r="G10" s="57">
        <v>2.5350000000000001</v>
      </c>
      <c r="H10" s="57">
        <v>39</v>
      </c>
      <c r="I10" s="57">
        <v>60</v>
      </c>
      <c r="J10" s="57">
        <v>0</v>
      </c>
      <c r="K10" s="57">
        <v>0</v>
      </c>
      <c r="L10" s="57">
        <v>0</v>
      </c>
      <c r="M10" s="57">
        <v>0</v>
      </c>
      <c r="N10" s="58">
        <v>0</v>
      </c>
      <c r="O10" s="58">
        <v>1.1499999999999999</v>
      </c>
      <c r="P10" s="58">
        <v>0</v>
      </c>
      <c r="Q10" s="58">
        <v>0</v>
      </c>
      <c r="R10" s="58">
        <v>0</v>
      </c>
      <c r="S10" s="91">
        <v>0</v>
      </c>
      <c r="T10" s="69" t="s">
        <v>180</v>
      </c>
    </row>
    <row r="11" spans="1:20" ht="15">
      <c r="A11" s="54" t="s">
        <v>2928</v>
      </c>
      <c r="B11" s="55" t="s">
        <v>2929</v>
      </c>
      <c r="C11" s="56">
        <v>5</v>
      </c>
      <c r="D11" s="57">
        <v>102</v>
      </c>
      <c r="E11" s="57">
        <v>3</v>
      </c>
      <c r="F11" s="57">
        <v>3.0070000000000001</v>
      </c>
      <c r="G11" s="57">
        <v>2.5449999999999999</v>
      </c>
      <c r="H11" s="57">
        <v>39</v>
      </c>
      <c r="I11" s="57">
        <v>60</v>
      </c>
      <c r="J11" s="57">
        <v>0</v>
      </c>
      <c r="K11" s="57">
        <v>0</v>
      </c>
      <c r="L11" s="57">
        <v>0</v>
      </c>
      <c r="M11" s="57">
        <v>0</v>
      </c>
      <c r="N11" s="58">
        <v>0</v>
      </c>
      <c r="O11" s="58">
        <v>1.1499999999999999</v>
      </c>
      <c r="P11" s="58">
        <v>0</v>
      </c>
      <c r="Q11" s="58">
        <v>0</v>
      </c>
      <c r="R11" s="58">
        <v>0</v>
      </c>
      <c r="S11" s="91">
        <v>0</v>
      </c>
      <c r="T11" s="69" t="s">
        <v>181</v>
      </c>
    </row>
    <row r="12" spans="1:20" ht="15">
      <c r="A12" s="54" t="s">
        <v>2930</v>
      </c>
      <c r="B12" s="55" t="s">
        <v>2931</v>
      </c>
      <c r="C12" s="56">
        <v>5</v>
      </c>
      <c r="D12" s="57">
        <v>102</v>
      </c>
      <c r="E12" s="57">
        <v>3</v>
      </c>
      <c r="F12" s="57">
        <v>3.0070000000000001</v>
      </c>
      <c r="G12" s="57">
        <v>2.5049999999999999</v>
      </c>
      <c r="H12" s="57">
        <v>39</v>
      </c>
      <c r="I12" s="57">
        <v>60</v>
      </c>
      <c r="J12" s="57">
        <v>0</v>
      </c>
      <c r="K12" s="57">
        <v>0</v>
      </c>
      <c r="L12" s="57">
        <v>0</v>
      </c>
      <c r="M12" s="57">
        <v>0</v>
      </c>
      <c r="N12" s="58">
        <v>0</v>
      </c>
      <c r="O12" s="58">
        <v>1.3</v>
      </c>
      <c r="P12" s="58">
        <v>0</v>
      </c>
      <c r="Q12" s="58">
        <v>0</v>
      </c>
      <c r="R12" s="58">
        <v>0</v>
      </c>
      <c r="S12" s="91">
        <v>0</v>
      </c>
      <c r="T12" s="69" t="s">
        <v>181</v>
      </c>
    </row>
    <row r="13" spans="1:20" ht="15">
      <c r="A13" s="54" t="s">
        <v>2932</v>
      </c>
      <c r="B13" s="55" t="s">
        <v>2933</v>
      </c>
      <c r="C13" s="56">
        <v>5</v>
      </c>
      <c r="D13" s="57">
        <v>102</v>
      </c>
      <c r="E13" s="57">
        <v>3</v>
      </c>
      <c r="F13" s="57">
        <v>3.0070000000000001</v>
      </c>
      <c r="G13" s="57">
        <v>2.5150000000000001</v>
      </c>
      <c r="H13" s="57">
        <v>39</v>
      </c>
      <c r="I13" s="57">
        <v>60</v>
      </c>
      <c r="J13" s="57">
        <v>0</v>
      </c>
      <c r="K13" s="57">
        <v>0</v>
      </c>
      <c r="L13" s="57">
        <v>0</v>
      </c>
      <c r="M13" s="57">
        <v>0</v>
      </c>
      <c r="N13" s="58">
        <v>0</v>
      </c>
      <c r="O13" s="58">
        <v>1.3</v>
      </c>
      <c r="P13" s="58">
        <v>0</v>
      </c>
      <c r="Q13" s="58">
        <v>0</v>
      </c>
      <c r="R13" s="58">
        <v>0</v>
      </c>
      <c r="S13" s="91">
        <v>0</v>
      </c>
      <c r="T13" s="69" t="s">
        <v>182</v>
      </c>
    </row>
    <row r="14" spans="1:20" ht="15">
      <c r="A14" s="54" t="s">
        <v>2934</v>
      </c>
      <c r="B14" s="55" t="s">
        <v>2935</v>
      </c>
      <c r="C14" s="56">
        <v>5</v>
      </c>
      <c r="D14" s="57">
        <v>102</v>
      </c>
      <c r="E14" s="57">
        <v>3</v>
      </c>
      <c r="F14" s="57">
        <v>3.0070000000000001</v>
      </c>
      <c r="G14" s="57">
        <v>2.5249999999999999</v>
      </c>
      <c r="H14" s="57">
        <v>39</v>
      </c>
      <c r="I14" s="57">
        <v>60</v>
      </c>
      <c r="J14" s="57">
        <v>0</v>
      </c>
      <c r="K14" s="57">
        <v>0</v>
      </c>
      <c r="L14" s="57">
        <v>0</v>
      </c>
      <c r="M14" s="57">
        <v>0</v>
      </c>
      <c r="N14" s="58">
        <v>0</v>
      </c>
      <c r="O14" s="58">
        <v>1.3</v>
      </c>
      <c r="P14" s="58">
        <v>0</v>
      </c>
      <c r="Q14" s="58">
        <v>0</v>
      </c>
      <c r="R14" s="58">
        <v>0</v>
      </c>
      <c r="S14" s="91">
        <v>0</v>
      </c>
      <c r="T14" s="69" t="s">
        <v>183</v>
      </c>
    </row>
    <row r="15" spans="1:20" ht="15">
      <c r="A15" s="54" t="s">
        <v>2936</v>
      </c>
      <c r="B15" s="55" t="s">
        <v>2937</v>
      </c>
      <c r="C15" s="56">
        <v>5</v>
      </c>
      <c r="D15" s="57">
        <v>102</v>
      </c>
      <c r="E15" s="57">
        <v>3</v>
      </c>
      <c r="F15" s="57">
        <v>3.0070000000000001</v>
      </c>
      <c r="G15" s="57">
        <v>2.5350000000000001</v>
      </c>
      <c r="H15" s="57">
        <v>39</v>
      </c>
      <c r="I15" s="57">
        <v>60</v>
      </c>
      <c r="J15" s="57">
        <v>0</v>
      </c>
      <c r="K15" s="57">
        <v>0</v>
      </c>
      <c r="L15" s="57">
        <v>0</v>
      </c>
      <c r="M15" s="57">
        <v>0</v>
      </c>
      <c r="N15" s="58">
        <v>0</v>
      </c>
      <c r="O15" s="58">
        <v>1.3</v>
      </c>
      <c r="P15" s="58">
        <v>0</v>
      </c>
      <c r="Q15" s="58">
        <v>0</v>
      </c>
      <c r="R15" s="58">
        <v>0</v>
      </c>
      <c r="S15" s="91">
        <v>0</v>
      </c>
      <c r="T15" s="69" t="s">
        <v>184</v>
      </c>
    </row>
    <row r="16" spans="1:20" ht="15">
      <c r="A16" s="54" t="s">
        <v>2938</v>
      </c>
      <c r="B16" s="55" t="s">
        <v>2939</v>
      </c>
      <c r="C16" s="56">
        <v>5</v>
      </c>
      <c r="D16" s="57">
        <v>102</v>
      </c>
      <c r="E16" s="57">
        <v>3</v>
      </c>
      <c r="F16" s="57">
        <v>3.0070000000000001</v>
      </c>
      <c r="G16" s="57">
        <v>2.5449999999999999</v>
      </c>
      <c r="H16" s="57">
        <v>39</v>
      </c>
      <c r="I16" s="57">
        <v>60</v>
      </c>
      <c r="J16" s="57">
        <v>0</v>
      </c>
      <c r="K16" s="57">
        <v>0</v>
      </c>
      <c r="L16" s="57">
        <v>0</v>
      </c>
      <c r="M16" s="57">
        <v>0</v>
      </c>
      <c r="N16" s="58">
        <v>0</v>
      </c>
      <c r="O16" s="58">
        <v>1.3</v>
      </c>
      <c r="P16" s="58">
        <v>0</v>
      </c>
      <c r="Q16" s="58">
        <v>0</v>
      </c>
      <c r="R16" s="58">
        <v>0</v>
      </c>
      <c r="S16" s="91">
        <v>0</v>
      </c>
      <c r="T16" s="69" t="s">
        <v>181</v>
      </c>
    </row>
    <row r="17" spans="1:32" ht="15">
      <c r="A17" s="54" t="s">
        <v>2940</v>
      </c>
      <c r="B17" s="55" t="s">
        <v>2941</v>
      </c>
      <c r="C17" s="56">
        <v>5</v>
      </c>
      <c r="D17" s="57">
        <v>102</v>
      </c>
      <c r="E17" s="57">
        <v>3</v>
      </c>
      <c r="F17" s="57">
        <v>3.0070000000000001</v>
      </c>
      <c r="G17" s="57">
        <v>2.5049999999999999</v>
      </c>
      <c r="H17" s="57">
        <v>39</v>
      </c>
      <c r="I17" s="57">
        <v>60</v>
      </c>
      <c r="J17" s="57">
        <v>0</v>
      </c>
      <c r="K17" s="57">
        <v>0</v>
      </c>
      <c r="L17" s="57">
        <v>0</v>
      </c>
      <c r="M17" s="57">
        <v>0</v>
      </c>
      <c r="N17" s="58">
        <v>0</v>
      </c>
      <c r="O17" s="58">
        <v>1.45</v>
      </c>
      <c r="P17" s="58">
        <v>0</v>
      </c>
      <c r="Q17" s="58">
        <v>0</v>
      </c>
      <c r="R17" s="58">
        <v>0</v>
      </c>
      <c r="S17" s="91">
        <v>0</v>
      </c>
      <c r="T17" s="69" t="s">
        <v>181</v>
      </c>
    </row>
    <row r="18" spans="1:32">
      <c r="A18" s="54" t="s">
        <v>2942</v>
      </c>
      <c r="B18" s="55" t="s">
        <v>2943</v>
      </c>
      <c r="C18" s="56">
        <v>5</v>
      </c>
      <c r="D18" s="57">
        <v>102</v>
      </c>
      <c r="E18" s="57">
        <v>3</v>
      </c>
      <c r="F18" s="57">
        <v>3.0070000000000001</v>
      </c>
      <c r="G18" s="57">
        <v>2.5150000000000001</v>
      </c>
      <c r="H18" s="57">
        <v>39</v>
      </c>
      <c r="I18" s="57">
        <v>60</v>
      </c>
      <c r="J18" s="57">
        <v>0</v>
      </c>
      <c r="K18" s="57">
        <v>0</v>
      </c>
      <c r="L18" s="57">
        <v>0</v>
      </c>
      <c r="M18" s="57">
        <v>0</v>
      </c>
      <c r="N18" s="58">
        <v>0</v>
      </c>
      <c r="O18" s="58">
        <v>1.45</v>
      </c>
      <c r="P18" s="58">
        <v>0</v>
      </c>
      <c r="Q18" s="58">
        <v>0</v>
      </c>
      <c r="R18" s="58">
        <v>0</v>
      </c>
      <c r="S18" s="91">
        <v>0</v>
      </c>
    </row>
    <row r="19" spans="1:32">
      <c r="A19" s="54" t="s">
        <v>2944</v>
      </c>
      <c r="B19" s="55" t="s">
        <v>2945</v>
      </c>
      <c r="C19" s="56">
        <v>5</v>
      </c>
      <c r="D19" s="57">
        <v>102</v>
      </c>
      <c r="E19" s="57">
        <v>3</v>
      </c>
      <c r="F19" s="57">
        <v>3.0070000000000001</v>
      </c>
      <c r="G19" s="57">
        <v>2.5249999999999999</v>
      </c>
      <c r="H19" s="57">
        <v>39</v>
      </c>
      <c r="I19" s="57">
        <v>60</v>
      </c>
      <c r="J19" s="57">
        <v>0</v>
      </c>
      <c r="K19" s="57">
        <v>0</v>
      </c>
      <c r="L19" s="57">
        <v>0</v>
      </c>
      <c r="M19" s="57">
        <v>0</v>
      </c>
      <c r="N19" s="58">
        <v>0</v>
      </c>
      <c r="O19" s="58">
        <v>1.45</v>
      </c>
      <c r="P19" s="58">
        <v>0</v>
      </c>
      <c r="Q19" s="58">
        <v>0</v>
      </c>
      <c r="R19" s="58">
        <v>0</v>
      </c>
      <c r="S19" s="91">
        <v>0</v>
      </c>
    </row>
    <row r="20" spans="1:32" ht="13.5" thickBot="1">
      <c r="A20" s="54" t="s">
        <v>2946</v>
      </c>
      <c r="B20" s="55" t="s">
        <v>2947</v>
      </c>
      <c r="C20" s="56">
        <v>5</v>
      </c>
      <c r="D20" s="57">
        <v>102</v>
      </c>
      <c r="E20" s="57">
        <v>3</v>
      </c>
      <c r="F20" s="57">
        <v>3.0070000000000001</v>
      </c>
      <c r="G20" s="57">
        <v>2.5350000000000001</v>
      </c>
      <c r="H20" s="57">
        <v>39</v>
      </c>
      <c r="I20" s="57">
        <v>60</v>
      </c>
      <c r="J20" s="57">
        <v>0</v>
      </c>
      <c r="K20" s="57">
        <v>0</v>
      </c>
      <c r="L20" s="57">
        <v>0</v>
      </c>
      <c r="M20" s="57">
        <v>0</v>
      </c>
      <c r="N20" s="58">
        <v>0</v>
      </c>
      <c r="O20" s="58">
        <v>1.45</v>
      </c>
      <c r="P20" s="58">
        <v>0</v>
      </c>
      <c r="Q20" s="58">
        <v>0</v>
      </c>
      <c r="R20" s="58">
        <v>0</v>
      </c>
      <c r="S20" s="91">
        <v>0</v>
      </c>
      <c r="T20" s="149" t="s">
        <v>3890</v>
      </c>
      <c r="U20" s="150"/>
      <c r="V20" s="152" t="s">
        <v>3891</v>
      </c>
      <c r="W20" s="151"/>
      <c r="X20" s="151"/>
      <c r="Y20" s="151"/>
      <c r="Z20" s="150"/>
      <c r="AA20" s="152" t="s">
        <v>3892</v>
      </c>
      <c r="AB20" s="151"/>
      <c r="AC20" s="151"/>
      <c r="AD20" s="151"/>
      <c r="AE20" s="151"/>
      <c r="AF20" s="150"/>
    </row>
    <row r="21" spans="1:32" ht="13.5" thickBot="1">
      <c r="A21" s="54" t="s">
        <v>2948</v>
      </c>
      <c r="B21" s="55" t="s">
        <v>2949</v>
      </c>
      <c r="C21" s="56">
        <v>5</v>
      </c>
      <c r="D21" s="57">
        <v>102</v>
      </c>
      <c r="E21" s="57">
        <v>3</v>
      </c>
      <c r="F21" s="57">
        <v>3.0070000000000001</v>
      </c>
      <c r="G21" s="57">
        <v>2.5449999999999999</v>
      </c>
      <c r="H21" s="57">
        <v>39</v>
      </c>
      <c r="I21" s="57">
        <v>60</v>
      </c>
      <c r="J21" s="57">
        <v>0</v>
      </c>
      <c r="K21" s="57">
        <v>0</v>
      </c>
      <c r="L21" s="57">
        <v>0</v>
      </c>
      <c r="M21" s="57">
        <v>0</v>
      </c>
      <c r="N21" s="58">
        <v>0</v>
      </c>
      <c r="O21" s="58">
        <v>1.45</v>
      </c>
      <c r="P21" s="58">
        <v>0</v>
      </c>
      <c r="Q21" s="58">
        <v>0</v>
      </c>
      <c r="R21" s="58">
        <v>0</v>
      </c>
      <c r="S21" s="91">
        <v>0</v>
      </c>
      <c r="T21" s="102" t="s">
        <v>3893</v>
      </c>
      <c r="U21" s="103" t="s">
        <v>3894</v>
      </c>
      <c r="V21" s="104" t="s">
        <v>3895</v>
      </c>
      <c r="W21" s="104" t="s">
        <v>3896</v>
      </c>
      <c r="X21" s="104" t="s">
        <v>3897</v>
      </c>
      <c r="Y21" s="104" t="s">
        <v>3898</v>
      </c>
      <c r="Z21" s="103" t="s">
        <v>3899</v>
      </c>
      <c r="AA21" s="101" t="s">
        <v>3898</v>
      </c>
      <c r="AB21" s="105" t="s">
        <v>3900</v>
      </c>
      <c r="AC21" s="101" t="s">
        <v>3898</v>
      </c>
      <c r="AD21" s="105" t="s">
        <v>3900</v>
      </c>
      <c r="AE21" s="101" t="s">
        <v>3898</v>
      </c>
      <c r="AF21" s="106" t="s">
        <v>3900</v>
      </c>
    </row>
    <row r="22" spans="1:32">
      <c r="A22" s="54" t="s">
        <v>2950</v>
      </c>
      <c r="B22" s="55" t="s">
        <v>2951</v>
      </c>
      <c r="C22" s="56">
        <v>5</v>
      </c>
      <c r="D22" s="57">
        <v>102</v>
      </c>
      <c r="E22" s="57">
        <v>3</v>
      </c>
      <c r="F22" s="57">
        <v>3.0070000000000001</v>
      </c>
      <c r="G22" s="57">
        <v>2.5049999999999999</v>
      </c>
      <c r="H22" s="57">
        <v>39</v>
      </c>
      <c r="I22" s="57">
        <v>60</v>
      </c>
      <c r="J22" s="57">
        <v>0</v>
      </c>
      <c r="K22" s="57">
        <v>0</v>
      </c>
      <c r="L22" s="57">
        <v>0</v>
      </c>
      <c r="M22" s="57">
        <v>0</v>
      </c>
      <c r="N22" s="58">
        <v>0</v>
      </c>
      <c r="O22" s="58">
        <v>2</v>
      </c>
      <c r="P22" s="58">
        <v>0</v>
      </c>
      <c r="Q22" s="58">
        <v>0</v>
      </c>
      <c r="R22" s="58">
        <v>0</v>
      </c>
      <c r="S22" s="91">
        <v>0</v>
      </c>
      <c r="T22" s="107" t="s">
        <v>3901</v>
      </c>
      <c r="U22" s="108" t="s">
        <v>3902</v>
      </c>
      <c r="V22" s="109">
        <v>159</v>
      </c>
      <c r="W22" s="109" t="s">
        <v>2879</v>
      </c>
      <c r="X22" s="109" t="s">
        <v>3903</v>
      </c>
      <c r="Y22" s="109" t="s">
        <v>3904</v>
      </c>
      <c r="Z22" s="110" t="s">
        <v>3905</v>
      </c>
      <c r="AA22" s="109" t="s">
        <v>101</v>
      </c>
      <c r="AB22" s="111">
        <v>2.5499999999999998</v>
      </c>
      <c r="AC22" s="109" t="s">
        <v>124</v>
      </c>
      <c r="AD22" s="111">
        <v>2.67</v>
      </c>
      <c r="AE22" s="109" t="s">
        <v>3906</v>
      </c>
      <c r="AF22" s="111">
        <v>2.78</v>
      </c>
    </row>
    <row r="23" spans="1:32">
      <c r="A23" s="54" t="s">
        <v>2952</v>
      </c>
      <c r="B23" s="55" t="s">
        <v>2953</v>
      </c>
      <c r="C23" s="56">
        <v>5</v>
      </c>
      <c r="D23" s="57">
        <v>102</v>
      </c>
      <c r="E23" s="57">
        <v>3</v>
      </c>
      <c r="F23" s="57">
        <v>3.0070000000000001</v>
      </c>
      <c r="G23" s="57">
        <v>2.5150000000000001</v>
      </c>
      <c r="H23" s="57">
        <v>39</v>
      </c>
      <c r="I23" s="57">
        <v>60</v>
      </c>
      <c r="J23" s="57">
        <v>0</v>
      </c>
      <c r="K23" s="57">
        <v>0</v>
      </c>
      <c r="L23" s="57">
        <v>0</v>
      </c>
      <c r="M23" s="57">
        <v>0</v>
      </c>
      <c r="N23" s="58">
        <v>0</v>
      </c>
      <c r="O23" s="58">
        <v>2</v>
      </c>
      <c r="P23" s="58">
        <v>0</v>
      </c>
      <c r="Q23" s="58">
        <v>0</v>
      </c>
      <c r="R23" s="58">
        <v>0</v>
      </c>
      <c r="S23" s="91">
        <v>0</v>
      </c>
      <c r="T23" s="112" t="s">
        <v>2882</v>
      </c>
      <c r="U23" s="113" t="s">
        <v>3907</v>
      </c>
      <c r="V23" s="114">
        <v>166</v>
      </c>
      <c r="W23" s="114" t="s">
        <v>2879</v>
      </c>
      <c r="X23" s="114" t="s">
        <v>3903</v>
      </c>
      <c r="Y23" s="114" t="s">
        <v>3904</v>
      </c>
      <c r="Z23" s="115" t="s">
        <v>3908</v>
      </c>
      <c r="AA23" s="114" t="s">
        <v>103</v>
      </c>
      <c r="AB23" s="116">
        <v>2.56</v>
      </c>
      <c r="AC23" s="114" t="s">
        <v>125</v>
      </c>
      <c r="AD23" s="116">
        <v>2.6749999999999998</v>
      </c>
      <c r="AE23" s="114" t="s">
        <v>3909</v>
      </c>
      <c r="AF23" s="116">
        <v>2.79</v>
      </c>
    </row>
    <row r="24" spans="1:32">
      <c r="A24" s="54" t="s">
        <v>2954</v>
      </c>
      <c r="B24" s="55" t="s">
        <v>2955</v>
      </c>
      <c r="C24" s="56">
        <v>5</v>
      </c>
      <c r="D24" s="57">
        <v>102</v>
      </c>
      <c r="E24" s="57">
        <v>3</v>
      </c>
      <c r="F24" s="57">
        <v>3.0070000000000001</v>
      </c>
      <c r="G24" s="57">
        <v>2.5249999999999999</v>
      </c>
      <c r="H24" s="57">
        <v>39</v>
      </c>
      <c r="I24" s="57">
        <v>60</v>
      </c>
      <c r="J24" s="57">
        <v>0</v>
      </c>
      <c r="K24" s="57">
        <v>0</v>
      </c>
      <c r="L24" s="57">
        <v>0</v>
      </c>
      <c r="M24" s="57">
        <v>0</v>
      </c>
      <c r="N24" s="58">
        <v>0</v>
      </c>
      <c r="O24" s="58">
        <v>2</v>
      </c>
      <c r="P24" s="58">
        <v>0</v>
      </c>
      <c r="Q24" s="58">
        <v>0</v>
      </c>
      <c r="R24" s="58">
        <v>0</v>
      </c>
      <c r="S24" s="91">
        <v>0</v>
      </c>
      <c r="T24" s="117" t="s">
        <v>2883</v>
      </c>
      <c r="U24" s="118" t="s">
        <v>3910</v>
      </c>
      <c r="V24" s="119">
        <v>171</v>
      </c>
      <c r="W24" s="119" t="s">
        <v>2879</v>
      </c>
      <c r="X24" s="119" t="s">
        <v>3903</v>
      </c>
      <c r="Y24" s="119" t="s">
        <v>3911</v>
      </c>
      <c r="Z24" s="120" t="s">
        <v>3912</v>
      </c>
      <c r="AA24" s="119" t="s">
        <v>105</v>
      </c>
      <c r="AB24" s="121">
        <v>2.57</v>
      </c>
      <c r="AC24" s="119" t="s">
        <v>126</v>
      </c>
      <c r="AD24" s="121">
        <v>2.68</v>
      </c>
      <c r="AE24" s="119" t="s">
        <v>3913</v>
      </c>
      <c r="AF24" s="121">
        <v>3.15</v>
      </c>
    </row>
    <row r="25" spans="1:32">
      <c r="A25" s="54" t="s">
        <v>2956</v>
      </c>
      <c r="B25" s="55" t="s">
        <v>2957</v>
      </c>
      <c r="C25" s="56">
        <v>5</v>
      </c>
      <c r="D25" s="57">
        <v>102</v>
      </c>
      <c r="E25" s="57">
        <v>3</v>
      </c>
      <c r="F25" s="57">
        <v>3.0070000000000001</v>
      </c>
      <c r="G25" s="57">
        <v>2.5350000000000001</v>
      </c>
      <c r="H25" s="57">
        <v>39</v>
      </c>
      <c r="I25" s="57">
        <v>60</v>
      </c>
      <c r="J25" s="57">
        <v>0</v>
      </c>
      <c r="K25" s="57">
        <v>0</v>
      </c>
      <c r="L25" s="57">
        <v>0</v>
      </c>
      <c r="M25" s="57">
        <v>0</v>
      </c>
      <c r="N25" s="58">
        <v>0</v>
      </c>
      <c r="O25" s="58">
        <v>2</v>
      </c>
      <c r="P25" s="58">
        <v>0</v>
      </c>
      <c r="Q25" s="58">
        <v>0</v>
      </c>
      <c r="R25" s="58">
        <v>0</v>
      </c>
      <c r="S25" s="91">
        <v>0</v>
      </c>
      <c r="T25" s="117" t="s">
        <v>2884</v>
      </c>
      <c r="U25" s="118" t="s">
        <v>3914</v>
      </c>
      <c r="V25" s="119">
        <v>176</v>
      </c>
      <c r="W25" s="119" t="s">
        <v>2882</v>
      </c>
      <c r="X25" s="119" t="s">
        <v>3903</v>
      </c>
      <c r="Y25" s="119" t="s">
        <v>3915</v>
      </c>
      <c r="Z25" s="120" t="s">
        <v>3916</v>
      </c>
      <c r="AA25" s="119" t="s">
        <v>106</v>
      </c>
      <c r="AB25" s="121">
        <v>2.5750000000000002</v>
      </c>
      <c r="AC25" s="119" t="s">
        <v>128</v>
      </c>
      <c r="AD25" s="121">
        <v>2.69</v>
      </c>
      <c r="AE25" s="119" t="s">
        <v>3917</v>
      </c>
      <c r="AF25" s="121">
        <v>3.1749999999999998</v>
      </c>
    </row>
    <row r="26" spans="1:32">
      <c r="A26" s="54" t="s">
        <v>2958</v>
      </c>
      <c r="B26" s="55" t="s">
        <v>2959</v>
      </c>
      <c r="C26" s="56">
        <v>5</v>
      </c>
      <c r="D26" s="57">
        <v>102</v>
      </c>
      <c r="E26" s="57">
        <v>3</v>
      </c>
      <c r="F26" s="57">
        <v>3.0070000000000001</v>
      </c>
      <c r="G26" s="57">
        <v>2.5449999999999999</v>
      </c>
      <c r="H26" s="57">
        <v>39</v>
      </c>
      <c r="I26" s="57">
        <v>60</v>
      </c>
      <c r="J26" s="57">
        <v>0</v>
      </c>
      <c r="K26" s="57">
        <v>0</v>
      </c>
      <c r="L26" s="57">
        <v>0</v>
      </c>
      <c r="M26" s="57">
        <v>0</v>
      </c>
      <c r="N26" s="58">
        <v>0</v>
      </c>
      <c r="O26" s="58">
        <v>2</v>
      </c>
      <c r="P26" s="58">
        <v>0</v>
      </c>
      <c r="Q26" s="58">
        <v>0</v>
      </c>
      <c r="R26" s="58">
        <v>0</v>
      </c>
      <c r="S26" s="91">
        <v>0</v>
      </c>
      <c r="T26" s="117" t="s">
        <v>2885</v>
      </c>
      <c r="U26" s="118" t="s">
        <v>3918</v>
      </c>
      <c r="V26" s="119">
        <v>183</v>
      </c>
      <c r="W26" s="119" t="s">
        <v>2882</v>
      </c>
      <c r="X26" s="119" t="s">
        <v>3903</v>
      </c>
      <c r="Y26" s="119" t="s">
        <v>3915</v>
      </c>
      <c r="Z26" s="120" t="s">
        <v>3908</v>
      </c>
      <c r="AA26" s="119" t="s">
        <v>107</v>
      </c>
      <c r="AB26" s="121">
        <v>2.58</v>
      </c>
      <c r="AC26" s="119" t="s">
        <v>131</v>
      </c>
      <c r="AD26" s="121">
        <v>2.7</v>
      </c>
      <c r="AE26" s="119" t="s">
        <v>3919</v>
      </c>
      <c r="AF26" s="121">
        <v>3.2</v>
      </c>
    </row>
    <row r="27" spans="1:32">
      <c r="A27" s="54" t="s">
        <v>2960</v>
      </c>
      <c r="B27" s="55" t="s">
        <v>2961</v>
      </c>
      <c r="C27" s="56">
        <v>1</v>
      </c>
      <c r="D27" s="57">
        <v>15.323</v>
      </c>
      <c r="E27" s="57">
        <v>3.55</v>
      </c>
      <c r="F27" s="57">
        <v>2</v>
      </c>
      <c r="G27" s="57">
        <v>1.97</v>
      </c>
      <c r="H27" s="57">
        <v>3</v>
      </c>
      <c r="I27" s="57">
        <v>4.3</v>
      </c>
      <c r="J27" s="57">
        <v>7.3</v>
      </c>
      <c r="K27" s="57">
        <v>0</v>
      </c>
      <c r="L27" s="57">
        <v>0</v>
      </c>
      <c r="M27" s="57">
        <v>0</v>
      </c>
      <c r="N27" s="58">
        <v>0</v>
      </c>
      <c r="O27" s="58">
        <v>1.2</v>
      </c>
      <c r="P27" s="58">
        <v>17.11</v>
      </c>
      <c r="Q27" s="58">
        <v>0</v>
      </c>
      <c r="R27" s="58">
        <v>0</v>
      </c>
      <c r="S27" s="91">
        <v>0</v>
      </c>
      <c r="T27" s="117" t="s">
        <v>2886</v>
      </c>
      <c r="U27" s="118" t="s">
        <v>3920</v>
      </c>
      <c r="V27" s="119">
        <v>188</v>
      </c>
      <c r="W27" s="119" t="s">
        <v>2879</v>
      </c>
      <c r="X27" s="119" t="s">
        <v>3903</v>
      </c>
      <c r="Y27" s="119" t="s">
        <v>3911</v>
      </c>
      <c r="Z27" s="120" t="s">
        <v>3921</v>
      </c>
      <c r="AA27" s="119" t="s">
        <v>109</v>
      </c>
      <c r="AB27" s="121">
        <v>2.59</v>
      </c>
      <c r="AC27" s="119" t="s">
        <v>132</v>
      </c>
      <c r="AD27" s="121">
        <v>2.71</v>
      </c>
      <c r="AE27" s="119" t="s">
        <v>3922</v>
      </c>
      <c r="AF27" s="121">
        <v>3.2250000000000001</v>
      </c>
    </row>
    <row r="28" spans="1:32">
      <c r="A28" s="54" t="s">
        <v>2962</v>
      </c>
      <c r="B28" s="55" t="s">
        <v>2963</v>
      </c>
      <c r="C28" s="56">
        <v>1</v>
      </c>
      <c r="D28" s="57">
        <v>14</v>
      </c>
      <c r="E28" s="57">
        <v>1.55</v>
      </c>
      <c r="F28" s="57">
        <v>2</v>
      </c>
      <c r="G28" s="57">
        <v>1.97</v>
      </c>
      <c r="H28" s="57">
        <v>3</v>
      </c>
      <c r="I28" s="57">
        <v>6.7</v>
      </c>
      <c r="J28" s="57">
        <v>9</v>
      </c>
      <c r="K28" s="57">
        <v>0</v>
      </c>
      <c r="L28" s="57">
        <v>0</v>
      </c>
      <c r="M28" s="57">
        <v>0</v>
      </c>
      <c r="N28" s="58">
        <v>0</v>
      </c>
      <c r="O28" s="58">
        <v>2</v>
      </c>
      <c r="P28" s="58">
        <v>8</v>
      </c>
      <c r="Q28" s="58">
        <v>0</v>
      </c>
      <c r="R28" s="58">
        <v>0</v>
      </c>
      <c r="S28" s="91">
        <v>0</v>
      </c>
      <c r="T28" s="117" t="s">
        <v>2887</v>
      </c>
      <c r="U28" s="118" t="s">
        <v>3923</v>
      </c>
      <c r="V28" s="119">
        <v>193</v>
      </c>
      <c r="W28" s="119" t="s">
        <v>2879</v>
      </c>
      <c r="X28" s="119" t="s">
        <v>3903</v>
      </c>
      <c r="Y28" s="119" t="s">
        <v>3915</v>
      </c>
      <c r="Z28" s="120" t="s">
        <v>3924</v>
      </c>
      <c r="AA28" s="119" t="s">
        <v>112</v>
      </c>
      <c r="AB28" s="121">
        <v>2.6</v>
      </c>
      <c r="AC28" s="119" t="s">
        <v>134</v>
      </c>
      <c r="AD28" s="121">
        <v>2.72</v>
      </c>
      <c r="AE28" s="119" t="s">
        <v>3925</v>
      </c>
      <c r="AF28" s="121">
        <v>3.25</v>
      </c>
    </row>
    <row r="29" spans="1:32">
      <c r="A29" s="54" t="s">
        <v>2964</v>
      </c>
      <c r="B29" s="55" t="s">
        <v>2965</v>
      </c>
      <c r="C29" s="56">
        <v>1</v>
      </c>
      <c r="D29" s="57">
        <v>16.649999999999999</v>
      </c>
      <c r="E29" s="57">
        <v>3.55</v>
      </c>
      <c r="F29" s="57">
        <v>2</v>
      </c>
      <c r="G29" s="57">
        <v>1.5</v>
      </c>
      <c r="H29" s="57">
        <v>3</v>
      </c>
      <c r="I29" s="57">
        <v>4.3</v>
      </c>
      <c r="J29" s="57">
        <v>7.9</v>
      </c>
      <c r="K29" s="57">
        <v>0</v>
      </c>
      <c r="L29" s="57">
        <v>0</v>
      </c>
      <c r="M29" s="57">
        <v>0</v>
      </c>
      <c r="N29" s="58">
        <v>0</v>
      </c>
      <c r="O29" s="58">
        <v>1.54</v>
      </c>
      <c r="P29" s="58">
        <v>10.59</v>
      </c>
      <c r="Q29" s="58">
        <v>0</v>
      </c>
      <c r="R29" s="58">
        <v>0</v>
      </c>
      <c r="S29" s="91">
        <v>0</v>
      </c>
      <c r="T29" s="117" t="s">
        <v>2871</v>
      </c>
      <c r="U29" s="118" t="s">
        <v>3926</v>
      </c>
      <c r="V29" s="119">
        <v>196</v>
      </c>
      <c r="W29" s="119" t="s">
        <v>2879</v>
      </c>
      <c r="X29" s="119" t="s">
        <v>3927</v>
      </c>
      <c r="Y29" s="119" t="s">
        <v>3911</v>
      </c>
      <c r="Z29" s="120" t="s">
        <v>3905</v>
      </c>
      <c r="AA29" s="119" t="s">
        <v>114</v>
      </c>
      <c r="AB29" s="121">
        <v>2.61</v>
      </c>
      <c r="AC29" s="119" t="s">
        <v>135</v>
      </c>
      <c r="AD29" s="121">
        <v>2.7250000000000001</v>
      </c>
      <c r="AE29" s="119" t="s">
        <v>3928</v>
      </c>
      <c r="AF29" s="121">
        <v>3.2749999999999999</v>
      </c>
    </row>
    <row r="30" spans="1:32">
      <c r="A30" s="54" t="s">
        <v>2966</v>
      </c>
      <c r="B30" s="55" t="s">
        <v>2967</v>
      </c>
      <c r="C30" s="56">
        <v>1</v>
      </c>
      <c r="D30" s="57">
        <v>15.981</v>
      </c>
      <c r="E30" s="57">
        <v>3.55</v>
      </c>
      <c r="F30" s="57">
        <v>2</v>
      </c>
      <c r="G30" s="57">
        <v>1.97</v>
      </c>
      <c r="H30" s="57">
        <v>3</v>
      </c>
      <c r="I30" s="57">
        <v>4.3</v>
      </c>
      <c r="J30" s="57">
        <v>7.3</v>
      </c>
      <c r="K30" s="57">
        <v>0</v>
      </c>
      <c r="L30" s="57">
        <v>0</v>
      </c>
      <c r="M30" s="57">
        <v>0</v>
      </c>
      <c r="N30" s="58">
        <v>0</v>
      </c>
      <c r="O30" s="58">
        <v>2.17</v>
      </c>
      <c r="P30" s="58">
        <v>12.14</v>
      </c>
      <c r="Q30" s="58">
        <v>0</v>
      </c>
      <c r="R30" s="58">
        <v>0</v>
      </c>
      <c r="S30" s="91">
        <v>0</v>
      </c>
      <c r="T30" s="117" t="s">
        <v>2872</v>
      </c>
      <c r="U30" s="118" t="s">
        <v>3929</v>
      </c>
      <c r="V30" s="119">
        <v>205</v>
      </c>
      <c r="W30" s="119" t="s">
        <v>2879</v>
      </c>
      <c r="X30" s="119" t="s">
        <v>3903</v>
      </c>
      <c r="Y30" s="119" t="s">
        <v>3911</v>
      </c>
      <c r="Z30" s="120" t="s">
        <v>3930</v>
      </c>
      <c r="AA30" s="119" t="s">
        <v>7</v>
      </c>
      <c r="AB30" s="121">
        <v>2.62</v>
      </c>
      <c r="AC30" s="119" t="s">
        <v>136</v>
      </c>
      <c r="AD30" s="121">
        <v>2.73</v>
      </c>
      <c r="AE30" s="119" t="s">
        <v>3931</v>
      </c>
      <c r="AF30" s="121">
        <v>3.3</v>
      </c>
    </row>
    <row r="31" spans="1:32">
      <c r="A31" s="54" t="s">
        <v>2968</v>
      </c>
      <c r="B31" s="55" t="s">
        <v>2969</v>
      </c>
      <c r="C31" s="56">
        <v>1</v>
      </c>
      <c r="D31" s="57">
        <v>39</v>
      </c>
      <c r="E31" s="57">
        <v>2.6</v>
      </c>
      <c r="F31" s="57">
        <v>0</v>
      </c>
      <c r="G31" s="57">
        <v>0</v>
      </c>
      <c r="H31" s="57">
        <v>19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8">
        <v>3</v>
      </c>
      <c r="O31" s="58">
        <v>0</v>
      </c>
      <c r="P31" s="58">
        <v>0</v>
      </c>
      <c r="Q31" s="58">
        <v>0</v>
      </c>
      <c r="R31" s="58">
        <v>0</v>
      </c>
      <c r="S31" s="91">
        <v>0</v>
      </c>
      <c r="T31" s="117" t="s">
        <v>2873</v>
      </c>
      <c r="U31" s="118" t="s">
        <v>3932</v>
      </c>
      <c r="V31" s="119">
        <v>211</v>
      </c>
      <c r="W31" s="119" t="s">
        <v>2879</v>
      </c>
      <c r="X31" s="119" t="s">
        <v>3903</v>
      </c>
      <c r="Y31" s="119" t="s">
        <v>3915</v>
      </c>
      <c r="Z31" s="120" t="s">
        <v>3905</v>
      </c>
      <c r="AA31" s="119" t="s">
        <v>115</v>
      </c>
      <c r="AB31" s="121">
        <v>2.625</v>
      </c>
      <c r="AC31" s="119" t="s">
        <v>138</v>
      </c>
      <c r="AD31" s="121">
        <v>2.74</v>
      </c>
      <c r="AE31" s="119" t="s">
        <v>3933</v>
      </c>
      <c r="AF31" s="121">
        <v>3.3250000000000002</v>
      </c>
    </row>
    <row r="32" spans="1:32">
      <c r="A32" s="54" t="s">
        <v>2970</v>
      </c>
      <c r="B32" s="55" t="s">
        <v>2971</v>
      </c>
      <c r="C32" s="56">
        <v>1</v>
      </c>
      <c r="D32" s="57">
        <v>16.649999999999999</v>
      </c>
      <c r="E32" s="57">
        <v>3.55</v>
      </c>
      <c r="F32" s="57">
        <v>2</v>
      </c>
      <c r="G32" s="57">
        <v>1.97</v>
      </c>
      <c r="H32" s="57">
        <v>3</v>
      </c>
      <c r="I32" s="57">
        <v>4.3</v>
      </c>
      <c r="J32" s="57">
        <v>7.9</v>
      </c>
      <c r="K32" s="57">
        <v>0</v>
      </c>
      <c r="L32" s="57">
        <v>0</v>
      </c>
      <c r="M32" s="57">
        <v>0</v>
      </c>
      <c r="N32" s="58">
        <v>0</v>
      </c>
      <c r="O32" s="58">
        <v>2.42</v>
      </c>
      <c r="P32" s="58">
        <v>10.25</v>
      </c>
      <c r="Q32" s="58">
        <v>0</v>
      </c>
      <c r="R32" s="58">
        <v>0</v>
      </c>
      <c r="S32" s="91">
        <v>0</v>
      </c>
      <c r="T32" s="117" t="s">
        <v>2874</v>
      </c>
      <c r="U32" s="118" t="s">
        <v>3934</v>
      </c>
      <c r="V32" s="119">
        <v>249</v>
      </c>
      <c r="W32" s="119" t="s">
        <v>2879</v>
      </c>
      <c r="X32" s="119" t="s">
        <v>3903</v>
      </c>
      <c r="Y32" s="119" t="s">
        <v>3915</v>
      </c>
      <c r="Z32" s="120" t="s">
        <v>3935</v>
      </c>
      <c r="AA32" s="119" t="s">
        <v>116</v>
      </c>
      <c r="AB32" s="121">
        <v>2.63</v>
      </c>
      <c r="AC32" s="119" t="s">
        <v>3936</v>
      </c>
      <c r="AD32" s="121">
        <v>2.75</v>
      </c>
      <c r="AE32" s="122"/>
      <c r="AF32" s="123"/>
    </row>
    <row r="33" spans="1:32">
      <c r="A33" s="54" t="s">
        <v>2972</v>
      </c>
      <c r="B33" s="55" t="s">
        <v>2973</v>
      </c>
      <c r="C33" s="56">
        <v>1</v>
      </c>
      <c r="D33" s="57">
        <v>16</v>
      </c>
      <c r="E33" s="57">
        <v>3.55</v>
      </c>
      <c r="F33" s="57">
        <v>2</v>
      </c>
      <c r="G33" s="57">
        <v>1.97</v>
      </c>
      <c r="H33" s="57">
        <v>3</v>
      </c>
      <c r="I33" s="57">
        <v>7.2</v>
      </c>
      <c r="J33" s="57">
        <v>0</v>
      </c>
      <c r="K33" s="57">
        <v>0</v>
      </c>
      <c r="L33" s="57">
        <v>0</v>
      </c>
      <c r="M33" s="57">
        <v>0</v>
      </c>
      <c r="N33" s="58">
        <v>0</v>
      </c>
      <c r="O33" s="58">
        <v>3</v>
      </c>
      <c r="P33" s="58">
        <v>0</v>
      </c>
      <c r="Q33" s="58">
        <v>0</v>
      </c>
      <c r="R33" s="58">
        <v>0</v>
      </c>
      <c r="S33" s="91">
        <v>0</v>
      </c>
      <c r="T33" s="117" t="s">
        <v>2875</v>
      </c>
      <c r="U33" s="118" t="s">
        <v>3937</v>
      </c>
      <c r="V33" s="119">
        <v>224</v>
      </c>
      <c r="W33" s="119" t="s">
        <v>2879</v>
      </c>
      <c r="X33" s="119" t="s">
        <v>3903</v>
      </c>
      <c r="Y33" s="119" t="s">
        <v>3938</v>
      </c>
      <c r="Z33" s="120" t="s">
        <v>3939</v>
      </c>
      <c r="AA33" s="119" t="s">
        <v>118</v>
      </c>
      <c r="AB33" s="121">
        <v>2.64</v>
      </c>
      <c r="AC33" s="119" t="s">
        <v>3940</v>
      </c>
      <c r="AD33" s="121">
        <v>2.76</v>
      </c>
      <c r="AE33" s="122"/>
      <c r="AF33" s="123"/>
    </row>
    <row r="34" spans="1:32">
      <c r="A34" s="54" t="s">
        <v>2974</v>
      </c>
      <c r="B34" s="55" t="s">
        <v>2975</v>
      </c>
      <c r="C34" s="56">
        <v>1</v>
      </c>
      <c r="D34" s="57">
        <v>16</v>
      </c>
      <c r="E34" s="57">
        <v>3.55</v>
      </c>
      <c r="F34" s="57">
        <v>1.97</v>
      </c>
      <c r="G34" s="57">
        <v>0</v>
      </c>
      <c r="H34" s="57">
        <v>7.1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8">
        <v>3</v>
      </c>
      <c r="O34" s="58">
        <v>0</v>
      </c>
      <c r="P34" s="58">
        <v>0</v>
      </c>
      <c r="Q34" s="58">
        <v>0</v>
      </c>
      <c r="R34" s="58">
        <v>0</v>
      </c>
      <c r="S34" s="91">
        <v>0</v>
      </c>
      <c r="T34" s="117" t="s">
        <v>2876</v>
      </c>
      <c r="U34" s="118" t="s">
        <v>3941</v>
      </c>
      <c r="V34" s="154" t="s">
        <v>3942</v>
      </c>
      <c r="W34" s="155"/>
      <c r="X34" s="155"/>
      <c r="Y34" s="155"/>
      <c r="Z34" s="125"/>
      <c r="AA34" s="119" t="s">
        <v>120</v>
      </c>
      <c r="AB34" s="121">
        <v>2.65</v>
      </c>
      <c r="AC34" s="119" t="s">
        <v>3943</v>
      </c>
      <c r="AD34" s="121">
        <v>2.77</v>
      </c>
      <c r="AE34" s="122"/>
      <c r="AF34" s="123"/>
    </row>
    <row r="35" spans="1:32" ht="13.5" thickBot="1">
      <c r="A35" s="54" t="s">
        <v>2976</v>
      </c>
      <c r="B35" s="55" t="s">
        <v>2977</v>
      </c>
      <c r="C35" s="56">
        <v>1</v>
      </c>
      <c r="D35" s="57">
        <v>15.5</v>
      </c>
      <c r="E35" s="57">
        <v>3.55</v>
      </c>
      <c r="F35" s="57">
        <v>2</v>
      </c>
      <c r="G35" s="57">
        <v>1.97</v>
      </c>
      <c r="H35" s="57">
        <v>2.5</v>
      </c>
      <c r="I35" s="57">
        <v>6.5</v>
      </c>
      <c r="J35" s="57">
        <v>8.5</v>
      </c>
      <c r="K35" s="57">
        <v>0</v>
      </c>
      <c r="L35" s="57">
        <v>0</v>
      </c>
      <c r="M35" s="57">
        <v>0</v>
      </c>
      <c r="N35" s="58">
        <v>0</v>
      </c>
      <c r="O35" s="58">
        <v>3</v>
      </c>
      <c r="P35" s="58">
        <v>8</v>
      </c>
      <c r="Q35" s="58">
        <v>0</v>
      </c>
      <c r="R35" s="58">
        <v>0</v>
      </c>
      <c r="S35" s="91">
        <v>0</v>
      </c>
      <c r="T35" s="117" t="s">
        <v>2877</v>
      </c>
      <c r="U35" s="118" t="s">
        <v>3944</v>
      </c>
      <c r="V35" s="157" t="s">
        <v>3945</v>
      </c>
      <c r="W35" s="156"/>
      <c r="X35" s="156"/>
      <c r="Y35" s="156"/>
      <c r="Z35" s="158"/>
      <c r="AA35" s="126" t="s">
        <v>122</v>
      </c>
      <c r="AB35" s="127">
        <v>2.66</v>
      </c>
      <c r="AC35" s="126" t="s">
        <v>3946</v>
      </c>
      <c r="AD35" s="127">
        <v>2.7749999999999999</v>
      </c>
      <c r="AE35" s="129"/>
      <c r="AF35" s="131"/>
    </row>
    <row r="36" spans="1:32" ht="13.5" thickBot="1">
      <c r="A36" s="54" t="s">
        <v>2978</v>
      </c>
      <c r="B36" s="55" t="s">
        <v>2979</v>
      </c>
      <c r="C36" s="56">
        <v>1</v>
      </c>
      <c r="D36" s="57">
        <v>15.5</v>
      </c>
      <c r="E36" s="57">
        <v>3.55</v>
      </c>
      <c r="F36" s="57">
        <v>2</v>
      </c>
      <c r="G36" s="57">
        <v>1.97</v>
      </c>
      <c r="H36" s="57">
        <v>2.5</v>
      </c>
      <c r="I36" s="57">
        <v>6.1</v>
      </c>
      <c r="J36" s="57">
        <v>8.1</v>
      </c>
      <c r="K36" s="57">
        <v>0</v>
      </c>
      <c r="L36" s="57">
        <v>0</v>
      </c>
      <c r="M36" s="57">
        <v>0</v>
      </c>
      <c r="N36" s="58">
        <v>0</v>
      </c>
      <c r="O36" s="58">
        <v>3</v>
      </c>
      <c r="P36" s="58">
        <v>8</v>
      </c>
      <c r="Q36" s="58">
        <v>0</v>
      </c>
      <c r="R36" s="58">
        <v>0</v>
      </c>
      <c r="S36" s="91">
        <v>0</v>
      </c>
      <c r="T36" s="117" t="s">
        <v>2878</v>
      </c>
      <c r="U36" s="118" t="s">
        <v>3947</v>
      </c>
      <c r="V36" s="159"/>
      <c r="W36" s="160"/>
      <c r="X36" s="133"/>
      <c r="Y36" s="128"/>
      <c r="Z36" s="128"/>
      <c r="AA36" s="128"/>
      <c r="AB36" s="128"/>
      <c r="AC36" s="130"/>
      <c r="AD36" s="132"/>
      <c r="AE36" s="132"/>
      <c r="AF36" s="132"/>
    </row>
    <row r="37" spans="1:32" ht="13.5" thickBot="1">
      <c r="A37" s="54" t="s">
        <v>2980</v>
      </c>
      <c r="B37" s="55" t="s">
        <v>2981</v>
      </c>
      <c r="C37" s="56">
        <v>1</v>
      </c>
      <c r="D37" s="57">
        <v>15.5</v>
      </c>
      <c r="E37" s="57">
        <v>3.55</v>
      </c>
      <c r="F37" s="57">
        <v>2</v>
      </c>
      <c r="G37" s="57">
        <v>1.97</v>
      </c>
      <c r="H37" s="57">
        <v>2.5</v>
      </c>
      <c r="I37" s="57">
        <v>5.9</v>
      </c>
      <c r="J37" s="57">
        <v>7.9</v>
      </c>
      <c r="K37" s="57">
        <v>0</v>
      </c>
      <c r="L37" s="57">
        <v>0</v>
      </c>
      <c r="M37" s="57">
        <v>0</v>
      </c>
      <c r="N37" s="58">
        <v>0</v>
      </c>
      <c r="O37" s="58">
        <v>3</v>
      </c>
      <c r="P37" s="58">
        <v>8</v>
      </c>
      <c r="Q37" s="58">
        <v>0</v>
      </c>
      <c r="R37" s="58">
        <v>0</v>
      </c>
      <c r="S37" s="91">
        <v>0</v>
      </c>
      <c r="T37" s="117" t="s">
        <v>2879</v>
      </c>
      <c r="U37" s="118" t="s">
        <v>3955</v>
      </c>
      <c r="V37" s="161" t="s">
        <v>3948</v>
      </c>
      <c r="W37" s="162"/>
      <c r="X37" s="100" t="s">
        <v>3949</v>
      </c>
      <c r="Y37" s="101" t="s">
        <v>3950</v>
      </c>
      <c r="Z37" s="101" t="s">
        <v>3951</v>
      </c>
      <c r="AA37" s="101" t="s">
        <v>3952</v>
      </c>
      <c r="AB37" s="101" t="s">
        <v>3953</v>
      </c>
      <c r="AC37" s="134" t="s">
        <v>3954</v>
      </c>
      <c r="AD37" s="135"/>
      <c r="AE37" s="135"/>
      <c r="AF37" s="135"/>
    </row>
    <row r="38" spans="1:32" ht="13.5" thickBot="1">
      <c r="A38" s="54" t="s">
        <v>2982</v>
      </c>
      <c r="B38" s="55" t="s">
        <v>2983</v>
      </c>
      <c r="C38" s="56">
        <v>1</v>
      </c>
      <c r="D38" s="57">
        <v>15.5</v>
      </c>
      <c r="E38" s="57">
        <v>3.55</v>
      </c>
      <c r="F38" s="57">
        <v>2</v>
      </c>
      <c r="G38" s="57">
        <v>1.97</v>
      </c>
      <c r="H38" s="57">
        <v>2.5</v>
      </c>
      <c r="I38" s="57">
        <v>6.3</v>
      </c>
      <c r="J38" s="57">
        <v>8.3000000000000007</v>
      </c>
      <c r="K38" s="57">
        <v>0</v>
      </c>
      <c r="L38" s="57">
        <v>0</v>
      </c>
      <c r="M38" s="57">
        <v>0</v>
      </c>
      <c r="N38" s="58">
        <v>0</v>
      </c>
      <c r="O38" s="58">
        <v>3</v>
      </c>
      <c r="P38" s="58">
        <v>8</v>
      </c>
      <c r="Q38" s="58">
        <v>0</v>
      </c>
      <c r="R38" s="58">
        <v>0</v>
      </c>
      <c r="S38" s="91">
        <v>0</v>
      </c>
      <c r="T38" s="117" t="s">
        <v>2880</v>
      </c>
      <c r="U38" s="118" t="s">
        <v>3958</v>
      </c>
      <c r="V38" s="124" t="s">
        <v>3956</v>
      </c>
      <c r="W38" s="135"/>
      <c r="X38" s="107" t="s">
        <v>3901</v>
      </c>
      <c r="Y38" s="109" t="s">
        <v>3901</v>
      </c>
      <c r="Z38" s="109" t="s">
        <v>2882</v>
      </c>
      <c r="AA38" s="109" t="s">
        <v>2882</v>
      </c>
      <c r="AB38" s="109" t="s">
        <v>2883</v>
      </c>
      <c r="AC38" s="111" t="s">
        <v>2884</v>
      </c>
      <c r="AD38" s="136" t="s">
        <v>3901</v>
      </c>
      <c r="AE38" s="163" t="s">
        <v>3957</v>
      </c>
      <c r="AF38" s="164"/>
    </row>
    <row r="39" spans="1:32" ht="13.5" thickBot="1">
      <c r="A39" s="54" t="s">
        <v>2984</v>
      </c>
      <c r="B39" s="55" t="s">
        <v>2985</v>
      </c>
      <c r="C39" s="56">
        <v>1</v>
      </c>
      <c r="D39" s="57">
        <v>15.5</v>
      </c>
      <c r="E39" s="57">
        <v>3.55</v>
      </c>
      <c r="F39" s="57">
        <v>2</v>
      </c>
      <c r="G39" s="57">
        <v>1.97</v>
      </c>
      <c r="H39" s="57">
        <v>2.5</v>
      </c>
      <c r="I39" s="57">
        <v>5.5</v>
      </c>
      <c r="J39" s="57">
        <v>7.5</v>
      </c>
      <c r="K39" s="57">
        <v>0</v>
      </c>
      <c r="L39" s="57">
        <v>0</v>
      </c>
      <c r="M39" s="57">
        <v>0</v>
      </c>
      <c r="N39" s="58">
        <v>0</v>
      </c>
      <c r="O39" s="58">
        <v>3</v>
      </c>
      <c r="P39" s="58">
        <v>8</v>
      </c>
      <c r="Q39" s="58">
        <v>0</v>
      </c>
      <c r="R39" s="58">
        <v>0</v>
      </c>
      <c r="S39" s="91">
        <v>0</v>
      </c>
      <c r="T39" s="117" t="s">
        <v>2881</v>
      </c>
      <c r="U39" s="118" t="s">
        <v>3961</v>
      </c>
      <c r="V39" s="137" t="s">
        <v>3959</v>
      </c>
      <c r="W39" s="138"/>
      <c r="X39" s="139" t="s">
        <v>3901</v>
      </c>
      <c r="Y39" s="140" t="s">
        <v>3901</v>
      </c>
      <c r="Z39" s="140" t="s">
        <v>2882</v>
      </c>
      <c r="AA39" s="140" t="s">
        <v>2883</v>
      </c>
      <c r="AB39" s="140" t="s">
        <v>2884</v>
      </c>
      <c r="AC39" s="141" t="s">
        <v>2884</v>
      </c>
      <c r="AD39" s="99" t="s">
        <v>2882</v>
      </c>
      <c r="AE39" s="153" t="s">
        <v>3960</v>
      </c>
      <c r="AF39" s="165"/>
    </row>
    <row r="40" spans="1:32" ht="13.5" thickBot="1">
      <c r="A40" s="54" t="s">
        <v>2986</v>
      </c>
      <c r="B40" s="55" t="s">
        <v>2987</v>
      </c>
      <c r="C40" s="56">
        <v>1</v>
      </c>
      <c r="D40" s="57">
        <v>15.5</v>
      </c>
      <c r="E40" s="57">
        <v>3.55</v>
      </c>
      <c r="F40" s="57">
        <v>2</v>
      </c>
      <c r="G40" s="57">
        <v>1.97</v>
      </c>
      <c r="H40" s="57">
        <v>2.5</v>
      </c>
      <c r="I40" s="57">
        <v>5.7</v>
      </c>
      <c r="J40" s="57">
        <v>7.7</v>
      </c>
      <c r="K40" s="57">
        <v>0</v>
      </c>
      <c r="L40" s="57">
        <v>0</v>
      </c>
      <c r="M40" s="57">
        <v>0</v>
      </c>
      <c r="N40" s="58">
        <v>0</v>
      </c>
      <c r="O40" s="58">
        <v>3</v>
      </c>
      <c r="P40" s="58">
        <v>8</v>
      </c>
      <c r="Q40" s="58">
        <v>0</v>
      </c>
      <c r="R40" s="58">
        <v>0</v>
      </c>
      <c r="S40" s="91">
        <v>0</v>
      </c>
      <c r="T40" s="117" t="s">
        <v>2870</v>
      </c>
      <c r="U40" s="118" t="s">
        <v>3964</v>
      </c>
      <c r="V40" s="142" t="s">
        <v>3962</v>
      </c>
      <c r="W40" s="143"/>
      <c r="X40" s="144" t="s">
        <v>3901</v>
      </c>
      <c r="Y40" s="145" t="s">
        <v>3901</v>
      </c>
      <c r="Z40" s="145" t="s">
        <v>2882</v>
      </c>
      <c r="AA40" s="145" t="s">
        <v>2883</v>
      </c>
      <c r="AB40" s="145" t="s">
        <v>2884</v>
      </c>
      <c r="AC40" s="146" t="s">
        <v>2884</v>
      </c>
      <c r="AD40" s="99" t="s">
        <v>2883</v>
      </c>
      <c r="AE40" s="153" t="s">
        <v>3963</v>
      </c>
      <c r="AF40" s="165"/>
    </row>
    <row r="41" spans="1:32" ht="13.5" thickBot="1">
      <c r="A41" s="54" t="s">
        <v>2988</v>
      </c>
      <c r="B41" s="55" t="s">
        <v>2989</v>
      </c>
      <c r="C41" s="56">
        <v>1</v>
      </c>
      <c r="D41" s="57">
        <v>15.5</v>
      </c>
      <c r="E41" s="57">
        <v>3.55</v>
      </c>
      <c r="F41" s="57">
        <v>2</v>
      </c>
      <c r="G41" s="57">
        <v>1.97</v>
      </c>
      <c r="H41" s="57">
        <v>2.5</v>
      </c>
      <c r="I41" s="57">
        <v>6.1</v>
      </c>
      <c r="J41" s="57">
        <v>8.1</v>
      </c>
      <c r="K41" s="57">
        <v>0</v>
      </c>
      <c r="L41" s="57">
        <v>0</v>
      </c>
      <c r="M41" s="57">
        <v>0</v>
      </c>
      <c r="N41" s="58">
        <v>0</v>
      </c>
      <c r="O41" s="58">
        <v>3</v>
      </c>
      <c r="P41" s="58">
        <v>12</v>
      </c>
      <c r="Q41" s="58">
        <v>0</v>
      </c>
      <c r="R41" s="58">
        <v>0</v>
      </c>
      <c r="S41" s="91">
        <v>0</v>
      </c>
      <c r="T41" s="117" t="s">
        <v>3967</v>
      </c>
      <c r="U41" s="118" t="s">
        <v>3968</v>
      </c>
      <c r="V41" s="166" t="s">
        <v>3965</v>
      </c>
      <c r="W41" s="167"/>
      <c r="X41" s="144" t="s">
        <v>2882</v>
      </c>
      <c r="Y41" s="145" t="s">
        <v>3901</v>
      </c>
      <c r="Z41" s="145" t="s">
        <v>3901</v>
      </c>
      <c r="AA41" s="145" t="s">
        <v>2883</v>
      </c>
      <c r="AB41" s="145" t="s">
        <v>2883</v>
      </c>
      <c r="AC41" s="146" t="s">
        <v>2884</v>
      </c>
      <c r="AD41" s="101" t="s">
        <v>2884</v>
      </c>
      <c r="AE41" s="156" t="s">
        <v>3966</v>
      </c>
      <c r="AF41" s="158"/>
    </row>
    <row r="42" spans="1:32" ht="13.5" thickBot="1">
      <c r="A42" s="54" t="s">
        <v>2990</v>
      </c>
      <c r="B42" s="55" t="s">
        <v>2991</v>
      </c>
      <c r="C42" s="56">
        <v>1</v>
      </c>
      <c r="D42" s="57">
        <v>15.981</v>
      </c>
      <c r="E42" s="57">
        <v>3.55</v>
      </c>
      <c r="F42" s="57">
        <v>2</v>
      </c>
      <c r="G42" s="57">
        <v>1.97</v>
      </c>
      <c r="H42" s="57">
        <v>3</v>
      </c>
      <c r="I42" s="57">
        <v>4.3</v>
      </c>
      <c r="J42" s="57">
        <v>7.3</v>
      </c>
      <c r="K42" s="57">
        <v>0</v>
      </c>
      <c r="L42" s="57">
        <v>0</v>
      </c>
      <c r="M42" s="57">
        <v>0</v>
      </c>
      <c r="N42" s="58">
        <v>0</v>
      </c>
      <c r="O42" s="58">
        <v>3.15</v>
      </c>
      <c r="P42" s="58">
        <v>11.39</v>
      </c>
      <c r="Q42" s="58">
        <v>0</v>
      </c>
      <c r="R42" s="58">
        <v>0</v>
      </c>
      <c r="S42" s="91">
        <v>0</v>
      </c>
      <c r="T42" s="117" t="s">
        <v>3969</v>
      </c>
      <c r="U42" s="118" t="s">
        <v>3970</v>
      </c>
      <c r="V42" s="142" t="s">
        <v>14</v>
      </c>
      <c r="W42" s="143"/>
      <c r="X42" s="144" t="s">
        <v>2883</v>
      </c>
      <c r="Y42" s="145" t="s">
        <v>2882</v>
      </c>
      <c r="Z42" s="145" t="s">
        <v>3901</v>
      </c>
      <c r="AA42" s="145" t="s">
        <v>3901</v>
      </c>
      <c r="AB42" s="145" t="s">
        <v>2882</v>
      </c>
      <c r="AC42" s="146" t="s">
        <v>2883</v>
      </c>
      <c r="AD42" s="135"/>
      <c r="AE42" s="135"/>
      <c r="AF42" s="135"/>
    </row>
    <row r="43" spans="1:32" ht="13.5" thickBot="1">
      <c r="A43" s="54" t="s">
        <v>2992</v>
      </c>
      <c r="B43" s="55" t="s">
        <v>2993</v>
      </c>
      <c r="C43" s="56">
        <v>1</v>
      </c>
      <c r="D43" s="57">
        <v>16</v>
      </c>
      <c r="E43" s="57">
        <v>3.55</v>
      </c>
      <c r="F43" s="57">
        <v>1.97</v>
      </c>
      <c r="G43" s="57">
        <v>0</v>
      </c>
      <c r="H43" s="57">
        <v>7.5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8">
        <v>4</v>
      </c>
      <c r="O43" s="58">
        <v>0</v>
      </c>
      <c r="P43" s="58">
        <v>0</v>
      </c>
      <c r="Q43" s="58">
        <v>0</v>
      </c>
      <c r="R43" s="58">
        <v>0</v>
      </c>
      <c r="S43" s="91">
        <v>0</v>
      </c>
      <c r="T43" s="117" t="s">
        <v>3972</v>
      </c>
      <c r="U43" s="118" t="s">
        <v>3973</v>
      </c>
      <c r="V43" s="166" t="s">
        <v>3971</v>
      </c>
      <c r="W43" s="167"/>
      <c r="X43" s="144" t="s">
        <v>2882</v>
      </c>
      <c r="Y43" s="145" t="s">
        <v>2882</v>
      </c>
      <c r="Z43" s="145" t="s">
        <v>3901</v>
      </c>
      <c r="AA43" s="145" t="s">
        <v>3901</v>
      </c>
      <c r="AB43" s="145" t="s">
        <v>2882</v>
      </c>
      <c r="AC43" s="146" t="s">
        <v>2884</v>
      </c>
      <c r="AD43" s="135"/>
      <c r="AE43" s="135"/>
      <c r="AF43" s="135"/>
    </row>
    <row r="44" spans="1:32" ht="13.5" thickBot="1">
      <c r="A44" s="54" t="s">
        <v>2994</v>
      </c>
      <c r="B44" s="55" t="s">
        <v>2995</v>
      </c>
      <c r="C44" s="56">
        <v>3</v>
      </c>
      <c r="D44" s="57">
        <v>16.2</v>
      </c>
      <c r="E44" s="57">
        <v>3.55</v>
      </c>
      <c r="F44" s="57">
        <v>2</v>
      </c>
      <c r="G44" s="57">
        <v>0</v>
      </c>
      <c r="H44" s="57">
        <v>6.8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8">
        <v>5</v>
      </c>
      <c r="O44" s="58">
        <v>0</v>
      </c>
      <c r="P44" s="58">
        <v>0</v>
      </c>
      <c r="Q44" s="58">
        <v>0</v>
      </c>
      <c r="R44" s="58">
        <v>0</v>
      </c>
      <c r="S44" s="91">
        <v>0</v>
      </c>
      <c r="T44" s="117" t="s">
        <v>3975</v>
      </c>
      <c r="U44" s="118" t="s">
        <v>3976</v>
      </c>
      <c r="V44" s="142" t="s">
        <v>3974</v>
      </c>
      <c r="W44" s="143"/>
      <c r="X44" s="144" t="s">
        <v>2884</v>
      </c>
      <c r="Y44" s="145" t="s">
        <v>2884</v>
      </c>
      <c r="Z44" s="145" t="s">
        <v>2883</v>
      </c>
      <c r="AA44" s="145" t="s">
        <v>2883</v>
      </c>
      <c r="AB44" s="145" t="s">
        <v>2882</v>
      </c>
      <c r="AC44" s="146" t="s">
        <v>3901</v>
      </c>
      <c r="AD44" s="135"/>
      <c r="AE44" s="135"/>
      <c r="AF44" s="135"/>
    </row>
    <row r="45" spans="1:32" ht="13.5" thickBot="1">
      <c r="A45" s="54" t="s">
        <v>2996</v>
      </c>
      <c r="B45" s="55" t="s">
        <v>2997</v>
      </c>
      <c r="C45" s="56">
        <v>1</v>
      </c>
      <c r="D45" s="57">
        <v>11.15</v>
      </c>
      <c r="E45" s="57">
        <v>1.55</v>
      </c>
      <c r="F45" s="57">
        <v>2</v>
      </c>
      <c r="G45" s="57">
        <v>1.83</v>
      </c>
      <c r="H45" s="57">
        <v>3.2</v>
      </c>
      <c r="I45" s="57">
        <v>8.1</v>
      </c>
      <c r="J45" s="57">
        <v>0</v>
      </c>
      <c r="K45" s="57">
        <v>0</v>
      </c>
      <c r="L45" s="57">
        <v>0</v>
      </c>
      <c r="M45" s="57">
        <v>0</v>
      </c>
      <c r="N45" s="58">
        <v>0</v>
      </c>
      <c r="O45" s="58">
        <v>39.159999999999997</v>
      </c>
      <c r="P45" s="58">
        <v>0</v>
      </c>
      <c r="Q45" s="58">
        <v>0</v>
      </c>
      <c r="R45" s="58">
        <v>0</v>
      </c>
      <c r="S45" s="91">
        <v>0</v>
      </c>
      <c r="T45" s="117" t="s">
        <v>15</v>
      </c>
      <c r="U45" s="118" t="s">
        <v>3978</v>
      </c>
      <c r="V45" s="168" t="s">
        <v>3977</v>
      </c>
      <c r="W45" s="169"/>
      <c r="X45" s="147" t="s">
        <v>2884</v>
      </c>
      <c r="Y45" s="126" t="s">
        <v>2884</v>
      </c>
      <c r="Z45" s="126" t="s">
        <v>2884</v>
      </c>
      <c r="AA45" s="126" t="s">
        <v>2884</v>
      </c>
      <c r="AB45" s="126" t="s">
        <v>2883</v>
      </c>
      <c r="AC45" s="127" t="s">
        <v>3901</v>
      </c>
      <c r="AD45" s="135"/>
      <c r="AE45" s="135"/>
      <c r="AF45" s="135"/>
    </row>
    <row r="46" spans="1:32">
      <c r="A46" s="54" t="s">
        <v>2998</v>
      </c>
      <c r="B46" s="55" t="s">
        <v>2999</v>
      </c>
      <c r="C46" s="56">
        <v>1</v>
      </c>
      <c r="D46" s="57">
        <v>18.45</v>
      </c>
      <c r="E46" s="57">
        <v>1.55</v>
      </c>
      <c r="F46" s="57">
        <v>2</v>
      </c>
      <c r="G46" s="57">
        <v>1.9</v>
      </c>
      <c r="H46" s="57">
        <v>3.2</v>
      </c>
      <c r="I46" s="57">
        <v>5.4</v>
      </c>
      <c r="J46" s="57">
        <v>0</v>
      </c>
      <c r="K46" s="57">
        <v>0</v>
      </c>
      <c r="L46" s="57">
        <v>0</v>
      </c>
      <c r="M46" s="57">
        <v>0</v>
      </c>
      <c r="N46" s="58">
        <v>0</v>
      </c>
      <c r="O46" s="58">
        <v>39.159999999999997</v>
      </c>
      <c r="P46" s="58">
        <v>0</v>
      </c>
      <c r="Q46" s="58">
        <v>0</v>
      </c>
      <c r="R46" s="58">
        <v>0</v>
      </c>
      <c r="S46" s="91">
        <v>0</v>
      </c>
      <c r="T46" s="117" t="s">
        <v>16</v>
      </c>
      <c r="U46" s="118" t="s">
        <v>3979</v>
      </c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</row>
    <row r="47" spans="1:32" ht="13.5" thickBot="1">
      <c r="A47" s="54" t="s">
        <v>3000</v>
      </c>
      <c r="B47" s="55" t="s">
        <v>3001</v>
      </c>
      <c r="C47" s="56">
        <v>1</v>
      </c>
      <c r="D47" s="57">
        <v>10.95</v>
      </c>
      <c r="E47" s="57">
        <v>1.55</v>
      </c>
      <c r="F47" s="57">
        <v>2</v>
      </c>
      <c r="G47" s="57">
        <v>1.94</v>
      </c>
      <c r="H47" s="57">
        <v>3.2</v>
      </c>
      <c r="I47" s="57">
        <v>8.1999999999999993</v>
      </c>
      <c r="J47" s="57">
        <v>0</v>
      </c>
      <c r="K47" s="57">
        <v>0</v>
      </c>
      <c r="L47" s="57">
        <v>0</v>
      </c>
      <c r="M47" s="57">
        <v>0</v>
      </c>
      <c r="N47" s="58">
        <v>0</v>
      </c>
      <c r="O47" s="58">
        <v>24.7</v>
      </c>
      <c r="P47" s="58">
        <v>0</v>
      </c>
      <c r="Q47" s="58">
        <v>0</v>
      </c>
      <c r="R47" s="58">
        <v>0</v>
      </c>
      <c r="S47" s="91">
        <v>0</v>
      </c>
      <c r="T47" s="147" t="s">
        <v>17</v>
      </c>
      <c r="U47" s="148" t="s">
        <v>3980</v>
      </c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</row>
    <row r="48" spans="1:32">
      <c r="A48" s="54" t="s">
        <v>3002</v>
      </c>
      <c r="B48" s="55" t="s">
        <v>3003</v>
      </c>
      <c r="C48" s="56">
        <v>1</v>
      </c>
      <c r="D48" s="57">
        <v>16</v>
      </c>
      <c r="E48" s="57">
        <v>3.55</v>
      </c>
      <c r="F48" s="57">
        <v>2</v>
      </c>
      <c r="G48" s="57">
        <v>1.97</v>
      </c>
      <c r="H48" s="57">
        <v>3</v>
      </c>
      <c r="I48" s="57">
        <v>7</v>
      </c>
      <c r="J48" s="57">
        <v>0</v>
      </c>
      <c r="K48" s="57">
        <v>0</v>
      </c>
      <c r="L48" s="57">
        <v>0</v>
      </c>
      <c r="M48" s="57">
        <v>0</v>
      </c>
      <c r="N48" s="58">
        <v>0</v>
      </c>
      <c r="O48" s="58">
        <v>8</v>
      </c>
      <c r="P48" s="58">
        <v>0</v>
      </c>
      <c r="Q48" s="58">
        <v>0</v>
      </c>
      <c r="R48" s="58">
        <v>0</v>
      </c>
      <c r="S48" s="91">
        <v>0</v>
      </c>
    </row>
    <row r="49" spans="1:19">
      <c r="A49" s="54" t="s">
        <v>3004</v>
      </c>
      <c r="B49" s="55" t="s">
        <v>3005</v>
      </c>
      <c r="C49" s="56">
        <v>1</v>
      </c>
      <c r="D49" s="57">
        <v>16</v>
      </c>
      <c r="E49" s="57">
        <v>3.55</v>
      </c>
      <c r="F49" s="57">
        <v>2</v>
      </c>
      <c r="G49" s="57">
        <v>1.97</v>
      </c>
      <c r="H49" s="57">
        <v>3</v>
      </c>
      <c r="I49" s="57">
        <v>6.5</v>
      </c>
      <c r="J49" s="57">
        <v>0</v>
      </c>
      <c r="K49" s="57">
        <v>0</v>
      </c>
      <c r="L49" s="57">
        <v>0</v>
      </c>
      <c r="M49" s="57">
        <v>0</v>
      </c>
      <c r="N49" s="58">
        <v>0</v>
      </c>
      <c r="O49" s="58">
        <v>8</v>
      </c>
      <c r="P49" s="58">
        <v>0</v>
      </c>
      <c r="Q49" s="58">
        <v>0</v>
      </c>
      <c r="R49" s="58">
        <v>0</v>
      </c>
      <c r="S49" s="91">
        <v>0</v>
      </c>
    </row>
    <row r="50" spans="1:19">
      <c r="A50" s="54" t="s">
        <v>3006</v>
      </c>
      <c r="B50" s="55" t="s">
        <v>3007</v>
      </c>
      <c r="C50" s="56">
        <v>1</v>
      </c>
      <c r="D50" s="57">
        <v>16</v>
      </c>
      <c r="E50" s="57">
        <v>3.55</v>
      </c>
      <c r="F50" s="57">
        <v>2</v>
      </c>
      <c r="G50" s="57">
        <v>1.97</v>
      </c>
      <c r="H50" s="57">
        <v>3</v>
      </c>
      <c r="I50" s="57">
        <v>6.7</v>
      </c>
      <c r="J50" s="57">
        <v>0</v>
      </c>
      <c r="K50" s="57">
        <v>0</v>
      </c>
      <c r="L50" s="57">
        <v>0</v>
      </c>
      <c r="M50" s="57">
        <v>0</v>
      </c>
      <c r="N50" s="58">
        <v>0</v>
      </c>
      <c r="O50" s="58">
        <v>8</v>
      </c>
      <c r="P50" s="58">
        <v>0</v>
      </c>
      <c r="Q50" s="58">
        <v>0</v>
      </c>
      <c r="R50" s="58">
        <v>0</v>
      </c>
      <c r="S50" s="91">
        <v>0</v>
      </c>
    </row>
    <row r="51" spans="1:19">
      <c r="A51" s="54" t="s">
        <v>3008</v>
      </c>
      <c r="B51" s="55" t="s">
        <v>3009</v>
      </c>
      <c r="C51" s="56">
        <v>5</v>
      </c>
      <c r="D51" s="57">
        <v>15</v>
      </c>
      <c r="E51" s="57">
        <v>2.6</v>
      </c>
      <c r="F51" s="57">
        <v>2</v>
      </c>
      <c r="G51" s="57">
        <v>0</v>
      </c>
      <c r="H51" s="57">
        <v>6.2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8">
        <v>10</v>
      </c>
      <c r="O51" s="58">
        <v>0</v>
      </c>
      <c r="P51" s="58">
        <v>0</v>
      </c>
      <c r="Q51" s="58">
        <v>0</v>
      </c>
      <c r="R51" s="58">
        <v>0</v>
      </c>
      <c r="S51" s="91">
        <v>0</v>
      </c>
    </row>
    <row r="52" spans="1:19">
      <c r="A52" s="54" t="s">
        <v>3010</v>
      </c>
      <c r="B52" s="55" t="s">
        <v>3011</v>
      </c>
      <c r="C52" s="56">
        <v>5</v>
      </c>
      <c r="D52" s="57">
        <v>15</v>
      </c>
      <c r="E52" s="57">
        <v>2.6</v>
      </c>
      <c r="F52" s="57">
        <v>2</v>
      </c>
      <c r="G52" s="57">
        <v>0</v>
      </c>
      <c r="H52" s="57">
        <v>6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8">
        <v>10</v>
      </c>
      <c r="O52" s="58">
        <v>0</v>
      </c>
      <c r="P52" s="58">
        <v>0</v>
      </c>
      <c r="Q52" s="58">
        <v>0</v>
      </c>
      <c r="R52" s="58">
        <v>0</v>
      </c>
      <c r="S52" s="91">
        <v>0</v>
      </c>
    </row>
    <row r="53" spans="1:19">
      <c r="A53" s="54" t="s">
        <v>3012</v>
      </c>
      <c r="B53" s="55" t="s">
        <v>3013</v>
      </c>
      <c r="C53" s="56">
        <v>1</v>
      </c>
      <c r="D53" s="57">
        <v>16.8</v>
      </c>
      <c r="E53" s="57">
        <v>3.55</v>
      </c>
      <c r="F53" s="57">
        <v>2</v>
      </c>
      <c r="G53" s="57">
        <v>1.97</v>
      </c>
      <c r="H53" s="57">
        <v>3</v>
      </c>
      <c r="I53" s="57">
        <v>5.4</v>
      </c>
      <c r="J53" s="57">
        <v>7.35</v>
      </c>
      <c r="K53" s="57">
        <v>0</v>
      </c>
      <c r="L53" s="57">
        <v>0</v>
      </c>
      <c r="M53" s="57">
        <v>0</v>
      </c>
      <c r="N53" s="58">
        <v>0</v>
      </c>
      <c r="O53" s="58">
        <v>11</v>
      </c>
      <c r="P53" s="58">
        <v>7</v>
      </c>
      <c r="Q53" s="58">
        <v>0</v>
      </c>
      <c r="R53" s="58">
        <v>0</v>
      </c>
      <c r="S53" s="91">
        <v>0</v>
      </c>
    </row>
    <row r="54" spans="1:19">
      <c r="A54" s="54" t="s">
        <v>3014</v>
      </c>
      <c r="B54" s="55" t="s">
        <v>3015</v>
      </c>
      <c r="C54" s="56">
        <v>1</v>
      </c>
      <c r="D54" s="57">
        <v>16.2</v>
      </c>
      <c r="E54" s="57">
        <v>3.55</v>
      </c>
      <c r="F54" s="57">
        <v>2</v>
      </c>
      <c r="G54" s="57">
        <v>1.97</v>
      </c>
      <c r="H54" s="57">
        <v>2.5</v>
      </c>
      <c r="I54" s="57">
        <v>5.3</v>
      </c>
      <c r="J54" s="57">
        <v>0</v>
      </c>
      <c r="K54" s="57">
        <v>0</v>
      </c>
      <c r="L54" s="57">
        <v>0</v>
      </c>
      <c r="M54" s="57">
        <v>0</v>
      </c>
      <c r="N54" s="58">
        <v>0</v>
      </c>
      <c r="O54" s="58">
        <v>8</v>
      </c>
      <c r="P54" s="58">
        <v>0</v>
      </c>
      <c r="Q54" s="58">
        <v>0</v>
      </c>
      <c r="R54" s="58">
        <v>0</v>
      </c>
      <c r="S54" s="91">
        <v>0</v>
      </c>
    </row>
    <row r="55" spans="1:19">
      <c r="A55" s="54" t="s">
        <v>3016</v>
      </c>
      <c r="B55" s="55" t="s">
        <v>3017</v>
      </c>
      <c r="C55" s="56">
        <v>1</v>
      </c>
      <c r="D55" s="57">
        <v>16.2</v>
      </c>
      <c r="E55" s="57">
        <v>3.55</v>
      </c>
      <c r="F55" s="57">
        <v>2</v>
      </c>
      <c r="G55" s="57">
        <v>1.97</v>
      </c>
      <c r="H55" s="57">
        <v>2.5</v>
      </c>
      <c r="I55" s="57">
        <v>6.2</v>
      </c>
      <c r="J55" s="57">
        <v>0</v>
      </c>
      <c r="K55" s="57">
        <v>0</v>
      </c>
      <c r="L55" s="57">
        <v>0</v>
      </c>
      <c r="M55" s="57">
        <v>0</v>
      </c>
      <c r="N55" s="58">
        <v>0</v>
      </c>
      <c r="O55" s="58">
        <v>8</v>
      </c>
      <c r="P55" s="58">
        <v>0</v>
      </c>
      <c r="Q55" s="58">
        <v>0</v>
      </c>
      <c r="R55" s="58">
        <v>0</v>
      </c>
      <c r="S55" s="91">
        <v>0</v>
      </c>
    </row>
    <row r="56" spans="1:19">
      <c r="A56" s="54" t="s">
        <v>3018</v>
      </c>
      <c r="B56" s="55" t="s">
        <v>3019</v>
      </c>
      <c r="C56" s="56">
        <v>1</v>
      </c>
      <c r="D56" s="57">
        <v>16.2</v>
      </c>
      <c r="E56" s="57">
        <v>3.55</v>
      </c>
      <c r="F56" s="57">
        <v>2</v>
      </c>
      <c r="G56" s="57">
        <v>0</v>
      </c>
      <c r="H56" s="57">
        <v>7.1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8">
        <v>8</v>
      </c>
      <c r="O56" s="58">
        <v>0</v>
      </c>
      <c r="P56" s="58">
        <v>0</v>
      </c>
      <c r="Q56" s="58">
        <v>0</v>
      </c>
      <c r="R56" s="58">
        <v>0</v>
      </c>
      <c r="S56" s="91">
        <v>0</v>
      </c>
    </row>
    <row r="57" spans="1:19">
      <c r="A57" s="54" t="s">
        <v>3020</v>
      </c>
      <c r="B57" s="55" t="s">
        <v>3021</v>
      </c>
      <c r="C57" s="56">
        <v>1</v>
      </c>
      <c r="D57" s="57">
        <v>16.2</v>
      </c>
      <c r="E57" s="57">
        <v>3.55</v>
      </c>
      <c r="F57" s="57">
        <v>2</v>
      </c>
      <c r="G57" s="57">
        <v>0</v>
      </c>
      <c r="H57" s="57">
        <v>6.5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8">
        <v>8</v>
      </c>
      <c r="O57" s="58">
        <v>0</v>
      </c>
      <c r="P57" s="58">
        <v>0</v>
      </c>
      <c r="Q57" s="58">
        <v>0</v>
      </c>
      <c r="R57" s="58">
        <v>0</v>
      </c>
      <c r="S57" s="91">
        <v>0</v>
      </c>
    </row>
    <row r="58" spans="1:19">
      <c r="A58" s="54" t="s">
        <v>3022</v>
      </c>
      <c r="B58" s="55" t="s">
        <v>3023</v>
      </c>
      <c r="C58" s="56">
        <v>1</v>
      </c>
      <c r="D58" s="57">
        <v>16.2</v>
      </c>
      <c r="E58" s="57">
        <v>3.55</v>
      </c>
      <c r="F58" s="57">
        <v>2</v>
      </c>
      <c r="G58" s="57">
        <v>0</v>
      </c>
      <c r="H58" s="57">
        <v>6.1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8">
        <v>8</v>
      </c>
      <c r="O58" s="58">
        <v>0</v>
      </c>
      <c r="P58" s="58">
        <v>0</v>
      </c>
      <c r="Q58" s="58">
        <v>0</v>
      </c>
      <c r="R58" s="58">
        <v>0</v>
      </c>
      <c r="S58" s="91">
        <v>0</v>
      </c>
    </row>
    <row r="59" spans="1:19">
      <c r="A59" s="54" t="s">
        <v>3024</v>
      </c>
      <c r="B59" s="55" t="s">
        <v>3025</v>
      </c>
      <c r="C59" s="56">
        <v>1</v>
      </c>
      <c r="D59" s="57">
        <v>16.2</v>
      </c>
      <c r="E59" s="57">
        <v>3.55</v>
      </c>
      <c r="F59" s="57">
        <v>2</v>
      </c>
      <c r="G59" s="57">
        <v>0</v>
      </c>
      <c r="H59" s="57">
        <v>5.7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8">
        <v>8</v>
      </c>
      <c r="O59" s="58">
        <v>0</v>
      </c>
      <c r="P59" s="58">
        <v>0</v>
      </c>
      <c r="Q59" s="58">
        <v>0</v>
      </c>
      <c r="R59" s="58">
        <v>0</v>
      </c>
      <c r="S59" s="91">
        <v>0</v>
      </c>
    </row>
    <row r="60" spans="1:19">
      <c r="A60" s="54" t="s">
        <v>3026</v>
      </c>
      <c r="B60" s="55" t="s">
        <v>3027</v>
      </c>
      <c r="C60" s="56">
        <v>1</v>
      </c>
      <c r="D60" s="57">
        <v>15.2</v>
      </c>
      <c r="E60" s="57">
        <v>3.55</v>
      </c>
      <c r="F60" s="57">
        <v>2</v>
      </c>
      <c r="G60" s="57">
        <v>0</v>
      </c>
      <c r="H60" s="57">
        <v>7.8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8">
        <v>15.45</v>
      </c>
      <c r="O60" s="58">
        <v>0</v>
      </c>
      <c r="P60" s="58">
        <v>0</v>
      </c>
      <c r="Q60" s="58">
        <v>0</v>
      </c>
      <c r="R60" s="58">
        <v>0</v>
      </c>
      <c r="S60" s="91">
        <v>0</v>
      </c>
    </row>
    <row r="61" spans="1:19">
      <c r="A61" s="54" t="s">
        <v>3028</v>
      </c>
      <c r="B61" s="55" t="s">
        <v>3029</v>
      </c>
      <c r="C61" s="56">
        <v>1</v>
      </c>
      <c r="D61" s="57">
        <v>15.5</v>
      </c>
      <c r="E61" s="57">
        <v>3.55</v>
      </c>
      <c r="F61" s="57">
        <v>2</v>
      </c>
      <c r="G61" s="57">
        <v>0</v>
      </c>
      <c r="H61" s="57">
        <v>5</v>
      </c>
      <c r="I61" s="57">
        <v>5.03</v>
      </c>
      <c r="J61" s="57">
        <v>6.1</v>
      </c>
      <c r="K61" s="57">
        <v>8.1</v>
      </c>
      <c r="L61" s="57">
        <v>0</v>
      </c>
      <c r="M61" s="57">
        <v>0</v>
      </c>
      <c r="N61" s="58">
        <v>53</v>
      </c>
      <c r="O61" s="58">
        <v>0</v>
      </c>
      <c r="P61" s="58">
        <v>3</v>
      </c>
      <c r="Q61" s="58">
        <v>8</v>
      </c>
      <c r="R61" s="58">
        <v>0</v>
      </c>
      <c r="S61" s="91">
        <v>0</v>
      </c>
    </row>
    <row r="62" spans="1:19">
      <c r="A62" s="54" t="s">
        <v>3030</v>
      </c>
      <c r="B62" s="55" t="s">
        <v>3031</v>
      </c>
      <c r="C62" s="56">
        <v>1</v>
      </c>
      <c r="D62" s="57">
        <v>16.649999999999999</v>
      </c>
      <c r="E62" s="57">
        <v>3.55</v>
      </c>
      <c r="F62" s="57">
        <v>2</v>
      </c>
      <c r="G62" s="57">
        <v>1.97</v>
      </c>
      <c r="H62" s="57">
        <v>7</v>
      </c>
      <c r="I62" s="57">
        <v>4.75</v>
      </c>
      <c r="J62" s="57">
        <v>7.2</v>
      </c>
      <c r="K62" s="57">
        <v>0</v>
      </c>
      <c r="L62" s="57">
        <v>0</v>
      </c>
      <c r="M62" s="57">
        <v>0</v>
      </c>
      <c r="N62" s="58">
        <v>0</v>
      </c>
      <c r="O62" s="58">
        <v>8.4600000000000009</v>
      </c>
      <c r="P62" s="58">
        <v>7</v>
      </c>
      <c r="Q62" s="58">
        <v>0</v>
      </c>
      <c r="R62" s="58">
        <v>0</v>
      </c>
      <c r="S62" s="91">
        <v>0</v>
      </c>
    </row>
    <row r="63" spans="1:19">
      <c r="A63" s="54" t="s">
        <v>3032</v>
      </c>
      <c r="B63" s="55" t="s">
        <v>3033</v>
      </c>
      <c r="C63" s="56">
        <v>1</v>
      </c>
      <c r="D63" s="57">
        <v>23</v>
      </c>
      <c r="E63" s="57">
        <v>1</v>
      </c>
      <c r="F63" s="57">
        <v>2.0249999999999999</v>
      </c>
      <c r="G63" s="57">
        <v>0</v>
      </c>
      <c r="H63" s="57">
        <v>14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8">
        <v>0.45</v>
      </c>
      <c r="O63" s="58">
        <v>0</v>
      </c>
      <c r="P63" s="58">
        <v>0</v>
      </c>
      <c r="Q63" s="58">
        <v>0</v>
      </c>
      <c r="R63" s="58">
        <v>0</v>
      </c>
      <c r="S63" s="91">
        <v>0</v>
      </c>
    </row>
    <row r="64" spans="1:19">
      <c r="A64" s="54" t="s">
        <v>3034</v>
      </c>
      <c r="B64" s="55" t="s">
        <v>3035</v>
      </c>
      <c r="C64" s="56">
        <v>1</v>
      </c>
      <c r="D64" s="57">
        <v>23.071999999999999</v>
      </c>
      <c r="E64" s="57">
        <v>6.5</v>
      </c>
      <c r="F64" s="57">
        <v>3.2789999999999999</v>
      </c>
      <c r="G64" s="57">
        <v>0</v>
      </c>
      <c r="H64" s="57">
        <v>4.9889999999999999</v>
      </c>
      <c r="I64" s="57">
        <v>13.3</v>
      </c>
      <c r="J64" s="57">
        <v>15</v>
      </c>
      <c r="K64" s="57">
        <v>0</v>
      </c>
      <c r="L64" s="57">
        <v>0</v>
      </c>
      <c r="M64" s="57">
        <v>0</v>
      </c>
      <c r="N64" s="58">
        <v>-2</v>
      </c>
      <c r="O64" s="58">
        <v>-5</v>
      </c>
      <c r="P64" s="58">
        <v>0</v>
      </c>
      <c r="Q64" s="58">
        <v>0</v>
      </c>
      <c r="R64" s="58">
        <v>0</v>
      </c>
      <c r="S64" s="91">
        <v>0</v>
      </c>
    </row>
    <row r="65" spans="1:19">
      <c r="A65" s="54" t="s">
        <v>3036</v>
      </c>
      <c r="B65" s="55" t="s">
        <v>3037</v>
      </c>
      <c r="C65" s="56">
        <v>1</v>
      </c>
      <c r="D65" s="57">
        <v>23</v>
      </c>
      <c r="E65" s="57">
        <v>1</v>
      </c>
      <c r="F65" s="57">
        <v>2.0249999999999999</v>
      </c>
      <c r="G65" s="57">
        <v>0</v>
      </c>
      <c r="H65" s="57">
        <v>12.6</v>
      </c>
      <c r="I65" s="57">
        <v>17.100000000000001</v>
      </c>
      <c r="J65" s="57">
        <v>0</v>
      </c>
      <c r="K65" s="57">
        <v>0</v>
      </c>
      <c r="L65" s="57">
        <v>0</v>
      </c>
      <c r="M65" s="57">
        <v>0</v>
      </c>
      <c r="N65" s="58">
        <v>7</v>
      </c>
      <c r="O65" s="58">
        <v>2</v>
      </c>
      <c r="P65" s="58">
        <v>0</v>
      </c>
      <c r="Q65" s="58">
        <v>0</v>
      </c>
      <c r="R65" s="58">
        <v>0</v>
      </c>
      <c r="S65" s="91">
        <v>0</v>
      </c>
    </row>
    <row r="66" spans="1:19">
      <c r="A66" s="54" t="s">
        <v>3038</v>
      </c>
      <c r="B66" s="55" t="s">
        <v>3039</v>
      </c>
      <c r="C66" s="56">
        <v>5</v>
      </c>
      <c r="D66" s="57">
        <v>33.5</v>
      </c>
      <c r="E66" s="57">
        <v>2.6</v>
      </c>
      <c r="F66" s="57">
        <v>2.0249999999999999</v>
      </c>
      <c r="G66" s="57">
        <v>0</v>
      </c>
      <c r="H66" s="57">
        <v>8.0500000000000007</v>
      </c>
      <c r="I66" s="57">
        <v>15.3</v>
      </c>
      <c r="J66" s="57">
        <v>0</v>
      </c>
      <c r="K66" s="57">
        <v>0</v>
      </c>
      <c r="L66" s="57">
        <v>0</v>
      </c>
      <c r="M66" s="57">
        <v>0</v>
      </c>
      <c r="N66" s="58">
        <v>0.27</v>
      </c>
      <c r="O66" s="58">
        <v>3.55</v>
      </c>
      <c r="P66" s="58">
        <v>0</v>
      </c>
      <c r="Q66" s="58">
        <v>0</v>
      </c>
      <c r="R66" s="58">
        <v>0</v>
      </c>
      <c r="S66" s="91">
        <v>0</v>
      </c>
    </row>
    <row r="67" spans="1:19">
      <c r="A67" s="54" t="s">
        <v>3040</v>
      </c>
      <c r="B67" s="55" t="s">
        <v>3041</v>
      </c>
      <c r="C67" s="56">
        <v>5</v>
      </c>
      <c r="D67" s="57">
        <v>34.5</v>
      </c>
      <c r="E67" s="57">
        <v>2.6</v>
      </c>
      <c r="F67" s="57">
        <v>2.0249999999999999</v>
      </c>
      <c r="G67" s="57">
        <v>0</v>
      </c>
      <c r="H67" s="57">
        <v>13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8">
        <v>0.45</v>
      </c>
      <c r="O67" s="58">
        <v>0</v>
      </c>
      <c r="P67" s="58">
        <v>0</v>
      </c>
      <c r="Q67" s="58">
        <v>0</v>
      </c>
      <c r="R67" s="58">
        <v>0</v>
      </c>
      <c r="S67" s="91">
        <v>0</v>
      </c>
    </row>
    <row r="68" spans="1:19">
      <c r="A68" s="54" t="s">
        <v>3042</v>
      </c>
      <c r="B68" s="55" t="s">
        <v>3043</v>
      </c>
      <c r="C68" s="56">
        <v>5</v>
      </c>
      <c r="D68" s="57">
        <v>31</v>
      </c>
      <c r="E68" s="57">
        <v>2.6</v>
      </c>
      <c r="F68" s="57">
        <v>2.0249999999999999</v>
      </c>
      <c r="G68" s="57">
        <v>0</v>
      </c>
      <c r="H68" s="57">
        <v>10</v>
      </c>
      <c r="I68" s="57">
        <v>15.3</v>
      </c>
      <c r="J68" s="57">
        <v>0</v>
      </c>
      <c r="K68" s="57">
        <v>0</v>
      </c>
      <c r="L68" s="57">
        <v>0</v>
      </c>
      <c r="M68" s="57">
        <v>0</v>
      </c>
      <c r="N68" s="58">
        <v>0.45</v>
      </c>
      <c r="O68" s="58">
        <v>1.1499999999999999</v>
      </c>
      <c r="P68" s="58">
        <v>0</v>
      </c>
      <c r="Q68" s="58">
        <v>0</v>
      </c>
      <c r="R68" s="58">
        <v>0</v>
      </c>
      <c r="S68" s="91">
        <v>0</v>
      </c>
    </row>
    <row r="69" spans="1:19">
      <c r="A69" s="54" t="s">
        <v>3044</v>
      </c>
      <c r="B69" s="55" t="s">
        <v>3045</v>
      </c>
      <c r="C69" s="56">
        <v>5</v>
      </c>
      <c r="D69" s="57">
        <v>34.5</v>
      </c>
      <c r="E69" s="57">
        <v>2.6</v>
      </c>
      <c r="F69" s="57">
        <v>2.0249999999999999</v>
      </c>
      <c r="G69" s="57">
        <v>0</v>
      </c>
      <c r="H69" s="57">
        <v>13</v>
      </c>
      <c r="I69" s="57">
        <v>19</v>
      </c>
      <c r="J69" s="57">
        <v>0</v>
      </c>
      <c r="K69" s="57">
        <v>0</v>
      </c>
      <c r="L69" s="57">
        <v>0</v>
      </c>
      <c r="M69" s="57">
        <v>0</v>
      </c>
      <c r="N69" s="58">
        <v>0.45</v>
      </c>
      <c r="O69" s="58">
        <v>1.3</v>
      </c>
      <c r="P69" s="58">
        <v>0</v>
      </c>
      <c r="Q69" s="58">
        <v>0</v>
      </c>
      <c r="R69" s="58">
        <v>0</v>
      </c>
      <c r="S69" s="91">
        <v>0</v>
      </c>
    </row>
    <row r="70" spans="1:19">
      <c r="A70" s="54" t="s">
        <v>3046</v>
      </c>
      <c r="B70" s="55" t="s">
        <v>3047</v>
      </c>
      <c r="C70" s="56">
        <v>5</v>
      </c>
      <c r="D70" s="57">
        <v>32.5</v>
      </c>
      <c r="E70" s="57">
        <v>2.6</v>
      </c>
      <c r="F70" s="57">
        <v>2.0249999999999999</v>
      </c>
      <c r="G70" s="57">
        <v>0</v>
      </c>
      <c r="H70" s="57">
        <v>12.5</v>
      </c>
      <c r="I70" s="57">
        <v>17.3</v>
      </c>
      <c r="J70" s="57">
        <v>0</v>
      </c>
      <c r="K70" s="57">
        <v>0</v>
      </c>
      <c r="L70" s="57">
        <v>0</v>
      </c>
      <c r="M70" s="57">
        <v>0</v>
      </c>
      <c r="N70" s="58">
        <v>0.45</v>
      </c>
      <c r="O70" s="58">
        <v>2.2999999999999998</v>
      </c>
      <c r="P70" s="58">
        <v>0</v>
      </c>
      <c r="Q70" s="58">
        <v>0</v>
      </c>
      <c r="R70" s="58">
        <v>0</v>
      </c>
      <c r="S70" s="91">
        <v>0</v>
      </c>
    </row>
    <row r="71" spans="1:19">
      <c r="A71" s="54" t="s">
        <v>3048</v>
      </c>
      <c r="B71" s="55" t="s">
        <v>3049</v>
      </c>
      <c r="C71" s="56">
        <v>5</v>
      </c>
      <c r="D71" s="57">
        <v>39.1</v>
      </c>
      <c r="E71" s="57">
        <v>2.6</v>
      </c>
      <c r="F71" s="57">
        <v>2.0249999999999999</v>
      </c>
      <c r="G71" s="57">
        <v>0</v>
      </c>
      <c r="H71" s="57">
        <v>11</v>
      </c>
      <c r="I71" s="57">
        <v>15</v>
      </c>
      <c r="J71" s="57">
        <v>0</v>
      </c>
      <c r="K71" s="57">
        <v>0</v>
      </c>
      <c r="L71" s="57">
        <v>0</v>
      </c>
      <c r="M71" s="57">
        <v>0</v>
      </c>
      <c r="N71" s="58">
        <v>0.45</v>
      </c>
      <c r="O71" s="58">
        <v>2.4500000000000002</v>
      </c>
      <c r="P71" s="58">
        <v>0</v>
      </c>
      <c r="Q71" s="58">
        <v>0</v>
      </c>
      <c r="R71" s="58">
        <v>0</v>
      </c>
      <c r="S71" s="91">
        <v>0</v>
      </c>
    </row>
    <row r="72" spans="1:19">
      <c r="A72" s="54" t="s">
        <v>3050</v>
      </c>
      <c r="B72" s="55" t="s">
        <v>3051</v>
      </c>
      <c r="C72" s="56">
        <v>5</v>
      </c>
      <c r="D72" s="57">
        <v>36</v>
      </c>
      <c r="E72" s="57">
        <v>2.6</v>
      </c>
      <c r="F72" s="57">
        <v>2.0249999999999999</v>
      </c>
      <c r="G72" s="57">
        <v>0</v>
      </c>
      <c r="H72" s="57">
        <v>14.2</v>
      </c>
      <c r="I72" s="57">
        <v>17.2</v>
      </c>
      <c r="J72" s="57">
        <v>23.4</v>
      </c>
      <c r="K72" s="57">
        <v>0</v>
      </c>
      <c r="L72" s="57">
        <v>0</v>
      </c>
      <c r="M72" s="57">
        <v>0</v>
      </c>
      <c r="N72" s="58">
        <v>0.45</v>
      </c>
      <c r="O72" s="58">
        <v>3.3</v>
      </c>
      <c r="P72" s="58">
        <v>0</v>
      </c>
      <c r="Q72" s="58">
        <v>0</v>
      </c>
      <c r="R72" s="58">
        <v>0</v>
      </c>
      <c r="S72" s="91">
        <v>0</v>
      </c>
    </row>
    <row r="73" spans="1:19">
      <c r="A73" s="54" t="s">
        <v>3052</v>
      </c>
      <c r="B73" s="55" t="s">
        <v>3053</v>
      </c>
      <c r="C73" s="56">
        <v>5</v>
      </c>
      <c r="D73" s="57">
        <v>38</v>
      </c>
      <c r="E73" s="57">
        <v>2.6</v>
      </c>
      <c r="F73" s="57">
        <v>2.0249999999999999</v>
      </c>
      <c r="G73" s="57">
        <v>0</v>
      </c>
      <c r="H73" s="57">
        <v>16.2</v>
      </c>
      <c r="I73" s="57">
        <v>19.2</v>
      </c>
      <c r="J73" s="57">
        <v>25.4</v>
      </c>
      <c r="K73" s="57">
        <v>0</v>
      </c>
      <c r="L73" s="57">
        <v>0</v>
      </c>
      <c r="M73" s="57">
        <v>0</v>
      </c>
      <c r="N73" s="58">
        <v>0.45</v>
      </c>
      <c r="O73" s="58">
        <v>3.3</v>
      </c>
      <c r="P73" s="58">
        <v>0</v>
      </c>
      <c r="Q73" s="58">
        <v>0</v>
      </c>
      <c r="R73" s="58">
        <v>0</v>
      </c>
      <c r="S73" s="91">
        <v>0</v>
      </c>
    </row>
    <row r="74" spans="1:19">
      <c r="A74" s="54" t="s">
        <v>3054</v>
      </c>
      <c r="B74" s="55" t="s">
        <v>3055</v>
      </c>
      <c r="C74" s="56">
        <v>5</v>
      </c>
      <c r="D74" s="57">
        <v>31.5</v>
      </c>
      <c r="E74" s="57">
        <v>2.6</v>
      </c>
      <c r="F74" s="57">
        <v>2.0249999999999999</v>
      </c>
      <c r="G74" s="57">
        <v>0</v>
      </c>
      <c r="H74" s="57">
        <v>9.3000000000000007</v>
      </c>
      <c r="I74" s="57">
        <v>13.3</v>
      </c>
      <c r="J74" s="57">
        <v>0</v>
      </c>
      <c r="K74" s="57">
        <v>0</v>
      </c>
      <c r="L74" s="57">
        <v>0</v>
      </c>
      <c r="M74" s="57">
        <v>0</v>
      </c>
      <c r="N74" s="58">
        <v>0.5</v>
      </c>
      <c r="O74" s="58">
        <v>4</v>
      </c>
      <c r="P74" s="58">
        <v>0</v>
      </c>
      <c r="Q74" s="58">
        <v>0</v>
      </c>
      <c r="R74" s="58">
        <v>0</v>
      </c>
      <c r="S74" s="91">
        <v>0</v>
      </c>
    </row>
    <row r="75" spans="1:19">
      <c r="A75" s="54" t="s">
        <v>3056</v>
      </c>
      <c r="B75" s="55" t="s">
        <v>3057</v>
      </c>
      <c r="C75" s="56">
        <v>5</v>
      </c>
      <c r="D75" s="57">
        <v>33.5</v>
      </c>
      <c r="E75" s="57">
        <v>2.6</v>
      </c>
      <c r="F75" s="57">
        <v>2.0249999999999999</v>
      </c>
      <c r="G75" s="57">
        <v>0</v>
      </c>
      <c r="H75" s="57">
        <v>11.3</v>
      </c>
      <c r="I75" s="57">
        <v>15.3</v>
      </c>
      <c r="J75" s="57">
        <v>0</v>
      </c>
      <c r="K75" s="57">
        <v>0</v>
      </c>
      <c r="L75" s="57">
        <v>0</v>
      </c>
      <c r="M75" s="57">
        <v>0</v>
      </c>
      <c r="N75" s="58">
        <v>0.5</v>
      </c>
      <c r="O75" s="58">
        <v>3.55</v>
      </c>
      <c r="P75" s="58">
        <v>0</v>
      </c>
      <c r="Q75" s="58">
        <v>0</v>
      </c>
      <c r="R75" s="58">
        <v>0</v>
      </c>
      <c r="S75" s="91">
        <v>0</v>
      </c>
    </row>
    <row r="76" spans="1:19">
      <c r="A76" s="54" t="s">
        <v>3058</v>
      </c>
      <c r="B76" s="55" t="s">
        <v>3059</v>
      </c>
      <c r="C76" s="56">
        <v>5</v>
      </c>
      <c r="D76" s="57">
        <v>35</v>
      </c>
      <c r="E76" s="57">
        <v>2.6</v>
      </c>
      <c r="F76" s="57">
        <v>2.0249999999999999</v>
      </c>
      <c r="G76" s="57">
        <v>2.0049999999999999</v>
      </c>
      <c r="H76" s="57">
        <v>10.4</v>
      </c>
      <c r="I76" s="57">
        <v>11.3</v>
      </c>
      <c r="J76" s="57">
        <v>20.5</v>
      </c>
      <c r="K76" s="57">
        <v>0</v>
      </c>
      <c r="L76" s="57">
        <v>0</v>
      </c>
      <c r="M76" s="57">
        <v>0</v>
      </c>
      <c r="N76" s="58">
        <v>0</v>
      </c>
      <c r="O76" s="58">
        <v>0.45</v>
      </c>
      <c r="P76" s="58">
        <v>4.3</v>
      </c>
      <c r="Q76" s="58">
        <v>0</v>
      </c>
      <c r="R76" s="58">
        <v>0</v>
      </c>
      <c r="S76" s="91">
        <v>0</v>
      </c>
    </row>
    <row r="77" spans="1:19">
      <c r="A77" s="54" t="s">
        <v>3060</v>
      </c>
      <c r="B77" s="55" t="s">
        <v>3061</v>
      </c>
      <c r="C77" s="56">
        <v>5</v>
      </c>
      <c r="D77" s="57">
        <v>37</v>
      </c>
      <c r="E77" s="57">
        <v>2.6</v>
      </c>
      <c r="F77" s="57">
        <v>2.0249999999999999</v>
      </c>
      <c r="G77" s="57">
        <v>0</v>
      </c>
      <c r="H77" s="57">
        <v>13</v>
      </c>
      <c r="I77" s="57">
        <v>19</v>
      </c>
      <c r="J77" s="57">
        <v>33.6</v>
      </c>
      <c r="K77" s="57">
        <v>0</v>
      </c>
      <c r="L77" s="57">
        <v>0</v>
      </c>
      <c r="M77" s="57">
        <v>0</v>
      </c>
      <c r="N77" s="58">
        <v>0.45</v>
      </c>
      <c r="O77" s="58">
        <v>4.3</v>
      </c>
      <c r="P77" s="58">
        <v>0</v>
      </c>
      <c r="Q77" s="58">
        <v>0</v>
      </c>
      <c r="R77" s="58">
        <v>0</v>
      </c>
      <c r="S77" s="91">
        <v>0</v>
      </c>
    </row>
    <row r="78" spans="1:19">
      <c r="A78" s="54" t="s">
        <v>3062</v>
      </c>
      <c r="B78" s="55" t="s">
        <v>3063</v>
      </c>
      <c r="C78" s="56">
        <v>5</v>
      </c>
      <c r="D78" s="57">
        <v>36.5</v>
      </c>
      <c r="E78" s="57">
        <v>2.6</v>
      </c>
      <c r="F78" s="57">
        <v>2.0249999999999999</v>
      </c>
      <c r="G78" s="57">
        <v>0</v>
      </c>
      <c r="H78" s="57">
        <v>12.8</v>
      </c>
      <c r="I78" s="57">
        <v>18.3</v>
      </c>
      <c r="J78" s="57">
        <v>31.4</v>
      </c>
      <c r="K78" s="57">
        <v>0</v>
      </c>
      <c r="L78" s="57">
        <v>0</v>
      </c>
      <c r="M78" s="57">
        <v>0</v>
      </c>
      <c r="N78" s="58">
        <v>0.45</v>
      </c>
      <c r="O78" s="58">
        <v>4.3</v>
      </c>
      <c r="P78" s="58">
        <v>0</v>
      </c>
      <c r="Q78" s="58">
        <v>0</v>
      </c>
      <c r="R78" s="58">
        <v>0</v>
      </c>
      <c r="S78" s="91">
        <v>0</v>
      </c>
    </row>
    <row r="79" spans="1:19">
      <c r="A79" s="54" t="s">
        <v>3064</v>
      </c>
      <c r="B79" s="55" t="s">
        <v>3065</v>
      </c>
      <c r="C79" s="56">
        <v>5</v>
      </c>
      <c r="D79" s="57">
        <v>36</v>
      </c>
      <c r="E79" s="57">
        <v>2.6</v>
      </c>
      <c r="F79" s="57">
        <v>2.0249999999999999</v>
      </c>
      <c r="G79" s="57">
        <v>2.0049999999999999</v>
      </c>
      <c r="H79" s="57">
        <v>11.3</v>
      </c>
      <c r="I79" s="57">
        <v>12.8</v>
      </c>
      <c r="J79" s="57">
        <v>21.5</v>
      </c>
      <c r="K79" s="57">
        <v>0</v>
      </c>
      <c r="L79" s="57">
        <v>0</v>
      </c>
      <c r="M79" s="57">
        <v>0</v>
      </c>
      <c r="N79" s="58">
        <v>0</v>
      </c>
      <c r="O79" s="58">
        <v>0.45</v>
      </c>
      <c r="P79" s="58">
        <v>4.3</v>
      </c>
      <c r="Q79" s="58">
        <v>0</v>
      </c>
      <c r="R79" s="58">
        <v>0</v>
      </c>
      <c r="S79" s="91">
        <v>0</v>
      </c>
    </row>
    <row r="80" spans="1:19">
      <c r="A80" s="54" t="s">
        <v>3066</v>
      </c>
      <c r="B80" s="55" t="s">
        <v>3067</v>
      </c>
      <c r="C80" s="56">
        <v>5</v>
      </c>
      <c r="D80" s="57">
        <v>39.9</v>
      </c>
      <c r="E80" s="57">
        <v>2.6</v>
      </c>
      <c r="F80" s="57">
        <v>2.0249999999999999</v>
      </c>
      <c r="G80" s="57">
        <v>0</v>
      </c>
      <c r="H80" s="57">
        <v>14.8</v>
      </c>
      <c r="I80" s="57">
        <v>20.3</v>
      </c>
      <c r="J80" s="57">
        <v>33.4</v>
      </c>
      <c r="K80" s="57">
        <v>0</v>
      </c>
      <c r="L80" s="57">
        <v>0</v>
      </c>
      <c r="M80" s="57">
        <v>0</v>
      </c>
      <c r="N80" s="58">
        <v>0.45</v>
      </c>
      <c r="O80" s="58">
        <v>4.3</v>
      </c>
      <c r="P80" s="58">
        <v>0</v>
      </c>
      <c r="Q80" s="58">
        <v>0</v>
      </c>
      <c r="R80" s="58">
        <v>0</v>
      </c>
      <c r="S80" s="91">
        <v>0</v>
      </c>
    </row>
    <row r="81" spans="1:19">
      <c r="A81" s="54" t="s">
        <v>3068</v>
      </c>
      <c r="B81" s="55" t="s">
        <v>3069</v>
      </c>
      <c r="C81" s="56">
        <v>5</v>
      </c>
      <c r="D81" s="57">
        <v>39.9</v>
      </c>
      <c r="E81" s="57">
        <v>2.6</v>
      </c>
      <c r="F81" s="57">
        <v>2.0249999999999999</v>
      </c>
      <c r="G81" s="57">
        <v>0</v>
      </c>
      <c r="H81" s="57">
        <v>15.1</v>
      </c>
      <c r="I81" s="57">
        <v>20.6</v>
      </c>
      <c r="J81" s="57">
        <v>33.700000000000003</v>
      </c>
      <c r="K81" s="57">
        <v>0</v>
      </c>
      <c r="L81" s="57">
        <v>0</v>
      </c>
      <c r="M81" s="57">
        <v>0</v>
      </c>
      <c r="N81" s="58">
        <v>0.45</v>
      </c>
      <c r="O81" s="58">
        <v>4.3</v>
      </c>
      <c r="P81" s="58">
        <v>0</v>
      </c>
      <c r="Q81" s="58">
        <v>0</v>
      </c>
      <c r="R81" s="58">
        <v>0</v>
      </c>
      <c r="S81" s="91">
        <v>0</v>
      </c>
    </row>
    <row r="82" spans="1:19">
      <c r="A82" s="54" t="s">
        <v>3070</v>
      </c>
      <c r="B82" s="55" t="s">
        <v>3071</v>
      </c>
      <c r="C82" s="56">
        <v>5</v>
      </c>
      <c r="D82" s="57">
        <v>37</v>
      </c>
      <c r="E82" s="57">
        <v>2.6</v>
      </c>
      <c r="F82" s="57">
        <v>2.0249999999999999</v>
      </c>
      <c r="G82" s="57">
        <v>0</v>
      </c>
      <c r="H82" s="57">
        <v>13</v>
      </c>
      <c r="I82" s="57">
        <v>19</v>
      </c>
      <c r="J82" s="57">
        <v>32.1</v>
      </c>
      <c r="K82" s="57">
        <v>0</v>
      </c>
      <c r="L82" s="57">
        <v>0</v>
      </c>
      <c r="M82" s="57">
        <v>0</v>
      </c>
      <c r="N82" s="58">
        <v>0.45</v>
      </c>
      <c r="O82" s="58">
        <v>5</v>
      </c>
      <c r="P82" s="58">
        <v>0</v>
      </c>
      <c r="Q82" s="58">
        <v>0</v>
      </c>
      <c r="R82" s="58">
        <v>0</v>
      </c>
      <c r="S82" s="91">
        <v>0</v>
      </c>
    </row>
    <row r="83" spans="1:19">
      <c r="A83" s="54" t="s">
        <v>3072</v>
      </c>
      <c r="B83" s="55" t="s">
        <v>3073</v>
      </c>
      <c r="C83" s="56">
        <v>5</v>
      </c>
      <c r="D83" s="57">
        <v>36</v>
      </c>
      <c r="E83" s="57">
        <v>2.6</v>
      </c>
      <c r="F83" s="57">
        <v>2.0249999999999999</v>
      </c>
      <c r="G83" s="57">
        <v>0</v>
      </c>
      <c r="H83" s="57">
        <v>12.5</v>
      </c>
      <c r="I83" s="57">
        <v>18</v>
      </c>
      <c r="J83" s="57">
        <v>31.1</v>
      </c>
      <c r="K83" s="57">
        <v>0</v>
      </c>
      <c r="L83" s="57">
        <v>0</v>
      </c>
      <c r="M83" s="57">
        <v>0</v>
      </c>
      <c r="N83" s="58">
        <v>0.45</v>
      </c>
      <c r="O83" s="58">
        <v>5</v>
      </c>
      <c r="P83" s="58">
        <v>0</v>
      </c>
      <c r="Q83" s="58">
        <v>0</v>
      </c>
      <c r="R83" s="58">
        <v>0</v>
      </c>
      <c r="S83" s="91">
        <v>0</v>
      </c>
    </row>
    <row r="84" spans="1:19">
      <c r="A84" s="54" t="s">
        <v>3074</v>
      </c>
      <c r="B84" s="55" t="s">
        <v>3075</v>
      </c>
      <c r="C84" s="56">
        <v>5</v>
      </c>
      <c r="D84" s="57">
        <v>37.5</v>
      </c>
      <c r="E84" s="57">
        <v>2.6</v>
      </c>
      <c r="F84" s="57">
        <v>2.0249999999999999</v>
      </c>
      <c r="G84" s="57">
        <v>0</v>
      </c>
      <c r="H84" s="57">
        <v>10.9</v>
      </c>
      <c r="I84" s="57">
        <v>14.9</v>
      </c>
      <c r="J84" s="57">
        <v>18.899999999999999</v>
      </c>
      <c r="K84" s="57">
        <v>0</v>
      </c>
      <c r="L84" s="57">
        <v>0</v>
      </c>
      <c r="M84" s="57">
        <v>0</v>
      </c>
      <c r="N84" s="58">
        <v>0.45</v>
      </c>
      <c r="O84" s="58">
        <v>6</v>
      </c>
      <c r="P84" s="58">
        <v>0</v>
      </c>
      <c r="Q84" s="58">
        <v>0</v>
      </c>
      <c r="R84" s="58">
        <v>0</v>
      </c>
      <c r="S84" s="91">
        <v>0</v>
      </c>
    </row>
    <row r="85" spans="1:19">
      <c r="A85" s="54" t="s">
        <v>3076</v>
      </c>
      <c r="B85" s="55" t="s">
        <v>3077</v>
      </c>
      <c r="C85" s="56">
        <v>1</v>
      </c>
      <c r="D85" s="57">
        <v>16</v>
      </c>
      <c r="E85" s="57">
        <v>2.6</v>
      </c>
      <c r="F85" s="57">
        <v>2</v>
      </c>
      <c r="G85" s="57">
        <v>0</v>
      </c>
      <c r="H85" s="57">
        <v>3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91">
        <v>0</v>
      </c>
    </row>
    <row r="86" spans="1:19">
      <c r="A86" s="54" t="s">
        <v>3078</v>
      </c>
      <c r="B86" s="55" t="s">
        <v>3079</v>
      </c>
      <c r="C86" s="56">
        <v>5</v>
      </c>
      <c r="D86" s="57">
        <v>33.9</v>
      </c>
      <c r="E86" s="57">
        <v>2.6</v>
      </c>
      <c r="F86" s="57">
        <v>2.0249999999999999</v>
      </c>
      <c r="G86" s="57">
        <v>0</v>
      </c>
      <c r="H86" s="57">
        <v>11.9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1</v>
      </c>
      <c r="O86" s="58">
        <v>0</v>
      </c>
      <c r="P86" s="58">
        <v>0</v>
      </c>
      <c r="Q86" s="58">
        <v>0</v>
      </c>
      <c r="R86" s="58">
        <v>0</v>
      </c>
      <c r="S86" s="91">
        <v>0</v>
      </c>
    </row>
    <row r="87" spans="1:19">
      <c r="A87" s="54" t="s">
        <v>3080</v>
      </c>
      <c r="B87" s="55" t="s">
        <v>3081</v>
      </c>
      <c r="C87" s="56">
        <v>5</v>
      </c>
      <c r="D87" s="57">
        <v>32.5</v>
      </c>
      <c r="E87" s="57">
        <v>2.6</v>
      </c>
      <c r="F87" s="57">
        <v>2.0249999999999999</v>
      </c>
      <c r="G87" s="57">
        <v>0</v>
      </c>
      <c r="H87" s="57">
        <v>13.9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8">
        <v>1</v>
      </c>
      <c r="O87" s="58">
        <v>0</v>
      </c>
      <c r="P87" s="58">
        <v>0</v>
      </c>
      <c r="Q87" s="58">
        <v>0</v>
      </c>
      <c r="R87" s="58">
        <v>0</v>
      </c>
      <c r="S87" s="91">
        <v>0</v>
      </c>
    </row>
    <row r="88" spans="1:19">
      <c r="A88" s="54" t="s">
        <v>3082</v>
      </c>
      <c r="B88" s="55" t="s">
        <v>3083</v>
      </c>
      <c r="C88" s="56">
        <v>5</v>
      </c>
      <c r="D88" s="57">
        <v>39.799999999999997</v>
      </c>
      <c r="E88" s="57">
        <v>2.6</v>
      </c>
      <c r="F88" s="57">
        <v>2.5150000000000001</v>
      </c>
      <c r="G88" s="57">
        <v>0</v>
      </c>
      <c r="H88" s="57">
        <v>15.1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8">
        <v>1</v>
      </c>
      <c r="O88" s="58">
        <v>0</v>
      </c>
      <c r="P88" s="58">
        <v>0</v>
      </c>
      <c r="Q88" s="58">
        <v>0</v>
      </c>
      <c r="R88" s="58">
        <v>0</v>
      </c>
      <c r="S88" s="91">
        <v>0</v>
      </c>
    </row>
    <row r="89" spans="1:19">
      <c r="A89" s="54" t="s">
        <v>3084</v>
      </c>
      <c r="B89" s="55" t="s">
        <v>3085</v>
      </c>
      <c r="C89" s="56">
        <v>5</v>
      </c>
      <c r="D89" s="57">
        <v>31.5</v>
      </c>
      <c r="E89" s="57">
        <v>2.6</v>
      </c>
      <c r="F89" s="57">
        <v>2.0249999999999999</v>
      </c>
      <c r="G89" s="57">
        <v>0</v>
      </c>
      <c r="H89" s="57">
        <v>12.6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8">
        <v>1</v>
      </c>
      <c r="O89" s="58">
        <v>0</v>
      </c>
      <c r="P89" s="58">
        <v>0</v>
      </c>
      <c r="Q89" s="58">
        <v>0</v>
      </c>
      <c r="R89" s="58">
        <v>0</v>
      </c>
      <c r="S89" s="91">
        <v>0</v>
      </c>
    </row>
    <row r="90" spans="1:19">
      <c r="A90" s="54" t="s">
        <v>3086</v>
      </c>
      <c r="B90" s="55" t="s">
        <v>3087</v>
      </c>
      <c r="C90" s="56">
        <v>5</v>
      </c>
      <c r="D90" s="57">
        <v>36.5</v>
      </c>
      <c r="E90" s="57">
        <v>2.6</v>
      </c>
      <c r="F90" s="57">
        <v>2.0249999999999999</v>
      </c>
      <c r="G90" s="57">
        <v>0</v>
      </c>
      <c r="H90" s="57">
        <v>14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8">
        <v>1</v>
      </c>
      <c r="O90" s="58">
        <v>0</v>
      </c>
      <c r="P90" s="58">
        <v>0</v>
      </c>
      <c r="Q90" s="58">
        <v>0</v>
      </c>
      <c r="R90" s="58">
        <v>0</v>
      </c>
      <c r="S90" s="91">
        <v>0</v>
      </c>
    </row>
    <row r="91" spans="1:19">
      <c r="A91" s="54" t="s">
        <v>3088</v>
      </c>
      <c r="B91" s="55" t="s">
        <v>3089</v>
      </c>
      <c r="C91" s="56">
        <v>5</v>
      </c>
      <c r="D91" s="57">
        <v>34.5</v>
      </c>
      <c r="E91" s="57">
        <v>2.6</v>
      </c>
      <c r="F91" s="57">
        <v>2.0249999999999999</v>
      </c>
      <c r="G91" s="57">
        <v>0</v>
      </c>
      <c r="H91" s="57">
        <v>12.6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8">
        <v>1</v>
      </c>
      <c r="O91" s="58">
        <v>0</v>
      </c>
      <c r="P91" s="58">
        <v>0</v>
      </c>
      <c r="Q91" s="58">
        <v>0</v>
      </c>
      <c r="R91" s="58">
        <v>0</v>
      </c>
      <c r="S91" s="91">
        <v>0</v>
      </c>
    </row>
    <row r="92" spans="1:19">
      <c r="A92" s="54" t="s">
        <v>3090</v>
      </c>
      <c r="B92" s="55" t="s">
        <v>3091</v>
      </c>
      <c r="C92" s="56">
        <v>1</v>
      </c>
      <c r="D92" s="57">
        <v>34.5</v>
      </c>
      <c r="E92" s="57">
        <v>2.6</v>
      </c>
      <c r="F92" s="57">
        <v>2.0249999999999999</v>
      </c>
      <c r="G92" s="57">
        <v>0</v>
      </c>
      <c r="H92" s="57">
        <v>12.6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8">
        <v>1</v>
      </c>
      <c r="O92" s="58">
        <v>0</v>
      </c>
      <c r="P92" s="58">
        <v>0</v>
      </c>
      <c r="Q92" s="58">
        <v>0</v>
      </c>
      <c r="R92" s="58">
        <v>0</v>
      </c>
      <c r="S92" s="91">
        <v>0</v>
      </c>
    </row>
    <row r="93" spans="1:19">
      <c r="A93" s="54" t="s">
        <v>3092</v>
      </c>
      <c r="B93" s="55" t="s">
        <v>3093</v>
      </c>
      <c r="C93" s="56">
        <v>5</v>
      </c>
      <c r="D93" s="57">
        <v>34.5</v>
      </c>
      <c r="E93" s="57">
        <v>2.6</v>
      </c>
      <c r="F93" s="57">
        <v>2.0249999999999999</v>
      </c>
      <c r="G93" s="57">
        <v>0</v>
      </c>
      <c r="H93" s="57">
        <v>11.9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8">
        <v>1</v>
      </c>
      <c r="O93" s="58">
        <v>0</v>
      </c>
      <c r="P93" s="58">
        <v>0</v>
      </c>
      <c r="Q93" s="58">
        <v>0</v>
      </c>
      <c r="R93" s="58">
        <v>0</v>
      </c>
      <c r="S93" s="91">
        <v>0</v>
      </c>
    </row>
    <row r="94" spans="1:19">
      <c r="A94" s="54" t="s">
        <v>3094</v>
      </c>
      <c r="B94" s="55" t="s">
        <v>3095</v>
      </c>
      <c r="C94" s="56">
        <v>5</v>
      </c>
      <c r="D94" s="57">
        <v>32</v>
      </c>
      <c r="E94" s="57">
        <v>2.6</v>
      </c>
      <c r="F94" s="57">
        <v>2.0249999999999999</v>
      </c>
      <c r="G94" s="57">
        <v>0</v>
      </c>
      <c r="H94" s="57">
        <v>10.6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8">
        <v>1</v>
      </c>
      <c r="O94" s="58">
        <v>0</v>
      </c>
      <c r="P94" s="58">
        <v>0</v>
      </c>
      <c r="Q94" s="58">
        <v>0</v>
      </c>
      <c r="R94" s="58">
        <v>0</v>
      </c>
      <c r="S94" s="91">
        <v>0</v>
      </c>
    </row>
    <row r="95" spans="1:19">
      <c r="A95" s="54" t="s">
        <v>3096</v>
      </c>
      <c r="B95" s="55" t="s">
        <v>3097</v>
      </c>
      <c r="C95" s="56">
        <v>5</v>
      </c>
      <c r="D95" s="57">
        <v>36.5</v>
      </c>
      <c r="E95" s="57">
        <v>2.6</v>
      </c>
      <c r="F95" s="57">
        <v>2.0249999999999999</v>
      </c>
      <c r="G95" s="57">
        <v>0</v>
      </c>
      <c r="H95" s="57">
        <v>13.9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8">
        <v>1</v>
      </c>
      <c r="O95" s="58">
        <v>0</v>
      </c>
      <c r="P95" s="58">
        <v>0</v>
      </c>
      <c r="Q95" s="58">
        <v>0</v>
      </c>
      <c r="R95" s="58">
        <v>0</v>
      </c>
      <c r="S95" s="91">
        <v>0</v>
      </c>
    </row>
    <row r="96" spans="1:19">
      <c r="A96" s="54" t="s">
        <v>3098</v>
      </c>
      <c r="B96" s="55" t="s">
        <v>3099</v>
      </c>
      <c r="C96" s="56">
        <v>5</v>
      </c>
      <c r="D96" s="57">
        <v>34.5</v>
      </c>
      <c r="E96" s="57">
        <v>2.6</v>
      </c>
      <c r="F96" s="57">
        <v>2.0249999999999999</v>
      </c>
      <c r="G96" s="57">
        <v>0</v>
      </c>
      <c r="H96" s="57">
        <v>13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8">
        <v>1</v>
      </c>
      <c r="O96" s="58">
        <v>0</v>
      </c>
      <c r="P96" s="58">
        <v>0</v>
      </c>
      <c r="Q96" s="58">
        <v>0</v>
      </c>
      <c r="R96" s="58">
        <v>0</v>
      </c>
      <c r="S96" s="91">
        <v>0</v>
      </c>
    </row>
    <row r="97" spans="1:19">
      <c r="A97" s="54" t="s">
        <v>3100</v>
      </c>
      <c r="B97" s="55" t="s">
        <v>3101</v>
      </c>
      <c r="C97" s="56">
        <v>5</v>
      </c>
      <c r="D97" s="57">
        <v>34.5</v>
      </c>
      <c r="E97" s="57">
        <v>2.6</v>
      </c>
      <c r="F97" s="57">
        <v>2.0249999999999999</v>
      </c>
      <c r="G97" s="57">
        <v>0</v>
      </c>
      <c r="H97" s="57">
        <v>13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8">
        <v>1</v>
      </c>
      <c r="O97" s="58">
        <v>0</v>
      </c>
      <c r="P97" s="58">
        <v>0</v>
      </c>
      <c r="Q97" s="58">
        <v>0</v>
      </c>
      <c r="R97" s="58">
        <v>0</v>
      </c>
      <c r="S97" s="91">
        <v>0</v>
      </c>
    </row>
    <row r="98" spans="1:19">
      <c r="A98" s="54" t="s">
        <v>3102</v>
      </c>
      <c r="B98" s="55" t="s">
        <v>3103</v>
      </c>
      <c r="C98" s="56">
        <v>5</v>
      </c>
      <c r="D98" s="57">
        <v>34.5</v>
      </c>
      <c r="E98" s="57">
        <v>2.6</v>
      </c>
      <c r="F98" s="57">
        <v>2.0249999999999999</v>
      </c>
      <c r="G98" s="57">
        <v>0</v>
      </c>
      <c r="H98" s="57">
        <v>13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8">
        <v>1</v>
      </c>
      <c r="O98" s="58">
        <v>0</v>
      </c>
      <c r="P98" s="58">
        <v>0</v>
      </c>
      <c r="Q98" s="58">
        <v>0</v>
      </c>
      <c r="R98" s="58">
        <v>0</v>
      </c>
      <c r="S98" s="91">
        <v>0</v>
      </c>
    </row>
    <row r="99" spans="1:19">
      <c r="A99" s="54" t="s">
        <v>3104</v>
      </c>
      <c r="B99" s="55" t="s">
        <v>3105</v>
      </c>
      <c r="C99" s="56">
        <v>5</v>
      </c>
      <c r="D99" s="57">
        <v>34.5</v>
      </c>
      <c r="E99" s="57">
        <v>2.6</v>
      </c>
      <c r="F99" s="57">
        <v>2.0249999999999999</v>
      </c>
      <c r="G99" s="57">
        <v>0</v>
      </c>
      <c r="H99" s="57">
        <v>12.6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8">
        <v>1</v>
      </c>
      <c r="O99" s="58">
        <v>0</v>
      </c>
      <c r="P99" s="58">
        <v>0</v>
      </c>
      <c r="Q99" s="58">
        <v>0</v>
      </c>
      <c r="R99" s="58">
        <v>0</v>
      </c>
      <c r="S99" s="91">
        <v>0</v>
      </c>
    </row>
    <row r="100" spans="1:19">
      <c r="A100" s="54" t="s">
        <v>3106</v>
      </c>
      <c r="B100" s="55" t="s">
        <v>3107</v>
      </c>
      <c r="C100" s="56">
        <v>5</v>
      </c>
      <c r="D100" s="57">
        <v>31.5</v>
      </c>
      <c r="E100" s="57">
        <v>2.6</v>
      </c>
      <c r="F100" s="57">
        <v>2.0249999999999999</v>
      </c>
      <c r="G100" s="57">
        <v>0</v>
      </c>
      <c r="H100" s="57">
        <v>11</v>
      </c>
      <c r="I100" s="57">
        <v>16</v>
      </c>
      <c r="J100" s="57">
        <v>0</v>
      </c>
      <c r="K100" s="57">
        <v>0</v>
      </c>
      <c r="L100" s="57">
        <v>0</v>
      </c>
      <c r="M100" s="57">
        <v>0</v>
      </c>
      <c r="N100" s="58">
        <v>1</v>
      </c>
      <c r="O100" s="58">
        <v>2</v>
      </c>
      <c r="P100" s="58">
        <v>0</v>
      </c>
      <c r="Q100" s="58">
        <v>0</v>
      </c>
      <c r="R100" s="58">
        <v>0</v>
      </c>
      <c r="S100" s="91">
        <v>0</v>
      </c>
    </row>
    <row r="101" spans="1:19">
      <c r="A101" s="54" t="s">
        <v>3108</v>
      </c>
      <c r="B101" s="55" t="s">
        <v>3109</v>
      </c>
      <c r="C101" s="56">
        <v>5</v>
      </c>
      <c r="D101" s="57">
        <v>31.5</v>
      </c>
      <c r="E101" s="57">
        <v>2.6</v>
      </c>
      <c r="F101" s="57">
        <v>2.0249999999999999</v>
      </c>
      <c r="G101" s="57">
        <v>0</v>
      </c>
      <c r="H101" s="57">
        <v>10</v>
      </c>
      <c r="I101" s="57">
        <v>16</v>
      </c>
      <c r="J101" s="57">
        <v>0</v>
      </c>
      <c r="K101" s="57">
        <v>0</v>
      </c>
      <c r="L101" s="57">
        <v>0</v>
      </c>
      <c r="M101" s="57">
        <v>0</v>
      </c>
      <c r="N101" s="58">
        <v>0.5</v>
      </c>
      <c r="O101" s="58">
        <v>2</v>
      </c>
      <c r="P101" s="58">
        <v>0</v>
      </c>
      <c r="Q101" s="58">
        <v>0</v>
      </c>
      <c r="R101" s="58">
        <v>0</v>
      </c>
      <c r="S101" s="91">
        <v>0</v>
      </c>
    </row>
    <row r="102" spans="1:19">
      <c r="A102" s="54" t="s">
        <v>3110</v>
      </c>
      <c r="B102" s="55" t="s">
        <v>3111</v>
      </c>
      <c r="C102" s="56">
        <v>5</v>
      </c>
      <c r="D102" s="57">
        <v>39.1</v>
      </c>
      <c r="E102" s="57">
        <v>2.6</v>
      </c>
      <c r="F102" s="57">
        <v>2.0249999999999999</v>
      </c>
      <c r="G102" s="57">
        <v>0</v>
      </c>
      <c r="H102" s="57">
        <v>11.1</v>
      </c>
      <c r="I102" s="57">
        <v>16.100000000000001</v>
      </c>
      <c r="J102" s="57">
        <v>0</v>
      </c>
      <c r="K102" s="57">
        <v>0</v>
      </c>
      <c r="L102" s="57">
        <v>0</v>
      </c>
      <c r="M102" s="57">
        <v>0</v>
      </c>
      <c r="N102" s="58">
        <v>1</v>
      </c>
      <c r="O102" s="58">
        <v>2.15</v>
      </c>
      <c r="P102" s="58">
        <v>0</v>
      </c>
      <c r="Q102" s="58">
        <v>0</v>
      </c>
      <c r="R102" s="58">
        <v>0</v>
      </c>
      <c r="S102" s="91">
        <v>0</v>
      </c>
    </row>
    <row r="103" spans="1:19">
      <c r="A103" s="54" t="s">
        <v>3112</v>
      </c>
      <c r="B103" s="55" t="s">
        <v>3113</v>
      </c>
      <c r="C103" s="56">
        <v>5</v>
      </c>
      <c r="D103" s="57">
        <v>32.5</v>
      </c>
      <c r="E103" s="57">
        <v>2.6</v>
      </c>
      <c r="F103" s="57">
        <v>2.0249999999999999</v>
      </c>
      <c r="G103" s="57">
        <v>0</v>
      </c>
      <c r="H103" s="57">
        <v>12.5</v>
      </c>
      <c r="I103" s="57">
        <v>17.3</v>
      </c>
      <c r="J103" s="57">
        <v>0</v>
      </c>
      <c r="K103" s="57">
        <v>0</v>
      </c>
      <c r="L103" s="57">
        <v>0</v>
      </c>
      <c r="M103" s="57">
        <v>0</v>
      </c>
      <c r="N103" s="58">
        <v>1</v>
      </c>
      <c r="O103" s="58">
        <v>2.2999999999999998</v>
      </c>
      <c r="P103" s="58">
        <v>0</v>
      </c>
      <c r="Q103" s="58">
        <v>0</v>
      </c>
      <c r="R103" s="58">
        <v>0</v>
      </c>
      <c r="S103" s="91">
        <v>0</v>
      </c>
    </row>
    <row r="104" spans="1:19">
      <c r="A104" s="54" t="s">
        <v>3114</v>
      </c>
      <c r="B104" s="55" t="s">
        <v>3115</v>
      </c>
      <c r="C104" s="56">
        <v>5</v>
      </c>
      <c r="D104" s="57">
        <v>37.299999999999997</v>
      </c>
      <c r="E104" s="57">
        <v>2.6</v>
      </c>
      <c r="F104" s="57">
        <v>2.0249999999999999</v>
      </c>
      <c r="G104" s="57">
        <v>0</v>
      </c>
      <c r="H104" s="57">
        <v>10.1</v>
      </c>
      <c r="I104" s="57">
        <v>18.100000000000001</v>
      </c>
      <c r="J104" s="57">
        <v>0</v>
      </c>
      <c r="K104" s="57">
        <v>0</v>
      </c>
      <c r="L104" s="57">
        <v>0</v>
      </c>
      <c r="M104" s="57">
        <v>0</v>
      </c>
      <c r="N104" s="58">
        <v>1</v>
      </c>
      <c r="O104" s="58">
        <v>2.2999999999999998</v>
      </c>
      <c r="P104" s="58">
        <v>0</v>
      </c>
      <c r="Q104" s="58">
        <v>0</v>
      </c>
      <c r="R104" s="58">
        <v>0</v>
      </c>
      <c r="S104" s="91">
        <v>0</v>
      </c>
    </row>
    <row r="105" spans="1:19">
      <c r="A105" s="54" t="s">
        <v>3116</v>
      </c>
      <c r="B105" s="55" t="s">
        <v>3117</v>
      </c>
      <c r="C105" s="56">
        <v>5</v>
      </c>
      <c r="D105" s="57">
        <v>35.5</v>
      </c>
      <c r="E105" s="57">
        <v>2.6</v>
      </c>
      <c r="F105" s="57">
        <v>2.0249999999999999</v>
      </c>
      <c r="G105" s="57">
        <v>0</v>
      </c>
      <c r="H105" s="57">
        <v>13.7</v>
      </c>
      <c r="I105" s="57">
        <v>16.7</v>
      </c>
      <c r="J105" s="57">
        <v>25.25</v>
      </c>
      <c r="K105" s="57">
        <v>0</v>
      </c>
      <c r="L105" s="57">
        <v>0</v>
      </c>
      <c r="M105" s="57">
        <v>0</v>
      </c>
      <c r="N105" s="58">
        <v>1</v>
      </c>
      <c r="O105" s="58">
        <v>2.2999999999999998</v>
      </c>
      <c r="P105" s="58">
        <v>0</v>
      </c>
      <c r="Q105" s="58">
        <v>0</v>
      </c>
      <c r="R105" s="58">
        <v>0</v>
      </c>
      <c r="S105" s="91">
        <v>0</v>
      </c>
    </row>
    <row r="106" spans="1:19">
      <c r="A106" s="54" t="s">
        <v>3118</v>
      </c>
      <c r="B106" s="55" t="s">
        <v>3119</v>
      </c>
      <c r="C106" s="56">
        <v>5</v>
      </c>
      <c r="D106" s="57">
        <v>39</v>
      </c>
      <c r="E106" s="57">
        <v>2.6</v>
      </c>
      <c r="F106" s="57">
        <v>2.0249999999999999</v>
      </c>
      <c r="G106" s="57">
        <v>0</v>
      </c>
      <c r="H106" s="57">
        <v>13.7</v>
      </c>
      <c r="I106" s="57">
        <v>16.716999999999999</v>
      </c>
      <c r="J106" s="57">
        <v>25.25</v>
      </c>
      <c r="K106" s="57">
        <v>0</v>
      </c>
      <c r="L106" s="57">
        <v>0</v>
      </c>
      <c r="M106" s="57">
        <v>0</v>
      </c>
      <c r="N106" s="58">
        <v>1</v>
      </c>
      <c r="O106" s="58">
        <v>2.2999999999999998</v>
      </c>
      <c r="P106" s="58">
        <v>0</v>
      </c>
      <c r="Q106" s="58">
        <v>0</v>
      </c>
      <c r="R106" s="58">
        <v>0</v>
      </c>
      <c r="S106" s="91">
        <v>0</v>
      </c>
    </row>
    <row r="107" spans="1:19">
      <c r="A107" s="54" t="s">
        <v>3120</v>
      </c>
      <c r="B107" s="55" t="s">
        <v>3121</v>
      </c>
      <c r="C107" s="56">
        <v>5</v>
      </c>
      <c r="D107" s="57">
        <v>32.5</v>
      </c>
      <c r="E107" s="57">
        <v>2.6</v>
      </c>
      <c r="F107" s="57">
        <v>2.0249999999999999</v>
      </c>
      <c r="G107" s="57">
        <v>0</v>
      </c>
      <c r="H107" s="57">
        <v>12.5</v>
      </c>
      <c r="I107" s="57">
        <v>17.3</v>
      </c>
      <c r="J107" s="57">
        <v>0</v>
      </c>
      <c r="K107" s="57">
        <v>0</v>
      </c>
      <c r="L107" s="57">
        <v>0</v>
      </c>
      <c r="M107" s="57">
        <v>0</v>
      </c>
      <c r="N107" s="58">
        <v>1</v>
      </c>
      <c r="O107" s="58">
        <v>2.2999999999999998</v>
      </c>
      <c r="P107" s="58">
        <v>0</v>
      </c>
      <c r="Q107" s="58">
        <v>0</v>
      </c>
      <c r="R107" s="58">
        <v>0</v>
      </c>
      <c r="S107" s="91">
        <v>0</v>
      </c>
    </row>
    <row r="108" spans="1:19">
      <c r="A108" s="54" t="s">
        <v>3122</v>
      </c>
      <c r="B108" s="55" t="s">
        <v>3123</v>
      </c>
      <c r="C108" s="56">
        <v>5</v>
      </c>
      <c r="D108" s="57">
        <v>32.5</v>
      </c>
      <c r="E108" s="57">
        <v>2.6</v>
      </c>
      <c r="F108" s="57">
        <v>2.0249999999999999</v>
      </c>
      <c r="G108" s="57">
        <v>0</v>
      </c>
      <c r="H108" s="57">
        <v>13</v>
      </c>
      <c r="I108" s="57">
        <v>17.8</v>
      </c>
      <c r="J108" s="57">
        <v>0</v>
      </c>
      <c r="K108" s="57">
        <v>0</v>
      </c>
      <c r="L108" s="57">
        <v>0</v>
      </c>
      <c r="M108" s="57">
        <v>0</v>
      </c>
      <c r="N108" s="58">
        <v>1</v>
      </c>
      <c r="O108" s="58">
        <v>2.2999999999999998</v>
      </c>
      <c r="P108" s="58">
        <v>0</v>
      </c>
      <c r="Q108" s="58">
        <v>0</v>
      </c>
      <c r="R108" s="58">
        <v>0</v>
      </c>
      <c r="S108" s="91">
        <v>0</v>
      </c>
    </row>
    <row r="109" spans="1:19">
      <c r="A109" s="54" t="s">
        <v>3124</v>
      </c>
      <c r="B109" s="55" t="s">
        <v>3125</v>
      </c>
      <c r="C109" s="56">
        <v>5</v>
      </c>
      <c r="D109" s="57">
        <v>32.5</v>
      </c>
      <c r="E109" s="57">
        <v>2.6</v>
      </c>
      <c r="F109" s="57">
        <v>2.0249999999999999</v>
      </c>
      <c r="G109" s="57">
        <v>0</v>
      </c>
      <c r="H109" s="57">
        <v>12.5</v>
      </c>
      <c r="I109" s="57">
        <v>17.3</v>
      </c>
      <c r="J109" s="57">
        <v>0</v>
      </c>
      <c r="K109" s="57">
        <v>0</v>
      </c>
      <c r="L109" s="57">
        <v>0</v>
      </c>
      <c r="M109" s="57">
        <v>0</v>
      </c>
      <c r="N109" s="58">
        <v>1</v>
      </c>
      <c r="O109" s="58">
        <v>2.2999999999999998</v>
      </c>
      <c r="P109" s="58">
        <v>0</v>
      </c>
      <c r="Q109" s="58">
        <v>0</v>
      </c>
      <c r="R109" s="58">
        <v>0</v>
      </c>
      <c r="S109" s="91">
        <v>0</v>
      </c>
    </row>
    <row r="110" spans="1:19">
      <c r="A110" s="54" t="s">
        <v>3126</v>
      </c>
      <c r="B110" s="55" t="s">
        <v>3127</v>
      </c>
      <c r="C110" s="56">
        <v>5</v>
      </c>
      <c r="D110" s="57">
        <v>39.1</v>
      </c>
      <c r="E110" s="57">
        <v>2.6</v>
      </c>
      <c r="F110" s="57">
        <v>2.0249999999999999</v>
      </c>
      <c r="G110" s="57">
        <v>0</v>
      </c>
      <c r="H110" s="57">
        <v>11.6</v>
      </c>
      <c r="I110" s="57">
        <v>17.600000000000001</v>
      </c>
      <c r="J110" s="57">
        <v>0</v>
      </c>
      <c r="K110" s="57">
        <v>0</v>
      </c>
      <c r="L110" s="57">
        <v>0</v>
      </c>
      <c r="M110" s="57">
        <v>0</v>
      </c>
      <c r="N110" s="58">
        <v>1</v>
      </c>
      <c r="O110" s="58">
        <v>2.2999999999999998</v>
      </c>
      <c r="P110" s="58">
        <v>0</v>
      </c>
      <c r="Q110" s="58">
        <v>0</v>
      </c>
      <c r="R110" s="58">
        <v>0</v>
      </c>
      <c r="S110" s="91">
        <v>0</v>
      </c>
    </row>
    <row r="111" spans="1:19">
      <c r="A111" s="54" t="s">
        <v>3128</v>
      </c>
      <c r="B111" s="55" t="s">
        <v>3129</v>
      </c>
      <c r="C111" s="56">
        <v>5</v>
      </c>
      <c r="D111" s="57">
        <v>32.5</v>
      </c>
      <c r="E111" s="57">
        <v>2.6</v>
      </c>
      <c r="F111" s="57">
        <v>2.0249999999999999</v>
      </c>
      <c r="G111" s="57">
        <v>0</v>
      </c>
      <c r="H111" s="57">
        <v>12.5</v>
      </c>
      <c r="I111" s="57">
        <v>17.3</v>
      </c>
      <c r="J111" s="57">
        <v>0</v>
      </c>
      <c r="K111" s="57">
        <v>0</v>
      </c>
      <c r="L111" s="57">
        <v>0</v>
      </c>
      <c r="M111" s="57">
        <v>0</v>
      </c>
      <c r="N111" s="58">
        <v>1</v>
      </c>
      <c r="O111" s="58">
        <v>2.2999999999999998</v>
      </c>
      <c r="P111" s="58">
        <v>0</v>
      </c>
      <c r="Q111" s="58">
        <v>0</v>
      </c>
      <c r="R111" s="58">
        <v>0</v>
      </c>
      <c r="S111" s="91">
        <v>0</v>
      </c>
    </row>
    <row r="112" spans="1:19">
      <c r="A112" s="54" t="s">
        <v>3130</v>
      </c>
      <c r="B112" s="55" t="s">
        <v>3131</v>
      </c>
      <c r="C112" s="56">
        <v>5</v>
      </c>
      <c r="D112" s="57">
        <v>37</v>
      </c>
      <c r="E112" s="57">
        <v>2.6</v>
      </c>
      <c r="F112" s="57">
        <v>2.0249999999999999</v>
      </c>
      <c r="G112" s="57">
        <v>0</v>
      </c>
      <c r="H112" s="57">
        <v>14.5</v>
      </c>
      <c r="I112" s="57">
        <v>19.3</v>
      </c>
      <c r="J112" s="57">
        <v>0</v>
      </c>
      <c r="K112" s="57">
        <v>0</v>
      </c>
      <c r="L112" s="57">
        <v>0</v>
      </c>
      <c r="M112" s="57">
        <v>0</v>
      </c>
      <c r="N112" s="58">
        <v>1</v>
      </c>
      <c r="O112" s="58">
        <v>2.2999999999999998</v>
      </c>
      <c r="P112" s="58">
        <v>0</v>
      </c>
      <c r="Q112" s="58">
        <v>0</v>
      </c>
      <c r="R112" s="58">
        <v>0</v>
      </c>
      <c r="S112" s="91">
        <v>0</v>
      </c>
    </row>
    <row r="113" spans="1:19">
      <c r="A113" s="54" t="s">
        <v>3132</v>
      </c>
      <c r="B113" s="55" t="s">
        <v>3133</v>
      </c>
      <c r="C113" s="56">
        <v>5</v>
      </c>
      <c r="D113" s="57">
        <v>39.9</v>
      </c>
      <c r="E113" s="57">
        <v>2.6</v>
      </c>
      <c r="F113" s="57">
        <v>2.0249999999999999</v>
      </c>
      <c r="G113" s="57">
        <v>0</v>
      </c>
      <c r="H113" s="57">
        <v>15</v>
      </c>
      <c r="I113" s="57">
        <v>27</v>
      </c>
      <c r="J113" s="57">
        <v>0</v>
      </c>
      <c r="K113" s="57">
        <v>0</v>
      </c>
      <c r="L113" s="57">
        <v>0</v>
      </c>
      <c r="M113" s="57">
        <v>0</v>
      </c>
      <c r="N113" s="58">
        <v>1</v>
      </c>
      <c r="O113" s="58">
        <v>3</v>
      </c>
      <c r="P113" s="58">
        <v>0</v>
      </c>
      <c r="Q113" s="58">
        <v>0</v>
      </c>
      <c r="R113" s="58">
        <v>0</v>
      </c>
      <c r="S113" s="91">
        <v>0</v>
      </c>
    </row>
    <row r="114" spans="1:19">
      <c r="A114" s="54" t="s">
        <v>3134</v>
      </c>
      <c r="B114" s="55" t="s">
        <v>3135</v>
      </c>
      <c r="C114" s="56">
        <v>5</v>
      </c>
      <c r="D114" s="57">
        <v>36.799999999999997</v>
      </c>
      <c r="E114" s="57">
        <v>2.6</v>
      </c>
      <c r="F114" s="57">
        <v>2.0249999999999999</v>
      </c>
      <c r="G114" s="57">
        <v>0</v>
      </c>
      <c r="H114" s="57">
        <v>10.8</v>
      </c>
      <c r="I114" s="57">
        <v>15.8</v>
      </c>
      <c r="J114" s="57">
        <v>0</v>
      </c>
      <c r="K114" s="57">
        <v>0</v>
      </c>
      <c r="L114" s="57">
        <v>0</v>
      </c>
      <c r="M114" s="57">
        <v>0</v>
      </c>
      <c r="N114" s="58">
        <v>1</v>
      </c>
      <c r="O114" s="58">
        <v>3</v>
      </c>
      <c r="P114" s="58">
        <v>0</v>
      </c>
      <c r="Q114" s="58">
        <v>0</v>
      </c>
      <c r="R114" s="58">
        <v>0</v>
      </c>
      <c r="S114" s="91">
        <v>0</v>
      </c>
    </row>
    <row r="115" spans="1:19">
      <c r="A115" s="54" t="s">
        <v>3136</v>
      </c>
      <c r="B115" s="55" t="s">
        <v>3137</v>
      </c>
      <c r="C115" s="56">
        <v>5</v>
      </c>
      <c r="D115" s="57">
        <v>31.5</v>
      </c>
      <c r="E115" s="57">
        <v>2.6</v>
      </c>
      <c r="F115" s="57">
        <v>2.0249999999999999</v>
      </c>
      <c r="G115" s="57">
        <v>0</v>
      </c>
      <c r="H115" s="57">
        <v>10</v>
      </c>
      <c r="I115" s="57">
        <v>14</v>
      </c>
      <c r="J115" s="57">
        <v>0</v>
      </c>
      <c r="K115" s="57">
        <v>0</v>
      </c>
      <c r="L115" s="57">
        <v>0</v>
      </c>
      <c r="M115" s="57">
        <v>0</v>
      </c>
      <c r="N115" s="58">
        <v>0.5</v>
      </c>
      <c r="O115" s="58">
        <v>3.3</v>
      </c>
      <c r="P115" s="58">
        <v>0</v>
      </c>
      <c r="Q115" s="58">
        <v>0</v>
      </c>
      <c r="R115" s="58">
        <v>0</v>
      </c>
      <c r="S115" s="91">
        <v>0</v>
      </c>
    </row>
    <row r="116" spans="1:19">
      <c r="A116" s="54" t="s">
        <v>3138</v>
      </c>
      <c r="B116" s="55" t="s">
        <v>3139</v>
      </c>
      <c r="C116" s="56">
        <v>5</v>
      </c>
      <c r="D116" s="57">
        <v>35</v>
      </c>
      <c r="E116" s="57">
        <v>2.6</v>
      </c>
      <c r="F116" s="57">
        <v>2.0249999999999999</v>
      </c>
      <c r="G116" s="57">
        <v>0</v>
      </c>
      <c r="H116" s="57">
        <v>11.55</v>
      </c>
      <c r="I116" s="57">
        <v>20.85</v>
      </c>
      <c r="J116" s="57">
        <v>0</v>
      </c>
      <c r="K116" s="57">
        <v>0</v>
      </c>
      <c r="L116" s="57">
        <v>0</v>
      </c>
      <c r="M116" s="57">
        <v>0</v>
      </c>
      <c r="N116" s="58">
        <v>1</v>
      </c>
      <c r="O116" s="58">
        <v>4.3</v>
      </c>
      <c r="P116" s="58">
        <v>0</v>
      </c>
      <c r="Q116" s="58">
        <v>0</v>
      </c>
      <c r="R116" s="58">
        <v>0</v>
      </c>
      <c r="S116" s="91">
        <v>0</v>
      </c>
    </row>
    <row r="117" spans="1:19">
      <c r="A117" s="54" t="s">
        <v>3140</v>
      </c>
      <c r="B117" s="55" t="s">
        <v>3141</v>
      </c>
      <c r="C117" s="56">
        <v>5</v>
      </c>
      <c r="D117" s="57">
        <v>35</v>
      </c>
      <c r="E117" s="57">
        <v>2.6</v>
      </c>
      <c r="F117" s="57">
        <v>2.0249999999999999</v>
      </c>
      <c r="G117" s="57">
        <v>2.008</v>
      </c>
      <c r="H117" s="57">
        <v>10.3</v>
      </c>
      <c r="I117" s="57">
        <v>12.2</v>
      </c>
      <c r="J117" s="57">
        <v>20.85</v>
      </c>
      <c r="K117" s="57">
        <v>0</v>
      </c>
      <c r="L117" s="57">
        <v>0</v>
      </c>
      <c r="M117" s="57">
        <v>0</v>
      </c>
      <c r="N117" s="58">
        <v>0</v>
      </c>
      <c r="O117" s="58">
        <v>1</v>
      </c>
      <c r="P117" s="58">
        <v>4.3</v>
      </c>
      <c r="Q117" s="58">
        <v>0</v>
      </c>
      <c r="R117" s="58">
        <v>0</v>
      </c>
      <c r="S117" s="91">
        <v>0</v>
      </c>
    </row>
    <row r="118" spans="1:19">
      <c r="A118" s="54" t="s">
        <v>3142</v>
      </c>
      <c r="B118" s="55" t="s">
        <v>3143</v>
      </c>
      <c r="C118" s="56">
        <v>5</v>
      </c>
      <c r="D118" s="57">
        <v>35</v>
      </c>
      <c r="E118" s="57">
        <v>2.6</v>
      </c>
      <c r="F118" s="57">
        <v>2.0249999999999999</v>
      </c>
      <c r="G118" s="57">
        <v>0</v>
      </c>
      <c r="H118" s="57">
        <v>11.85</v>
      </c>
      <c r="I118" s="57">
        <v>21.15</v>
      </c>
      <c r="J118" s="57">
        <v>0</v>
      </c>
      <c r="K118" s="57">
        <v>0</v>
      </c>
      <c r="L118" s="57">
        <v>0</v>
      </c>
      <c r="M118" s="57">
        <v>0</v>
      </c>
      <c r="N118" s="58">
        <v>1</v>
      </c>
      <c r="O118" s="58">
        <v>4.3</v>
      </c>
      <c r="P118" s="58">
        <v>0</v>
      </c>
      <c r="Q118" s="58">
        <v>0</v>
      </c>
      <c r="R118" s="58">
        <v>0</v>
      </c>
      <c r="S118" s="91">
        <v>0</v>
      </c>
    </row>
    <row r="119" spans="1:19">
      <c r="A119" s="54" t="s">
        <v>3144</v>
      </c>
      <c r="B119" s="55" t="s">
        <v>3145</v>
      </c>
      <c r="C119" s="56">
        <v>5</v>
      </c>
      <c r="D119" s="57">
        <v>35</v>
      </c>
      <c r="E119" s="57">
        <v>2.6</v>
      </c>
      <c r="F119" s="57">
        <v>2.0249999999999999</v>
      </c>
      <c r="G119" s="57">
        <v>0</v>
      </c>
      <c r="H119" s="57">
        <v>12.15</v>
      </c>
      <c r="I119" s="57">
        <v>21.15</v>
      </c>
      <c r="J119" s="57">
        <v>0</v>
      </c>
      <c r="K119" s="57">
        <v>0</v>
      </c>
      <c r="L119" s="57">
        <v>0</v>
      </c>
      <c r="M119" s="57">
        <v>0</v>
      </c>
      <c r="N119" s="58">
        <v>1</v>
      </c>
      <c r="O119" s="58">
        <v>4.3</v>
      </c>
      <c r="P119" s="58">
        <v>0</v>
      </c>
      <c r="Q119" s="58">
        <v>0</v>
      </c>
      <c r="R119" s="58">
        <v>0</v>
      </c>
      <c r="S119" s="91">
        <v>0</v>
      </c>
    </row>
    <row r="120" spans="1:19">
      <c r="A120" s="54" t="s">
        <v>3146</v>
      </c>
      <c r="B120" s="55" t="s">
        <v>3147</v>
      </c>
      <c r="C120" s="56">
        <v>5</v>
      </c>
      <c r="D120" s="57">
        <v>35</v>
      </c>
      <c r="E120" s="57">
        <v>2.6</v>
      </c>
      <c r="F120" s="57">
        <v>2.0249999999999999</v>
      </c>
      <c r="G120" s="57">
        <v>0</v>
      </c>
      <c r="H120" s="57">
        <v>11.35</v>
      </c>
      <c r="I120" s="57">
        <v>20.65</v>
      </c>
      <c r="J120" s="57">
        <v>0</v>
      </c>
      <c r="K120" s="57">
        <v>0</v>
      </c>
      <c r="L120" s="57">
        <v>0</v>
      </c>
      <c r="M120" s="57">
        <v>0</v>
      </c>
      <c r="N120" s="58">
        <v>1</v>
      </c>
      <c r="O120" s="58">
        <v>4.3</v>
      </c>
      <c r="P120" s="58">
        <v>0</v>
      </c>
      <c r="Q120" s="58">
        <v>0</v>
      </c>
      <c r="R120" s="58">
        <v>0</v>
      </c>
      <c r="S120" s="91">
        <v>0</v>
      </c>
    </row>
    <row r="121" spans="1:19">
      <c r="A121" s="54" t="s">
        <v>3148</v>
      </c>
      <c r="B121" s="55" t="s">
        <v>3149</v>
      </c>
      <c r="C121" s="56">
        <v>5</v>
      </c>
      <c r="D121" s="57">
        <v>39</v>
      </c>
      <c r="E121" s="57">
        <v>2.6</v>
      </c>
      <c r="F121" s="57">
        <v>2.0249999999999999</v>
      </c>
      <c r="G121" s="57">
        <v>0</v>
      </c>
      <c r="H121" s="57">
        <v>15.5</v>
      </c>
      <c r="I121" s="57">
        <v>19.3</v>
      </c>
      <c r="J121" s="57">
        <v>26.16</v>
      </c>
      <c r="K121" s="57">
        <v>0</v>
      </c>
      <c r="L121" s="57">
        <v>0</v>
      </c>
      <c r="M121" s="57">
        <v>0</v>
      </c>
      <c r="N121" s="58">
        <v>1</v>
      </c>
      <c r="O121" s="58">
        <v>5.3</v>
      </c>
      <c r="P121" s="58">
        <v>0</v>
      </c>
      <c r="Q121" s="58">
        <v>0</v>
      </c>
      <c r="R121" s="58">
        <v>0</v>
      </c>
      <c r="S121" s="91">
        <v>0</v>
      </c>
    </row>
    <row r="122" spans="1:19">
      <c r="A122" s="54" t="s">
        <v>3150</v>
      </c>
      <c r="B122" s="55" t="s">
        <v>3151</v>
      </c>
      <c r="C122" s="56">
        <v>5</v>
      </c>
      <c r="D122" s="57">
        <v>32.9</v>
      </c>
      <c r="E122" s="57">
        <v>2.6</v>
      </c>
      <c r="F122" s="57">
        <v>2.0249999999999999</v>
      </c>
      <c r="G122" s="57">
        <v>0</v>
      </c>
      <c r="H122" s="57">
        <v>13.9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8">
        <v>1.1499999999999999</v>
      </c>
      <c r="O122" s="58">
        <v>0</v>
      </c>
      <c r="P122" s="58">
        <v>0</v>
      </c>
      <c r="Q122" s="58">
        <v>0</v>
      </c>
      <c r="R122" s="58">
        <v>0</v>
      </c>
      <c r="S122" s="91">
        <v>0</v>
      </c>
    </row>
    <row r="123" spans="1:19">
      <c r="A123" s="54" t="s">
        <v>3152</v>
      </c>
      <c r="B123" s="55" t="s">
        <v>3153</v>
      </c>
      <c r="C123" s="56">
        <v>5</v>
      </c>
      <c r="D123" s="57">
        <v>34</v>
      </c>
      <c r="E123" s="57">
        <v>2.6</v>
      </c>
      <c r="F123" s="57">
        <v>2.0249999999999999</v>
      </c>
      <c r="G123" s="57">
        <v>0</v>
      </c>
      <c r="H123" s="57">
        <v>14.5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8">
        <v>1.1499999999999999</v>
      </c>
      <c r="O123" s="58">
        <v>0</v>
      </c>
      <c r="P123" s="58">
        <v>0</v>
      </c>
      <c r="Q123" s="58">
        <v>0</v>
      </c>
      <c r="R123" s="58">
        <v>0</v>
      </c>
      <c r="S123" s="91">
        <v>0</v>
      </c>
    </row>
    <row r="124" spans="1:19">
      <c r="A124" s="54" t="s">
        <v>3154</v>
      </c>
      <c r="B124" s="55" t="s">
        <v>3155</v>
      </c>
      <c r="C124" s="56">
        <v>5</v>
      </c>
      <c r="D124" s="57">
        <v>32</v>
      </c>
      <c r="E124" s="57">
        <v>2.6</v>
      </c>
      <c r="F124" s="57">
        <v>2.0249999999999999</v>
      </c>
      <c r="G124" s="57">
        <v>1.88</v>
      </c>
      <c r="H124" s="57">
        <v>7</v>
      </c>
      <c r="I124" s="57">
        <v>12.9</v>
      </c>
      <c r="J124" s="57">
        <v>0</v>
      </c>
      <c r="K124" s="57">
        <v>0</v>
      </c>
      <c r="L124" s="57">
        <v>0</v>
      </c>
      <c r="M124" s="57">
        <v>0</v>
      </c>
      <c r="N124" s="58">
        <v>0</v>
      </c>
      <c r="O124" s="58">
        <v>1.1499999999999999</v>
      </c>
      <c r="P124" s="58">
        <v>0</v>
      </c>
      <c r="Q124" s="58">
        <v>0</v>
      </c>
      <c r="R124" s="58">
        <v>0</v>
      </c>
      <c r="S124" s="91">
        <v>0</v>
      </c>
    </row>
    <row r="125" spans="1:19">
      <c r="A125" s="54" t="s">
        <v>3156</v>
      </c>
      <c r="B125" s="55" t="s">
        <v>3157</v>
      </c>
      <c r="C125" s="56">
        <v>5</v>
      </c>
      <c r="D125" s="57">
        <v>37</v>
      </c>
      <c r="E125" s="57">
        <v>2.6</v>
      </c>
      <c r="F125" s="57">
        <v>2.0249999999999999</v>
      </c>
      <c r="G125" s="57">
        <v>0</v>
      </c>
      <c r="H125" s="57">
        <v>14.5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8">
        <v>1.1499999999999999</v>
      </c>
      <c r="O125" s="58">
        <v>0</v>
      </c>
      <c r="P125" s="58">
        <v>0</v>
      </c>
      <c r="Q125" s="58">
        <v>0</v>
      </c>
      <c r="R125" s="58">
        <v>0</v>
      </c>
      <c r="S125" s="91">
        <v>0</v>
      </c>
    </row>
    <row r="126" spans="1:19">
      <c r="A126" s="54" t="s">
        <v>3158</v>
      </c>
      <c r="B126" s="55" t="s">
        <v>3159</v>
      </c>
      <c r="C126" s="56">
        <v>5</v>
      </c>
      <c r="D126" s="57">
        <v>30.9</v>
      </c>
      <c r="E126" s="57">
        <v>2.6</v>
      </c>
      <c r="F126" s="57">
        <v>2.0249999999999999</v>
      </c>
      <c r="G126" s="57">
        <v>0</v>
      </c>
      <c r="H126" s="57">
        <v>11.9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8">
        <v>1.1499999999999999</v>
      </c>
      <c r="O126" s="58">
        <v>0</v>
      </c>
      <c r="P126" s="58">
        <v>0</v>
      </c>
      <c r="Q126" s="58">
        <v>0</v>
      </c>
      <c r="R126" s="58">
        <v>0</v>
      </c>
      <c r="S126" s="91">
        <v>0</v>
      </c>
    </row>
    <row r="127" spans="1:19">
      <c r="A127" s="54" t="s">
        <v>3160</v>
      </c>
      <c r="B127" s="55" t="s">
        <v>3161</v>
      </c>
      <c r="C127" s="56">
        <v>5</v>
      </c>
      <c r="D127" s="57">
        <v>33.5</v>
      </c>
      <c r="E127" s="57">
        <v>2.6</v>
      </c>
      <c r="F127" s="57">
        <v>2.0249999999999999</v>
      </c>
      <c r="G127" s="57">
        <v>0</v>
      </c>
      <c r="H127" s="57">
        <v>14</v>
      </c>
      <c r="I127" s="57">
        <v>0</v>
      </c>
      <c r="J127" s="57">
        <v>0</v>
      </c>
      <c r="K127" s="57">
        <v>0</v>
      </c>
      <c r="L127" s="57">
        <v>0</v>
      </c>
      <c r="M127" s="57">
        <v>0</v>
      </c>
      <c r="N127" s="58">
        <v>1.1499999999999999</v>
      </c>
      <c r="O127" s="58">
        <v>0</v>
      </c>
      <c r="P127" s="58">
        <v>0</v>
      </c>
      <c r="Q127" s="58">
        <v>0</v>
      </c>
      <c r="R127" s="58">
        <v>0</v>
      </c>
      <c r="S127" s="91">
        <v>0</v>
      </c>
    </row>
    <row r="128" spans="1:19">
      <c r="A128" s="54" t="s">
        <v>3162</v>
      </c>
      <c r="B128" s="55" t="s">
        <v>3163</v>
      </c>
      <c r="C128" s="56">
        <v>5</v>
      </c>
      <c r="D128" s="57">
        <v>32</v>
      </c>
      <c r="E128" s="57">
        <v>2.6</v>
      </c>
      <c r="F128" s="57">
        <v>2.0249999999999999</v>
      </c>
      <c r="G128" s="57">
        <v>0</v>
      </c>
      <c r="H128" s="57">
        <v>13</v>
      </c>
      <c r="I128" s="57">
        <v>0</v>
      </c>
      <c r="J128" s="57">
        <v>0</v>
      </c>
      <c r="K128" s="57">
        <v>0</v>
      </c>
      <c r="L128" s="57">
        <v>0</v>
      </c>
      <c r="M128" s="57">
        <v>0</v>
      </c>
      <c r="N128" s="58">
        <v>1.1499999999999999</v>
      </c>
      <c r="O128" s="58">
        <v>0</v>
      </c>
      <c r="P128" s="58">
        <v>0</v>
      </c>
      <c r="Q128" s="58">
        <v>0</v>
      </c>
      <c r="R128" s="58">
        <v>0</v>
      </c>
      <c r="S128" s="91">
        <v>0</v>
      </c>
    </row>
    <row r="129" spans="1:19">
      <c r="A129" s="54" t="s">
        <v>3164</v>
      </c>
      <c r="B129" s="55" t="s">
        <v>3165</v>
      </c>
      <c r="C129" s="56">
        <v>5</v>
      </c>
      <c r="D129" s="57">
        <v>35.5</v>
      </c>
      <c r="E129" s="57">
        <v>2.6</v>
      </c>
      <c r="F129" s="57">
        <v>2.0249999999999999</v>
      </c>
      <c r="G129" s="57">
        <v>0</v>
      </c>
      <c r="H129" s="57">
        <v>13.9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8">
        <v>1.1499999999999999</v>
      </c>
      <c r="O129" s="58">
        <v>0</v>
      </c>
      <c r="P129" s="58">
        <v>0</v>
      </c>
      <c r="Q129" s="58">
        <v>0</v>
      </c>
      <c r="R129" s="58">
        <v>0</v>
      </c>
      <c r="S129" s="91">
        <v>0</v>
      </c>
    </row>
    <row r="130" spans="1:19">
      <c r="A130" s="54" t="s">
        <v>3166</v>
      </c>
      <c r="B130" s="55" t="s">
        <v>3167</v>
      </c>
      <c r="C130" s="56">
        <v>5</v>
      </c>
      <c r="D130" s="57">
        <v>32</v>
      </c>
      <c r="E130" s="57">
        <v>2.6</v>
      </c>
      <c r="F130" s="57">
        <v>2.0249999999999999</v>
      </c>
      <c r="G130" s="57">
        <v>1.9</v>
      </c>
      <c r="H130" s="57">
        <v>7</v>
      </c>
      <c r="I130" s="57">
        <v>12</v>
      </c>
      <c r="J130" s="57">
        <v>0</v>
      </c>
      <c r="K130" s="57">
        <v>0</v>
      </c>
      <c r="L130" s="57">
        <v>0</v>
      </c>
      <c r="M130" s="57">
        <v>0</v>
      </c>
      <c r="N130" s="58">
        <v>0</v>
      </c>
      <c r="O130" s="58">
        <v>1.1499999999999999</v>
      </c>
      <c r="P130" s="58">
        <v>0</v>
      </c>
      <c r="Q130" s="58">
        <v>0</v>
      </c>
      <c r="R130" s="58">
        <v>0</v>
      </c>
      <c r="S130" s="91">
        <v>0</v>
      </c>
    </row>
    <row r="131" spans="1:19">
      <c r="A131" s="54" t="s">
        <v>3168</v>
      </c>
      <c r="B131" s="55" t="s">
        <v>3169</v>
      </c>
      <c r="C131" s="56">
        <v>5</v>
      </c>
      <c r="D131" s="57">
        <v>39.5</v>
      </c>
      <c r="E131" s="57">
        <v>2.6</v>
      </c>
      <c r="F131" s="57">
        <v>2.0249999999999999</v>
      </c>
      <c r="G131" s="57">
        <v>0</v>
      </c>
      <c r="H131" s="57">
        <v>14.5</v>
      </c>
      <c r="I131" s="57">
        <v>0</v>
      </c>
      <c r="J131" s="57">
        <v>0</v>
      </c>
      <c r="K131" s="57">
        <v>0</v>
      </c>
      <c r="L131" s="57">
        <v>0</v>
      </c>
      <c r="M131" s="57">
        <v>0</v>
      </c>
      <c r="N131" s="58">
        <v>1.1499999999999999</v>
      </c>
      <c r="O131" s="58">
        <v>0</v>
      </c>
      <c r="P131" s="58">
        <v>0</v>
      </c>
      <c r="Q131" s="58">
        <v>0</v>
      </c>
      <c r="R131" s="58">
        <v>0</v>
      </c>
      <c r="S131" s="91">
        <v>0</v>
      </c>
    </row>
    <row r="132" spans="1:19">
      <c r="A132" s="54" t="s">
        <v>3170</v>
      </c>
      <c r="B132" s="55" t="s">
        <v>3171</v>
      </c>
      <c r="C132" s="56">
        <v>5</v>
      </c>
      <c r="D132" s="57">
        <v>32.5</v>
      </c>
      <c r="E132" s="57">
        <v>2.6</v>
      </c>
      <c r="F132" s="57">
        <v>2.0249999999999999</v>
      </c>
      <c r="G132" s="57">
        <v>0</v>
      </c>
      <c r="H132" s="57">
        <v>13.9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8">
        <v>1.3</v>
      </c>
      <c r="O132" s="58">
        <v>0</v>
      </c>
      <c r="P132" s="58">
        <v>0</v>
      </c>
      <c r="Q132" s="58">
        <v>0</v>
      </c>
      <c r="R132" s="58">
        <v>0</v>
      </c>
      <c r="S132" s="91">
        <v>0</v>
      </c>
    </row>
    <row r="133" spans="1:19">
      <c r="A133" s="54" t="s">
        <v>3172</v>
      </c>
      <c r="B133" s="55" t="s">
        <v>3173</v>
      </c>
      <c r="C133" s="56">
        <v>5</v>
      </c>
      <c r="D133" s="57">
        <v>32</v>
      </c>
      <c r="E133" s="57">
        <v>2.6</v>
      </c>
      <c r="F133" s="57">
        <v>2.0249999999999999</v>
      </c>
      <c r="G133" s="57">
        <v>1.8720000000000001</v>
      </c>
      <c r="H133" s="57">
        <v>7</v>
      </c>
      <c r="I133" s="57">
        <v>13.9</v>
      </c>
      <c r="J133" s="57">
        <v>0</v>
      </c>
      <c r="K133" s="57">
        <v>0</v>
      </c>
      <c r="L133" s="57">
        <v>0</v>
      </c>
      <c r="M133" s="57">
        <v>0</v>
      </c>
      <c r="N133" s="58">
        <v>0</v>
      </c>
      <c r="O133" s="58">
        <v>1.3</v>
      </c>
      <c r="P133" s="58">
        <v>0</v>
      </c>
      <c r="Q133" s="58">
        <v>0</v>
      </c>
      <c r="R133" s="58">
        <v>0</v>
      </c>
      <c r="S133" s="91">
        <v>0</v>
      </c>
    </row>
    <row r="134" spans="1:19">
      <c r="A134" s="54" t="s">
        <v>3174</v>
      </c>
      <c r="B134" s="55" t="s">
        <v>3175</v>
      </c>
      <c r="C134" s="56">
        <v>5</v>
      </c>
      <c r="D134" s="57">
        <v>38</v>
      </c>
      <c r="E134" s="57">
        <v>2.6</v>
      </c>
      <c r="F134" s="57">
        <v>2.0249999999999999</v>
      </c>
      <c r="G134" s="57">
        <v>0</v>
      </c>
      <c r="H134" s="57">
        <v>15.5</v>
      </c>
      <c r="I134" s="57">
        <v>0</v>
      </c>
      <c r="J134" s="57">
        <v>0</v>
      </c>
      <c r="K134" s="57">
        <v>0</v>
      </c>
      <c r="L134" s="57">
        <v>0</v>
      </c>
      <c r="M134" s="57">
        <v>0</v>
      </c>
      <c r="N134" s="58">
        <v>1.3</v>
      </c>
      <c r="O134" s="58">
        <v>0</v>
      </c>
      <c r="P134" s="58">
        <v>0</v>
      </c>
      <c r="Q134" s="58">
        <v>0</v>
      </c>
      <c r="R134" s="58">
        <v>0</v>
      </c>
      <c r="S134" s="91">
        <v>0</v>
      </c>
    </row>
    <row r="135" spans="1:19">
      <c r="A135" s="54" t="s">
        <v>3176</v>
      </c>
      <c r="B135" s="55" t="s">
        <v>3177</v>
      </c>
      <c r="C135" s="56">
        <v>5</v>
      </c>
      <c r="D135" s="57">
        <v>35</v>
      </c>
      <c r="E135" s="57">
        <v>2.6</v>
      </c>
      <c r="F135" s="57">
        <v>2.0249999999999999</v>
      </c>
      <c r="G135" s="57">
        <v>0</v>
      </c>
      <c r="H135" s="57">
        <v>13.9</v>
      </c>
      <c r="I135" s="57">
        <v>0</v>
      </c>
      <c r="J135" s="57">
        <v>0</v>
      </c>
      <c r="K135" s="57">
        <v>0</v>
      </c>
      <c r="L135" s="57">
        <v>0</v>
      </c>
      <c r="M135" s="57">
        <v>0</v>
      </c>
      <c r="N135" s="58">
        <v>1.3</v>
      </c>
      <c r="O135" s="58">
        <v>0</v>
      </c>
      <c r="P135" s="58">
        <v>0</v>
      </c>
      <c r="Q135" s="58">
        <v>0</v>
      </c>
      <c r="R135" s="58">
        <v>0</v>
      </c>
      <c r="S135" s="91">
        <v>0</v>
      </c>
    </row>
    <row r="136" spans="1:19">
      <c r="A136" s="54" t="s">
        <v>3178</v>
      </c>
      <c r="B136" s="55" t="s">
        <v>3179</v>
      </c>
      <c r="C136" s="56">
        <v>5</v>
      </c>
      <c r="D136" s="57">
        <v>32.5</v>
      </c>
      <c r="E136" s="57">
        <v>2.6</v>
      </c>
      <c r="F136" s="57">
        <v>2.0249999999999999</v>
      </c>
      <c r="G136" s="57">
        <v>0</v>
      </c>
      <c r="H136" s="57">
        <v>13</v>
      </c>
      <c r="I136" s="57">
        <v>0</v>
      </c>
      <c r="J136" s="57">
        <v>0</v>
      </c>
      <c r="K136" s="57">
        <v>0</v>
      </c>
      <c r="L136" s="57">
        <v>0</v>
      </c>
      <c r="M136" s="57">
        <v>0</v>
      </c>
      <c r="N136" s="58">
        <v>1.3</v>
      </c>
      <c r="O136" s="58">
        <v>0</v>
      </c>
      <c r="P136" s="58">
        <v>0</v>
      </c>
      <c r="Q136" s="58">
        <v>0</v>
      </c>
      <c r="R136" s="58">
        <v>0</v>
      </c>
      <c r="S136" s="91">
        <v>0</v>
      </c>
    </row>
    <row r="137" spans="1:19">
      <c r="A137" s="54" t="s">
        <v>3180</v>
      </c>
      <c r="B137" s="55" t="s">
        <v>3181</v>
      </c>
      <c r="C137" s="56">
        <v>5</v>
      </c>
      <c r="D137" s="57">
        <v>34</v>
      </c>
      <c r="E137" s="57">
        <v>2.6</v>
      </c>
      <c r="F137" s="57">
        <v>2.0249999999999999</v>
      </c>
      <c r="G137" s="57">
        <v>0</v>
      </c>
      <c r="H137" s="57">
        <v>13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8">
        <v>1.3</v>
      </c>
      <c r="O137" s="58">
        <v>0</v>
      </c>
      <c r="P137" s="58">
        <v>0</v>
      </c>
      <c r="Q137" s="58">
        <v>0</v>
      </c>
      <c r="R137" s="58">
        <v>0</v>
      </c>
      <c r="S137" s="91">
        <v>0</v>
      </c>
    </row>
    <row r="138" spans="1:19">
      <c r="A138" s="54" t="s">
        <v>3182</v>
      </c>
      <c r="B138" s="55" t="s">
        <v>3183</v>
      </c>
      <c r="C138" s="56">
        <v>5</v>
      </c>
      <c r="D138" s="57">
        <v>39</v>
      </c>
      <c r="E138" s="57">
        <v>2.6</v>
      </c>
      <c r="F138" s="57">
        <v>2.0249999999999999</v>
      </c>
      <c r="G138" s="57">
        <v>0</v>
      </c>
      <c r="H138" s="57">
        <v>13.8</v>
      </c>
      <c r="I138" s="57">
        <v>31.4</v>
      </c>
      <c r="J138" s="57">
        <v>0</v>
      </c>
      <c r="K138" s="57">
        <v>0</v>
      </c>
      <c r="L138" s="57">
        <v>0</v>
      </c>
      <c r="M138" s="57">
        <v>0</v>
      </c>
      <c r="N138" s="58">
        <v>1.3</v>
      </c>
      <c r="O138" s="58">
        <v>0</v>
      </c>
      <c r="P138" s="58">
        <v>0</v>
      </c>
      <c r="Q138" s="58">
        <v>0</v>
      </c>
      <c r="R138" s="58">
        <v>0</v>
      </c>
      <c r="S138" s="91">
        <v>0</v>
      </c>
    </row>
    <row r="139" spans="1:19">
      <c r="A139" s="54" t="s">
        <v>3184</v>
      </c>
      <c r="B139" s="55" t="s">
        <v>3185</v>
      </c>
      <c r="C139" s="56">
        <v>5</v>
      </c>
      <c r="D139" s="57">
        <v>39.5</v>
      </c>
      <c r="E139" s="57">
        <v>2.6</v>
      </c>
      <c r="F139" s="57">
        <v>2.0249999999999999</v>
      </c>
      <c r="G139" s="57">
        <v>0</v>
      </c>
      <c r="H139" s="57">
        <v>14.5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8">
        <v>1.3</v>
      </c>
      <c r="O139" s="58">
        <v>0</v>
      </c>
      <c r="P139" s="58">
        <v>0</v>
      </c>
      <c r="Q139" s="58">
        <v>0</v>
      </c>
      <c r="R139" s="58">
        <v>0</v>
      </c>
      <c r="S139" s="91">
        <v>0</v>
      </c>
    </row>
    <row r="140" spans="1:19">
      <c r="A140" s="54" t="s">
        <v>3186</v>
      </c>
      <c r="B140" s="55" t="s">
        <v>3187</v>
      </c>
      <c r="C140" s="56">
        <v>5</v>
      </c>
      <c r="D140" s="57">
        <v>37</v>
      </c>
      <c r="E140" s="57">
        <v>2.6</v>
      </c>
      <c r="F140" s="57">
        <v>2.0249999999999999</v>
      </c>
      <c r="G140" s="57">
        <v>0</v>
      </c>
      <c r="H140" s="57">
        <v>10.8</v>
      </c>
      <c r="I140" s="57">
        <v>0</v>
      </c>
      <c r="J140" s="57">
        <v>0</v>
      </c>
      <c r="K140" s="57">
        <v>0</v>
      </c>
      <c r="L140" s="57">
        <v>0</v>
      </c>
      <c r="M140" s="57">
        <v>0</v>
      </c>
      <c r="N140" s="58">
        <v>1.3</v>
      </c>
      <c r="O140" s="58">
        <v>0</v>
      </c>
      <c r="P140" s="58">
        <v>0</v>
      </c>
      <c r="Q140" s="58">
        <v>0</v>
      </c>
      <c r="R140" s="58">
        <v>0</v>
      </c>
      <c r="S140" s="91">
        <v>0</v>
      </c>
    </row>
    <row r="141" spans="1:19">
      <c r="A141" s="54" t="s">
        <v>3188</v>
      </c>
      <c r="B141" s="55" t="s">
        <v>3189</v>
      </c>
      <c r="C141" s="56">
        <v>5</v>
      </c>
      <c r="D141" s="57">
        <v>37</v>
      </c>
      <c r="E141" s="57">
        <v>2.6</v>
      </c>
      <c r="F141" s="57">
        <v>2.0249999999999999</v>
      </c>
      <c r="G141" s="57">
        <v>0</v>
      </c>
      <c r="H141" s="57">
        <v>10.3</v>
      </c>
      <c r="I141" s="57">
        <v>0</v>
      </c>
      <c r="J141" s="57">
        <v>0</v>
      </c>
      <c r="K141" s="57">
        <v>0</v>
      </c>
      <c r="L141" s="57">
        <v>0</v>
      </c>
      <c r="M141" s="57">
        <v>0</v>
      </c>
      <c r="N141" s="58">
        <v>1.3</v>
      </c>
      <c r="O141" s="58">
        <v>0</v>
      </c>
      <c r="P141" s="58">
        <v>0</v>
      </c>
      <c r="Q141" s="58">
        <v>0</v>
      </c>
      <c r="R141" s="58">
        <v>0</v>
      </c>
      <c r="S141" s="91">
        <v>0</v>
      </c>
    </row>
    <row r="142" spans="1:19">
      <c r="A142" s="54" t="s">
        <v>3190</v>
      </c>
      <c r="B142" s="55" t="s">
        <v>3191</v>
      </c>
      <c r="C142" s="56">
        <v>1</v>
      </c>
      <c r="D142" s="57">
        <v>37</v>
      </c>
      <c r="E142" s="57">
        <v>2.6</v>
      </c>
      <c r="F142" s="57">
        <v>2.0249999999999999</v>
      </c>
      <c r="G142" s="57">
        <v>0</v>
      </c>
      <c r="H142" s="57">
        <v>10.3</v>
      </c>
      <c r="I142" s="57">
        <v>0</v>
      </c>
      <c r="J142" s="57">
        <v>0</v>
      </c>
      <c r="K142" s="57">
        <v>0</v>
      </c>
      <c r="L142" s="57">
        <v>0</v>
      </c>
      <c r="M142" s="57">
        <v>0</v>
      </c>
      <c r="N142" s="58">
        <v>1.3</v>
      </c>
      <c r="O142" s="58">
        <v>0</v>
      </c>
      <c r="P142" s="58">
        <v>0</v>
      </c>
      <c r="Q142" s="58">
        <v>0</v>
      </c>
      <c r="R142" s="58">
        <v>0</v>
      </c>
      <c r="S142" s="91">
        <v>0</v>
      </c>
    </row>
    <row r="143" spans="1:19">
      <c r="A143" s="54" t="s">
        <v>3192</v>
      </c>
      <c r="B143" s="55" t="s">
        <v>3193</v>
      </c>
      <c r="C143" s="56">
        <v>5</v>
      </c>
      <c r="D143" s="57">
        <v>36.5</v>
      </c>
      <c r="E143" s="57">
        <v>2.6</v>
      </c>
      <c r="F143" s="57">
        <v>2.0249999999999999</v>
      </c>
      <c r="G143" s="57">
        <v>0</v>
      </c>
      <c r="H143" s="57">
        <v>14</v>
      </c>
      <c r="I143" s="57">
        <v>0</v>
      </c>
      <c r="J143" s="57">
        <v>0</v>
      </c>
      <c r="K143" s="57">
        <v>0</v>
      </c>
      <c r="L143" s="57">
        <v>0</v>
      </c>
      <c r="M143" s="57">
        <v>0</v>
      </c>
      <c r="N143" s="58">
        <v>1.3</v>
      </c>
      <c r="O143" s="58">
        <v>0</v>
      </c>
      <c r="P143" s="58">
        <v>0</v>
      </c>
      <c r="Q143" s="58">
        <v>0</v>
      </c>
      <c r="R143" s="58">
        <v>0</v>
      </c>
      <c r="S143" s="91">
        <v>0</v>
      </c>
    </row>
    <row r="144" spans="1:19">
      <c r="A144" s="54" t="s">
        <v>3194</v>
      </c>
      <c r="B144" s="55" t="s">
        <v>3195</v>
      </c>
      <c r="C144" s="56">
        <v>5</v>
      </c>
      <c r="D144" s="57">
        <v>32.5</v>
      </c>
      <c r="E144" s="57">
        <v>2.6</v>
      </c>
      <c r="F144" s="57">
        <v>2.0249999999999999</v>
      </c>
      <c r="G144" s="57">
        <v>0</v>
      </c>
      <c r="H144" s="57">
        <v>13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8">
        <v>1.3</v>
      </c>
      <c r="O144" s="58">
        <v>0</v>
      </c>
      <c r="P144" s="58">
        <v>0</v>
      </c>
      <c r="Q144" s="58">
        <v>0</v>
      </c>
      <c r="R144" s="58">
        <v>0</v>
      </c>
      <c r="S144" s="91">
        <v>0</v>
      </c>
    </row>
    <row r="145" spans="1:19">
      <c r="A145" s="54" t="s">
        <v>3196</v>
      </c>
      <c r="B145" s="55" t="s">
        <v>3197</v>
      </c>
      <c r="C145" s="56">
        <v>5</v>
      </c>
      <c r="D145" s="57">
        <v>37</v>
      </c>
      <c r="E145" s="57">
        <v>2.6</v>
      </c>
      <c r="F145" s="57">
        <v>2.0249999999999999</v>
      </c>
      <c r="G145" s="57">
        <v>0</v>
      </c>
      <c r="H145" s="57">
        <v>12.3</v>
      </c>
      <c r="I145" s="57">
        <v>0</v>
      </c>
      <c r="J145" s="57">
        <v>0</v>
      </c>
      <c r="K145" s="57">
        <v>0</v>
      </c>
      <c r="L145" s="57">
        <v>0</v>
      </c>
      <c r="M145" s="57">
        <v>0</v>
      </c>
      <c r="N145" s="58">
        <v>1.3</v>
      </c>
      <c r="O145" s="58">
        <v>0</v>
      </c>
      <c r="P145" s="58">
        <v>0</v>
      </c>
      <c r="Q145" s="58">
        <v>0</v>
      </c>
      <c r="R145" s="58">
        <v>0</v>
      </c>
      <c r="S145" s="91">
        <v>0</v>
      </c>
    </row>
    <row r="146" spans="1:19">
      <c r="A146" s="54" t="s">
        <v>3198</v>
      </c>
      <c r="B146" s="55" t="s">
        <v>3199</v>
      </c>
      <c r="C146" s="56">
        <v>5</v>
      </c>
      <c r="D146" s="57">
        <v>39</v>
      </c>
      <c r="E146" s="57">
        <v>2.6</v>
      </c>
      <c r="F146" s="57">
        <v>2.0249999999999999</v>
      </c>
      <c r="G146" s="57">
        <v>0</v>
      </c>
      <c r="H146" s="57">
        <v>15.5</v>
      </c>
      <c r="I146" s="57">
        <v>19.3</v>
      </c>
      <c r="J146" s="57">
        <v>0</v>
      </c>
      <c r="K146" s="57">
        <v>0</v>
      </c>
      <c r="L146" s="57">
        <v>0</v>
      </c>
      <c r="M146" s="57">
        <v>0</v>
      </c>
      <c r="N146" s="58">
        <v>1.3</v>
      </c>
      <c r="O146" s="58">
        <v>3</v>
      </c>
      <c r="P146" s="58">
        <v>0</v>
      </c>
      <c r="Q146" s="58">
        <v>0</v>
      </c>
      <c r="R146" s="58">
        <v>0</v>
      </c>
      <c r="S146" s="91">
        <v>0</v>
      </c>
    </row>
    <row r="147" spans="1:19">
      <c r="A147" s="54" t="s">
        <v>3200</v>
      </c>
      <c r="B147" s="55" t="s">
        <v>3201</v>
      </c>
      <c r="C147" s="56">
        <v>5</v>
      </c>
      <c r="D147" s="57">
        <v>36</v>
      </c>
      <c r="E147" s="57">
        <v>2.6</v>
      </c>
      <c r="F147" s="57">
        <v>2.0249999999999999</v>
      </c>
      <c r="G147" s="57">
        <v>0</v>
      </c>
      <c r="H147" s="57">
        <v>13.5</v>
      </c>
      <c r="I147" s="57">
        <v>17.3</v>
      </c>
      <c r="J147" s="57">
        <v>0</v>
      </c>
      <c r="K147" s="57">
        <v>0</v>
      </c>
      <c r="L147" s="57">
        <v>0</v>
      </c>
      <c r="M147" s="57">
        <v>0</v>
      </c>
      <c r="N147" s="58">
        <v>1.3</v>
      </c>
      <c r="O147" s="58">
        <v>3</v>
      </c>
      <c r="P147" s="58">
        <v>0</v>
      </c>
      <c r="Q147" s="58">
        <v>0</v>
      </c>
      <c r="R147" s="58">
        <v>0</v>
      </c>
      <c r="S147" s="91">
        <v>0</v>
      </c>
    </row>
    <row r="148" spans="1:19">
      <c r="A148" s="54" t="s">
        <v>3202</v>
      </c>
      <c r="B148" s="55" t="s">
        <v>3203</v>
      </c>
      <c r="C148" s="56">
        <v>5</v>
      </c>
      <c r="D148" s="57">
        <v>36</v>
      </c>
      <c r="E148" s="57">
        <v>2.6</v>
      </c>
      <c r="F148" s="57">
        <v>2.0249999999999999</v>
      </c>
      <c r="G148" s="57">
        <v>0</v>
      </c>
      <c r="H148" s="57">
        <v>15.5</v>
      </c>
      <c r="I148" s="57">
        <v>19.3</v>
      </c>
      <c r="J148" s="57">
        <v>0</v>
      </c>
      <c r="K148" s="57">
        <v>0</v>
      </c>
      <c r="L148" s="57">
        <v>0</v>
      </c>
      <c r="M148" s="57">
        <v>0</v>
      </c>
      <c r="N148" s="58">
        <v>1.3</v>
      </c>
      <c r="O148" s="58">
        <v>3</v>
      </c>
      <c r="P148" s="58">
        <v>0</v>
      </c>
      <c r="Q148" s="58">
        <v>0</v>
      </c>
      <c r="R148" s="58">
        <v>0</v>
      </c>
      <c r="S148" s="91">
        <v>0</v>
      </c>
    </row>
    <row r="149" spans="1:19">
      <c r="A149" s="54" t="s">
        <v>3204</v>
      </c>
      <c r="B149" s="55" t="s">
        <v>3205</v>
      </c>
      <c r="C149" s="56">
        <v>5</v>
      </c>
      <c r="D149" s="57">
        <v>39</v>
      </c>
      <c r="E149" s="57">
        <v>2.6</v>
      </c>
      <c r="F149" s="57">
        <v>2.0249999999999999</v>
      </c>
      <c r="G149" s="57">
        <v>0</v>
      </c>
      <c r="H149" s="57">
        <v>15.5</v>
      </c>
      <c r="I149" s="57">
        <v>19.3</v>
      </c>
      <c r="J149" s="57">
        <v>0</v>
      </c>
      <c r="K149" s="57">
        <v>0</v>
      </c>
      <c r="L149" s="57">
        <v>0</v>
      </c>
      <c r="M149" s="57">
        <v>0</v>
      </c>
      <c r="N149" s="58">
        <v>1.3</v>
      </c>
      <c r="O149" s="58">
        <v>3</v>
      </c>
      <c r="P149" s="58">
        <v>0</v>
      </c>
      <c r="Q149" s="58">
        <v>0</v>
      </c>
      <c r="R149" s="58">
        <v>0</v>
      </c>
      <c r="S149" s="91">
        <v>0</v>
      </c>
    </row>
    <row r="150" spans="1:19">
      <c r="A150" s="54" t="s">
        <v>3206</v>
      </c>
      <c r="B150" s="55" t="s">
        <v>3207</v>
      </c>
      <c r="C150" s="56">
        <v>5</v>
      </c>
      <c r="D150" s="57">
        <v>34</v>
      </c>
      <c r="E150" s="57">
        <v>2.6</v>
      </c>
      <c r="F150" s="57">
        <v>2.0249999999999999</v>
      </c>
      <c r="G150" s="57">
        <v>0</v>
      </c>
      <c r="H150" s="57">
        <v>11</v>
      </c>
      <c r="I150" s="57">
        <v>14.8</v>
      </c>
      <c r="J150" s="57">
        <v>0</v>
      </c>
      <c r="K150" s="57">
        <v>0</v>
      </c>
      <c r="L150" s="57">
        <v>0</v>
      </c>
      <c r="M150" s="57">
        <v>0</v>
      </c>
      <c r="N150" s="58">
        <v>1.3</v>
      </c>
      <c r="O150" s="58">
        <v>3</v>
      </c>
      <c r="P150" s="58">
        <v>0</v>
      </c>
      <c r="Q150" s="58">
        <v>0</v>
      </c>
      <c r="R150" s="58">
        <v>0</v>
      </c>
      <c r="S150" s="91">
        <v>0</v>
      </c>
    </row>
    <row r="151" spans="1:19">
      <c r="A151" s="54" t="s">
        <v>3208</v>
      </c>
      <c r="B151" s="55" t="s">
        <v>3209</v>
      </c>
      <c r="C151" s="56">
        <v>5</v>
      </c>
      <c r="D151" s="57">
        <v>39.5</v>
      </c>
      <c r="E151" s="57">
        <v>2.6</v>
      </c>
      <c r="F151" s="57">
        <v>2.0249999999999999</v>
      </c>
      <c r="G151" s="57">
        <v>0</v>
      </c>
      <c r="H151" s="57">
        <v>15.5</v>
      </c>
      <c r="I151" s="57">
        <v>19.308</v>
      </c>
      <c r="J151" s="57">
        <v>0</v>
      </c>
      <c r="K151" s="57">
        <v>0</v>
      </c>
      <c r="L151" s="57">
        <v>0</v>
      </c>
      <c r="M151" s="57">
        <v>0</v>
      </c>
      <c r="N151" s="58">
        <v>1.3</v>
      </c>
      <c r="O151" s="58">
        <v>3</v>
      </c>
      <c r="P151" s="58">
        <v>0</v>
      </c>
      <c r="Q151" s="58">
        <v>0</v>
      </c>
      <c r="R151" s="58">
        <v>0</v>
      </c>
      <c r="S151" s="91">
        <v>0</v>
      </c>
    </row>
    <row r="152" spans="1:19">
      <c r="A152" s="54" t="s">
        <v>3210</v>
      </c>
      <c r="B152" s="55" t="s">
        <v>3211</v>
      </c>
      <c r="C152" s="56">
        <v>5</v>
      </c>
      <c r="D152" s="57">
        <v>39</v>
      </c>
      <c r="E152" s="57">
        <v>2.6</v>
      </c>
      <c r="F152" s="57">
        <v>2.0249999999999999</v>
      </c>
      <c r="G152" s="57">
        <v>0</v>
      </c>
      <c r="H152" s="57">
        <v>16.25</v>
      </c>
      <c r="I152" s="57">
        <v>20.05</v>
      </c>
      <c r="J152" s="57">
        <v>0</v>
      </c>
      <c r="K152" s="57">
        <v>0</v>
      </c>
      <c r="L152" s="57">
        <v>0</v>
      </c>
      <c r="M152" s="57">
        <v>0</v>
      </c>
      <c r="N152" s="58">
        <v>1.3</v>
      </c>
      <c r="O152" s="58">
        <v>3</v>
      </c>
      <c r="P152" s="58">
        <v>0</v>
      </c>
      <c r="Q152" s="58">
        <v>0</v>
      </c>
      <c r="R152" s="58">
        <v>0</v>
      </c>
      <c r="S152" s="91">
        <v>0</v>
      </c>
    </row>
    <row r="153" spans="1:19">
      <c r="A153" s="54" t="s">
        <v>3212</v>
      </c>
      <c r="B153" s="55" t="s">
        <v>3213</v>
      </c>
      <c r="C153" s="56">
        <v>5</v>
      </c>
      <c r="D153" s="57">
        <v>37</v>
      </c>
      <c r="E153" s="57">
        <v>2.6</v>
      </c>
      <c r="F153" s="57">
        <v>2.0249999999999999</v>
      </c>
      <c r="G153" s="57">
        <v>0</v>
      </c>
      <c r="H153" s="57">
        <v>14.5</v>
      </c>
      <c r="I153" s="57">
        <v>18.3</v>
      </c>
      <c r="J153" s="57">
        <v>0</v>
      </c>
      <c r="K153" s="57">
        <v>0</v>
      </c>
      <c r="L153" s="57">
        <v>0</v>
      </c>
      <c r="M153" s="57">
        <v>0</v>
      </c>
      <c r="N153" s="58">
        <v>1.3</v>
      </c>
      <c r="O153" s="58">
        <v>3.3</v>
      </c>
      <c r="P153" s="58">
        <v>0</v>
      </c>
      <c r="Q153" s="58">
        <v>0</v>
      </c>
      <c r="R153" s="58">
        <v>0</v>
      </c>
      <c r="S153" s="91">
        <v>0</v>
      </c>
    </row>
    <row r="154" spans="1:19">
      <c r="A154" s="54" t="s">
        <v>3214</v>
      </c>
      <c r="B154" s="55" t="s">
        <v>3215</v>
      </c>
      <c r="C154" s="56">
        <v>5</v>
      </c>
      <c r="D154" s="57">
        <v>33.9</v>
      </c>
      <c r="E154" s="57">
        <v>2.6</v>
      </c>
      <c r="F154" s="57">
        <v>2.0249999999999999</v>
      </c>
      <c r="G154" s="57">
        <v>0</v>
      </c>
      <c r="H154" s="57">
        <v>14.7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58">
        <v>1.4</v>
      </c>
      <c r="O154" s="58">
        <v>0</v>
      </c>
      <c r="P154" s="58">
        <v>0</v>
      </c>
      <c r="Q154" s="58">
        <v>0</v>
      </c>
      <c r="R154" s="58">
        <v>0</v>
      </c>
      <c r="S154" s="91">
        <v>0</v>
      </c>
    </row>
    <row r="155" spans="1:19">
      <c r="A155" s="54" t="s">
        <v>3216</v>
      </c>
      <c r="B155" s="55" t="s">
        <v>3217</v>
      </c>
      <c r="C155" s="56">
        <v>5</v>
      </c>
      <c r="D155" s="57">
        <v>33.9</v>
      </c>
      <c r="E155" s="57">
        <v>2.6</v>
      </c>
      <c r="F155" s="57">
        <v>2.0249999999999999</v>
      </c>
      <c r="G155" s="57">
        <v>0</v>
      </c>
      <c r="H155" s="57">
        <v>14.722</v>
      </c>
      <c r="I155" s="57">
        <v>0</v>
      </c>
      <c r="J155" s="57">
        <v>0</v>
      </c>
      <c r="K155" s="57">
        <v>0</v>
      </c>
      <c r="L155" s="57">
        <v>0</v>
      </c>
      <c r="M155" s="57">
        <v>0</v>
      </c>
      <c r="N155" s="58">
        <v>1.4</v>
      </c>
      <c r="O155" s="58">
        <v>0</v>
      </c>
      <c r="P155" s="58">
        <v>0</v>
      </c>
      <c r="Q155" s="58">
        <v>0</v>
      </c>
      <c r="R155" s="58">
        <v>0</v>
      </c>
      <c r="S155" s="91">
        <v>0</v>
      </c>
    </row>
    <row r="156" spans="1:19">
      <c r="A156" s="54" t="s">
        <v>3218</v>
      </c>
      <c r="B156" s="55" t="s">
        <v>3219</v>
      </c>
      <c r="C156" s="56">
        <v>5</v>
      </c>
      <c r="D156" s="57">
        <v>33.9</v>
      </c>
      <c r="E156" s="57">
        <v>2.6</v>
      </c>
      <c r="F156" s="57">
        <v>2.0249999999999999</v>
      </c>
      <c r="G156" s="57">
        <v>0</v>
      </c>
      <c r="H156" s="57">
        <v>15.05</v>
      </c>
      <c r="I156" s="57">
        <v>0</v>
      </c>
      <c r="J156" s="57">
        <v>0</v>
      </c>
      <c r="K156" s="57">
        <v>0</v>
      </c>
      <c r="L156" s="57">
        <v>0</v>
      </c>
      <c r="M156" s="57">
        <v>0</v>
      </c>
      <c r="N156" s="58">
        <v>1.4</v>
      </c>
      <c r="O156" s="58">
        <v>0</v>
      </c>
      <c r="P156" s="58">
        <v>0</v>
      </c>
      <c r="Q156" s="58">
        <v>0</v>
      </c>
      <c r="R156" s="58">
        <v>0</v>
      </c>
      <c r="S156" s="91">
        <v>0</v>
      </c>
    </row>
    <row r="157" spans="1:19">
      <c r="A157" s="54" t="s">
        <v>3220</v>
      </c>
      <c r="B157" s="55" t="s">
        <v>3221</v>
      </c>
      <c r="C157" s="56">
        <v>5</v>
      </c>
      <c r="D157" s="57">
        <v>34</v>
      </c>
      <c r="E157" s="57">
        <v>2.6</v>
      </c>
      <c r="F157" s="57">
        <v>2.0249999999999999</v>
      </c>
      <c r="G157" s="57">
        <v>0</v>
      </c>
      <c r="H157" s="57">
        <v>11.5</v>
      </c>
      <c r="I157" s="57">
        <v>0</v>
      </c>
      <c r="J157" s="57">
        <v>0</v>
      </c>
      <c r="K157" s="57">
        <v>0</v>
      </c>
      <c r="L157" s="57">
        <v>0</v>
      </c>
      <c r="M157" s="57">
        <v>0</v>
      </c>
      <c r="N157" s="58">
        <v>1.45</v>
      </c>
      <c r="O157" s="58">
        <v>0</v>
      </c>
      <c r="P157" s="58">
        <v>0</v>
      </c>
      <c r="Q157" s="58">
        <v>0</v>
      </c>
      <c r="R157" s="58">
        <v>0</v>
      </c>
      <c r="S157" s="91">
        <v>0</v>
      </c>
    </row>
    <row r="158" spans="1:19">
      <c r="A158" s="54" t="s">
        <v>3222</v>
      </c>
      <c r="B158" s="55" t="s">
        <v>3223</v>
      </c>
      <c r="C158" s="56">
        <v>5</v>
      </c>
      <c r="D158" s="57">
        <v>37</v>
      </c>
      <c r="E158" s="57">
        <v>2.6</v>
      </c>
      <c r="F158" s="57">
        <v>2.0249999999999999</v>
      </c>
      <c r="G158" s="57">
        <v>0</v>
      </c>
      <c r="H158" s="57">
        <v>14.5</v>
      </c>
      <c r="I158" s="57">
        <v>0</v>
      </c>
      <c r="J158" s="57">
        <v>0</v>
      </c>
      <c r="K158" s="57">
        <v>0</v>
      </c>
      <c r="L158" s="57">
        <v>0</v>
      </c>
      <c r="M158" s="57">
        <v>0</v>
      </c>
      <c r="N158" s="58">
        <v>1.45</v>
      </c>
      <c r="O158" s="58">
        <v>0</v>
      </c>
      <c r="P158" s="58">
        <v>0</v>
      </c>
      <c r="Q158" s="58">
        <v>0</v>
      </c>
      <c r="R158" s="58">
        <v>0</v>
      </c>
      <c r="S158" s="91">
        <v>0</v>
      </c>
    </row>
    <row r="159" spans="1:19">
      <c r="A159" s="54" t="s">
        <v>3224</v>
      </c>
      <c r="B159" s="55" t="s">
        <v>3225</v>
      </c>
      <c r="C159" s="56">
        <v>5</v>
      </c>
      <c r="D159" s="57">
        <v>32.5</v>
      </c>
      <c r="E159" s="57">
        <v>2.6</v>
      </c>
      <c r="F159" s="57">
        <v>2.0249999999999999</v>
      </c>
      <c r="G159" s="57">
        <v>0</v>
      </c>
      <c r="H159" s="57">
        <v>13</v>
      </c>
      <c r="I159" s="57">
        <v>0</v>
      </c>
      <c r="J159" s="57">
        <v>0</v>
      </c>
      <c r="K159" s="57">
        <v>0</v>
      </c>
      <c r="L159" s="57">
        <v>0</v>
      </c>
      <c r="M159" s="57">
        <v>0</v>
      </c>
      <c r="N159" s="58">
        <v>1.45</v>
      </c>
      <c r="O159" s="58">
        <v>0</v>
      </c>
      <c r="P159" s="58">
        <v>0</v>
      </c>
      <c r="Q159" s="58">
        <v>0</v>
      </c>
      <c r="R159" s="58">
        <v>0</v>
      </c>
      <c r="S159" s="91">
        <v>0</v>
      </c>
    </row>
    <row r="160" spans="1:19">
      <c r="A160" s="54" t="s">
        <v>3226</v>
      </c>
      <c r="B160" s="55" t="s">
        <v>3227</v>
      </c>
      <c r="C160" s="56">
        <v>5</v>
      </c>
      <c r="D160" s="57">
        <v>37</v>
      </c>
      <c r="E160" s="57">
        <v>2.6</v>
      </c>
      <c r="F160" s="57">
        <v>2.0249999999999999</v>
      </c>
      <c r="G160" s="57">
        <v>0</v>
      </c>
      <c r="H160" s="57">
        <v>14.2</v>
      </c>
      <c r="I160" s="57">
        <v>0</v>
      </c>
      <c r="J160" s="57">
        <v>0</v>
      </c>
      <c r="K160" s="57">
        <v>0</v>
      </c>
      <c r="L160" s="57">
        <v>0</v>
      </c>
      <c r="M160" s="57">
        <v>0</v>
      </c>
      <c r="N160" s="58">
        <v>1.45</v>
      </c>
      <c r="O160" s="58">
        <v>0</v>
      </c>
      <c r="P160" s="58">
        <v>0</v>
      </c>
      <c r="Q160" s="58">
        <v>0</v>
      </c>
      <c r="R160" s="58">
        <v>0</v>
      </c>
      <c r="S160" s="91">
        <v>0</v>
      </c>
    </row>
    <row r="161" spans="1:19">
      <c r="A161" s="54" t="s">
        <v>3228</v>
      </c>
      <c r="B161" s="55" t="s">
        <v>3229</v>
      </c>
      <c r="C161" s="56">
        <v>5</v>
      </c>
      <c r="D161" s="57">
        <v>33.5</v>
      </c>
      <c r="E161" s="57">
        <v>2.6</v>
      </c>
      <c r="F161" s="57">
        <v>2.0249999999999999</v>
      </c>
      <c r="G161" s="57">
        <v>0</v>
      </c>
      <c r="H161" s="57">
        <v>14</v>
      </c>
      <c r="I161" s="57">
        <v>0</v>
      </c>
      <c r="J161" s="57">
        <v>0</v>
      </c>
      <c r="K161" s="57">
        <v>0</v>
      </c>
      <c r="L161" s="57">
        <v>0</v>
      </c>
      <c r="M161" s="57">
        <v>0</v>
      </c>
      <c r="N161" s="58">
        <v>1.45</v>
      </c>
      <c r="O161" s="58">
        <v>0</v>
      </c>
      <c r="P161" s="58">
        <v>0</v>
      </c>
      <c r="Q161" s="58">
        <v>0</v>
      </c>
      <c r="R161" s="58">
        <v>0</v>
      </c>
      <c r="S161" s="91">
        <v>0</v>
      </c>
    </row>
    <row r="162" spans="1:19">
      <c r="A162" s="54" t="s">
        <v>3230</v>
      </c>
      <c r="B162" s="55" t="s">
        <v>3231</v>
      </c>
      <c r="C162" s="56">
        <v>5</v>
      </c>
      <c r="D162" s="57">
        <v>37</v>
      </c>
      <c r="E162" s="57">
        <v>2.6</v>
      </c>
      <c r="F162" s="57">
        <v>2.0249999999999999</v>
      </c>
      <c r="G162" s="57">
        <v>0</v>
      </c>
      <c r="H162" s="57">
        <v>14.5</v>
      </c>
      <c r="I162" s="57">
        <v>0</v>
      </c>
      <c r="J162" s="57">
        <v>0</v>
      </c>
      <c r="K162" s="57">
        <v>0</v>
      </c>
      <c r="L162" s="57">
        <v>0</v>
      </c>
      <c r="M162" s="57">
        <v>0</v>
      </c>
      <c r="N162" s="58">
        <v>1.45</v>
      </c>
      <c r="O162" s="58">
        <v>0</v>
      </c>
      <c r="P162" s="58">
        <v>0</v>
      </c>
      <c r="Q162" s="58">
        <v>0</v>
      </c>
      <c r="R162" s="58">
        <v>0</v>
      </c>
      <c r="S162" s="91">
        <v>0</v>
      </c>
    </row>
    <row r="163" spans="1:19">
      <c r="A163" s="54" t="s">
        <v>3232</v>
      </c>
      <c r="B163" s="55" t="s">
        <v>3233</v>
      </c>
      <c r="C163" s="56">
        <v>5</v>
      </c>
      <c r="D163" s="57">
        <v>33.9</v>
      </c>
      <c r="E163" s="57">
        <v>2.6</v>
      </c>
      <c r="F163" s="57">
        <v>2.0249999999999999</v>
      </c>
      <c r="G163" s="57">
        <v>0</v>
      </c>
      <c r="H163" s="57">
        <v>12.7</v>
      </c>
      <c r="I163" s="57">
        <v>0</v>
      </c>
      <c r="J163" s="57">
        <v>0</v>
      </c>
      <c r="K163" s="57">
        <v>0</v>
      </c>
      <c r="L163" s="57">
        <v>0</v>
      </c>
      <c r="M163" s="57">
        <v>0</v>
      </c>
      <c r="N163" s="58">
        <v>1.45</v>
      </c>
      <c r="O163" s="58">
        <v>0</v>
      </c>
      <c r="P163" s="58">
        <v>0</v>
      </c>
      <c r="Q163" s="58">
        <v>0</v>
      </c>
      <c r="R163" s="58">
        <v>0</v>
      </c>
      <c r="S163" s="91">
        <v>0</v>
      </c>
    </row>
    <row r="164" spans="1:19">
      <c r="A164" s="54" t="s">
        <v>3234</v>
      </c>
      <c r="B164" s="55" t="s">
        <v>3235</v>
      </c>
      <c r="C164" s="56">
        <v>5</v>
      </c>
      <c r="D164" s="57">
        <v>39</v>
      </c>
      <c r="E164" s="57">
        <v>2.6</v>
      </c>
      <c r="F164" s="57">
        <v>2.0249999999999999</v>
      </c>
      <c r="G164" s="57">
        <v>0</v>
      </c>
      <c r="H164" s="57">
        <v>14.7</v>
      </c>
      <c r="I164" s="57">
        <v>0</v>
      </c>
      <c r="J164" s="57">
        <v>0</v>
      </c>
      <c r="K164" s="57">
        <v>0</v>
      </c>
      <c r="L164" s="57">
        <v>0</v>
      </c>
      <c r="M164" s="57">
        <v>0</v>
      </c>
      <c r="N164" s="58">
        <v>1.4</v>
      </c>
      <c r="O164" s="58">
        <v>0</v>
      </c>
      <c r="P164" s="58">
        <v>0</v>
      </c>
      <c r="Q164" s="58">
        <v>0</v>
      </c>
      <c r="R164" s="58">
        <v>0</v>
      </c>
      <c r="S164" s="91">
        <v>0</v>
      </c>
    </row>
    <row r="165" spans="1:19">
      <c r="A165" s="54" t="s">
        <v>3236</v>
      </c>
      <c r="B165" s="55" t="s">
        <v>3237</v>
      </c>
      <c r="C165" s="56">
        <v>5</v>
      </c>
      <c r="D165" s="57">
        <v>35.5</v>
      </c>
      <c r="E165" s="57">
        <v>2.6</v>
      </c>
      <c r="F165" s="57">
        <v>2.0249999999999999</v>
      </c>
      <c r="G165" s="57">
        <v>0</v>
      </c>
      <c r="H165" s="57">
        <v>14.7</v>
      </c>
      <c r="I165" s="57">
        <v>0</v>
      </c>
      <c r="J165" s="57">
        <v>0</v>
      </c>
      <c r="K165" s="57">
        <v>0</v>
      </c>
      <c r="L165" s="57">
        <v>0</v>
      </c>
      <c r="M165" s="57">
        <v>0</v>
      </c>
      <c r="N165" s="58">
        <v>1.4</v>
      </c>
      <c r="O165" s="58">
        <v>0</v>
      </c>
      <c r="P165" s="58">
        <v>0</v>
      </c>
      <c r="Q165" s="58">
        <v>0</v>
      </c>
      <c r="R165" s="58">
        <v>0</v>
      </c>
      <c r="S165" s="91">
        <v>0</v>
      </c>
    </row>
    <row r="166" spans="1:19">
      <c r="A166" s="54" t="s">
        <v>3238</v>
      </c>
      <c r="B166" s="55" t="s">
        <v>3239</v>
      </c>
      <c r="C166" s="56">
        <v>5</v>
      </c>
      <c r="D166" s="57">
        <v>32</v>
      </c>
      <c r="E166" s="57">
        <v>2.6</v>
      </c>
      <c r="F166" s="57">
        <v>2.0249999999999999</v>
      </c>
      <c r="G166" s="57">
        <v>0</v>
      </c>
      <c r="H166" s="57">
        <v>13.003</v>
      </c>
      <c r="I166" s="57">
        <v>0</v>
      </c>
      <c r="J166" s="57">
        <v>0</v>
      </c>
      <c r="K166" s="57">
        <v>0</v>
      </c>
      <c r="L166" s="57">
        <v>0</v>
      </c>
      <c r="M166" s="57">
        <v>0</v>
      </c>
      <c r="N166" s="58">
        <v>1.45</v>
      </c>
      <c r="O166" s="58">
        <v>0</v>
      </c>
      <c r="P166" s="58">
        <v>0</v>
      </c>
      <c r="Q166" s="58">
        <v>0</v>
      </c>
      <c r="R166" s="58">
        <v>0</v>
      </c>
      <c r="S166" s="91">
        <v>0</v>
      </c>
    </row>
    <row r="167" spans="1:19">
      <c r="A167" s="54" t="s">
        <v>3240</v>
      </c>
      <c r="B167" s="55" t="s">
        <v>3241</v>
      </c>
      <c r="C167" s="56">
        <v>5</v>
      </c>
      <c r="D167" s="57">
        <v>39</v>
      </c>
      <c r="E167" s="57">
        <v>2.6</v>
      </c>
      <c r="F167" s="57">
        <v>2.0249999999999999</v>
      </c>
      <c r="G167" s="57">
        <v>0</v>
      </c>
      <c r="H167" s="57">
        <v>13.8</v>
      </c>
      <c r="I167" s="57">
        <v>31.4</v>
      </c>
      <c r="J167" s="57">
        <v>0</v>
      </c>
      <c r="K167" s="57">
        <v>0</v>
      </c>
      <c r="L167" s="57">
        <v>0</v>
      </c>
      <c r="M167" s="57">
        <v>0</v>
      </c>
      <c r="N167" s="58">
        <v>1.45</v>
      </c>
      <c r="O167" s="58">
        <v>0</v>
      </c>
      <c r="P167" s="58">
        <v>0</v>
      </c>
      <c r="Q167" s="58">
        <v>0</v>
      </c>
      <c r="R167" s="58">
        <v>0</v>
      </c>
      <c r="S167" s="91">
        <v>0</v>
      </c>
    </row>
    <row r="168" spans="1:19">
      <c r="A168" s="54" t="s">
        <v>3242</v>
      </c>
      <c r="B168" s="55" t="s">
        <v>3243</v>
      </c>
      <c r="C168" s="56">
        <v>5</v>
      </c>
      <c r="D168" s="57">
        <v>33.9</v>
      </c>
      <c r="E168" s="57">
        <v>2.6</v>
      </c>
      <c r="F168" s="57">
        <v>2.0249999999999999</v>
      </c>
      <c r="G168" s="57">
        <v>0</v>
      </c>
      <c r="H168" s="57">
        <v>15</v>
      </c>
      <c r="I168" s="57">
        <v>0</v>
      </c>
      <c r="J168" s="57">
        <v>0</v>
      </c>
      <c r="K168" s="57">
        <v>0</v>
      </c>
      <c r="L168" s="57">
        <v>0</v>
      </c>
      <c r="M168" s="57">
        <v>0</v>
      </c>
      <c r="N168" s="58">
        <v>2</v>
      </c>
      <c r="O168" s="58">
        <v>0</v>
      </c>
      <c r="P168" s="58">
        <v>0</v>
      </c>
      <c r="Q168" s="58">
        <v>0</v>
      </c>
      <c r="R168" s="58">
        <v>0</v>
      </c>
      <c r="S168" s="91">
        <v>0</v>
      </c>
    </row>
    <row r="169" spans="1:19">
      <c r="A169" s="54" t="s">
        <v>3244</v>
      </c>
      <c r="B169" s="55" t="s">
        <v>3245</v>
      </c>
      <c r="C169" s="56">
        <v>5</v>
      </c>
      <c r="D169" s="57">
        <v>32.5</v>
      </c>
      <c r="E169" s="57">
        <v>2.6</v>
      </c>
      <c r="F169" s="57">
        <v>2.0249999999999999</v>
      </c>
      <c r="G169" s="57">
        <v>0</v>
      </c>
      <c r="H169" s="57">
        <v>13</v>
      </c>
      <c r="I169" s="57">
        <v>0</v>
      </c>
      <c r="J169" s="57">
        <v>0</v>
      </c>
      <c r="K169" s="57">
        <v>0</v>
      </c>
      <c r="L169" s="57">
        <v>0</v>
      </c>
      <c r="M169" s="57">
        <v>0</v>
      </c>
      <c r="N169" s="58">
        <v>2</v>
      </c>
      <c r="O169" s="58">
        <v>0</v>
      </c>
      <c r="P169" s="58">
        <v>0</v>
      </c>
      <c r="Q169" s="58">
        <v>0</v>
      </c>
      <c r="R169" s="58">
        <v>0</v>
      </c>
      <c r="S169" s="91">
        <v>0</v>
      </c>
    </row>
    <row r="170" spans="1:19">
      <c r="A170" s="54" t="s">
        <v>3246</v>
      </c>
      <c r="B170" s="55" t="s">
        <v>3247</v>
      </c>
      <c r="C170" s="56">
        <v>5</v>
      </c>
      <c r="D170" s="57">
        <v>34.5</v>
      </c>
      <c r="E170" s="57">
        <v>2.6</v>
      </c>
      <c r="F170" s="57">
        <v>2.0249999999999999</v>
      </c>
      <c r="G170" s="57">
        <v>0</v>
      </c>
      <c r="H170" s="57">
        <v>15</v>
      </c>
      <c r="I170" s="57">
        <v>0</v>
      </c>
      <c r="J170" s="57">
        <v>0</v>
      </c>
      <c r="K170" s="57">
        <v>0</v>
      </c>
      <c r="L170" s="57">
        <v>0</v>
      </c>
      <c r="M170" s="57">
        <v>0</v>
      </c>
      <c r="N170" s="58">
        <v>2</v>
      </c>
      <c r="O170" s="58">
        <v>0</v>
      </c>
      <c r="P170" s="58">
        <v>0</v>
      </c>
      <c r="Q170" s="58">
        <v>0</v>
      </c>
      <c r="R170" s="58">
        <v>0</v>
      </c>
      <c r="S170" s="91">
        <v>0</v>
      </c>
    </row>
    <row r="171" spans="1:19">
      <c r="A171" s="54" t="s">
        <v>3248</v>
      </c>
      <c r="B171" s="55" t="s">
        <v>3249</v>
      </c>
      <c r="C171" s="56">
        <v>5</v>
      </c>
      <c r="D171" s="57">
        <v>32.5</v>
      </c>
      <c r="E171" s="57">
        <v>2.6</v>
      </c>
      <c r="F171" s="57">
        <v>2.0249999999999999</v>
      </c>
      <c r="G171" s="57">
        <v>0</v>
      </c>
      <c r="H171" s="57">
        <v>11</v>
      </c>
      <c r="I171" s="57">
        <v>16</v>
      </c>
      <c r="J171" s="57">
        <v>0</v>
      </c>
      <c r="K171" s="57">
        <v>0</v>
      </c>
      <c r="L171" s="57">
        <v>0</v>
      </c>
      <c r="M171" s="57">
        <v>0</v>
      </c>
      <c r="N171" s="58">
        <v>2</v>
      </c>
      <c r="O171" s="58">
        <v>3.3</v>
      </c>
      <c r="P171" s="58">
        <v>0</v>
      </c>
      <c r="Q171" s="58">
        <v>0</v>
      </c>
      <c r="R171" s="58">
        <v>0</v>
      </c>
      <c r="S171" s="91">
        <v>0</v>
      </c>
    </row>
    <row r="172" spans="1:19">
      <c r="A172" s="54" t="s">
        <v>3250</v>
      </c>
      <c r="B172" s="55" t="s">
        <v>3251</v>
      </c>
      <c r="C172" s="56">
        <v>5</v>
      </c>
      <c r="D172" s="57">
        <v>37</v>
      </c>
      <c r="E172" s="57">
        <v>2.6</v>
      </c>
      <c r="F172" s="57">
        <v>2.0249999999999999</v>
      </c>
      <c r="G172" s="57">
        <v>0</v>
      </c>
      <c r="H172" s="57">
        <v>11.4</v>
      </c>
      <c r="I172" s="57">
        <v>20.399999999999999</v>
      </c>
      <c r="J172" s="57">
        <v>0</v>
      </c>
      <c r="K172" s="57">
        <v>0</v>
      </c>
      <c r="L172" s="57">
        <v>0</v>
      </c>
      <c r="M172" s="57">
        <v>0</v>
      </c>
      <c r="N172" s="58">
        <v>2</v>
      </c>
      <c r="O172" s="58">
        <v>4</v>
      </c>
      <c r="P172" s="58">
        <v>0</v>
      </c>
      <c r="Q172" s="58">
        <v>0</v>
      </c>
      <c r="R172" s="58">
        <v>0</v>
      </c>
      <c r="S172" s="91">
        <v>0</v>
      </c>
    </row>
    <row r="173" spans="1:19">
      <c r="A173" s="54" t="s">
        <v>3252</v>
      </c>
      <c r="B173" s="55" t="s">
        <v>3253</v>
      </c>
      <c r="C173" s="56">
        <v>5</v>
      </c>
      <c r="D173" s="57">
        <v>37</v>
      </c>
      <c r="E173" s="57">
        <v>2.6</v>
      </c>
      <c r="F173" s="57">
        <v>2.0249999999999999</v>
      </c>
      <c r="G173" s="57">
        <v>0</v>
      </c>
      <c r="H173" s="57">
        <v>14.5</v>
      </c>
      <c r="I173" s="57">
        <v>0</v>
      </c>
      <c r="J173" s="57">
        <v>0</v>
      </c>
      <c r="K173" s="57">
        <v>0</v>
      </c>
      <c r="L173" s="57">
        <v>0</v>
      </c>
      <c r="M173" s="57">
        <v>0</v>
      </c>
      <c r="N173" s="58">
        <v>2.15</v>
      </c>
      <c r="O173" s="58">
        <v>0</v>
      </c>
      <c r="P173" s="58">
        <v>0</v>
      </c>
      <c r="Q173" s="58">
        <v>0</v>
      </c>
      <c r="R173" s="58">
        <v>0</v>
      </c>
      <c r="S173" s="91">
        <v>0</v>
      </c>
    </row>
    <row r="174" spans="1:19">
      <c r="A174" s="54" t="s">
        <v>3254</v>
      </c>
      <c r="B174" s="55" t="s">
        <v>3255</v>
      </c>
      <c r="C174" s="56">
        <v>5</v>
      </c>
      <c r="D174" s="57">
        <v>35</v>
      </c>
      <c r="E174" s="57">
        <v>2.6</v>
      </c>
      <c r="F174" s="57">
        <v>2.0249999999999999</v>
      </c>
      <c r="G174" s="57">
        <v>0</v>
      </c>
      <c r="H174" s="57">
        <v>15</v>
      </c>
      <c r="I174" s="57">
        <v>0</v>
      </c>
      <c r="J174" s="57">
        <v>0</v>
      </c>
      <c r="K174" s="57">
        <v>0</v>
      </c>
      <c r="L174" s="57">
        <v>0</v>
      </c>
      <c r="M174" s="57">
        <v>0</v>
      </c>
      <c r="N174" s="58">
        <v>2.15</v>
      </c>
      <c r="O174" s="58">
        <v>0</v>
      </c>
      <c r="P174" s="58">
        <v>0</v>
      </c>
      <c r="Q174" s="58">
        <v>0</v>
      </c>
      <c r="R174" s="58">
        <v>0</v>
      </c>
      <c r="S174" s="91">
        <v>0</v>
      </c>
    </row>
    <row r="175" spans="1:19">
      <c r="A175" s="54" t="s">
        <v>3256</v>
      </c>
      <c r="B175" s="55" t="s">
        <v>3257</v>
      </c>
      <c r="C175" s="56">
        <v>5</v>
      </c>
      <c r="D175" s="57">
        <v>32</v>
      </c>
      <c r="E175" s="57">
        <v>2.6</v>
      </c>
      <c r="F175" s="57">
        <v>2.0249999999999999</v>
      </c>
      <c r="G175" s="57">
        <v>1.9</v>
      </c>
      <c r="H175" s="57">
        <v>6.2</v>
      </c>
      <c r="I175" s="57">
        <v>12.9</v>
      </c>
      <c r="J175" s="57">
        <v>0</v>
      </c>
      <c r="K175" s="57">
        <v>0</v>
      </c>
      <c r="L175" s="57">
        <v>0</v>
      </c>
      <c r="M175" s="57">
        <v>0</v>
      </c>
      <c r="N175" s="58">
        <v>0</v>
      </c>
      <c r="O175" s="58">
        <v>2.15</v>
      </c>
      <c r="P175" s="58">
        <v>0</v>
      </c>
      <c r="Q175" s="58">
        <v>0</v>
      </c>
      <c r="R175" s="58">
        <v>0</v>
      </c>
      <c r="S175" s="91">
        <v>0</v>
      </c>
    </row>
    <row r="176" spans="1:19">
      <c r="A176" s="54" t="s">
        <v>3258</v>
      </c>
      <c r="B176" s="55" t="s">
        <v>3259</v>
      </c>
      <c r="C176" s="56">
        <v>5</v>
      </c>
      <c r="D176" s="57">
        <v>36</v>
      </c>
      <c r="E176" s="57">
        <v>2.6</v>
      </c>
      <c r="F176" s="57">
        <v>2.0249999999999999</v>
      </c>
      <c r="G176" s="57">
        <v>0</v>
      </c>
      <c r="H176" s="57">
        <v>13.5</v>
      </c>
      <c r="I176" s="57">
        <v>22.2</v>
      </c>
      <c r="J176" s="57">
        <v>0</v>
      </c>
      <c r="K176" s="57">
        <v>0</v>
      </c>
      <c r="L176" s="57">
        <v>0</v>
      </c>
      <c r="M176" s="57">
        <v>0</v>
      </c>
      <c r="N176" s="58">
        <v>2.15</v>
      </c>
      <c r="O176" s="58">
        <v>0</v>
      </c>
      <c r="P176" s="58">
        <v>0</v>
      </c>
      <c r="Q176" s="58">
        <v>0</v>
      </c>
      <c r="R176" s="58">
        <v>0</v>
      </c>
      <c r="S176" s="91">
        <v>0</v>
      </c>
    </row>
    <row r="177" spans="1:19">
      <c r="A177" s="54" t="s">
        <v>3260</v>
      </c>
      <c r="B177" s="55" t="s">
        <v>3261</v>
      </c>
      <c r="C177" s="56">
        <v>5</v>
      </c>
      <c r="D177" s="57">
        <v>32.5</v>
      </c>
      <c r="E177" s="57">
        <v>2.6</v>
      </c>
      <c r="F177" s="57">
        <v>2.0249999999999999</v>
      </c>
      <c r="G177" s="57">
        <v>0</v>
      </c>
      <c r="H177" s="57">
        <v>13</v>
      </c>
      <c r="I177" s="57">
        <v>0</v>
      </c>
      <c r="J177" s="57">
        <v>0</v>
      </c>
      <c r="K177" s="57">
        <v>0</v>
      </c>
      <c r="L177" s="57">
        <v>0</v>
      </c>
      <c r="M177" s="57">
        <v>0</v>
      </c>
      <c r="N177" s="58">
        <v>2.15</v>
      </c>
      <c r="O177" s="58">
        <v>0</v>
      </c>
      <c r="P177" s="58">
        <v>0</v>
      </c>
      <c r="Q177" s="58">
        <v>0</v>
      </c>
      <c r="R177" s="58">
        <v>0</v>
      </c>
      <c r="S177" s="91">
        <v>0</v>
      </c>
    </row>
    <row r="178" spans="1:19">
      <c r="A178" s="54" t="s">
        <v>3262</v>
      </c>
      <c r="B178" s="55" t="s">
        <v>3263</v>
      </c>
      <c r="C178" s="56">
        <v>5</v>
      </c>
      <c r="D178" s="57">
        <v>37</v>
      </c>
      <c r="E178" s="57">
        <v>2.6</v>
      </c>
      <c r="F178" s="57">
        <v>2.0249999999999999</v>
      </c>
      <c r="G178" s="57">
        <v>0</v>
      </c>
      <c r="H178" s="57">
        <v>17</v>
      </c>
      <c r="I178" s="57">
        <v>0</v>
      </c>
      <c r="J178" s="57">
        <v>0</v>
      </c>
      <c r="K178" s="57">
        <v>0</v>
      </c>
      <c r="L178" s="57">
        <v>0</v>
      </c>
      <c r="M178" s="57">
        <v>0</v>
      </c>
      <c r="N178" s="58">
        <v>2.15</v>
      </c>
      <c r="O178" s="58">
        <v>0</v>
      </c>
      <c r="P178" s="58">
        <v>0</v>
      </c>
      <c r="Q178" s="58">
        <v>0</v>
      </c>
      <c r="R178" s="58">
        <v>0</v>
      </c>
      <c r="S178" s="91">
        <v>0</v>
      </c>
    </row>
    <row r="179" spans="1:19">
      <c r="A179" s="54" t="s">
        <v>3264</v>
      </c>
      <c r="B179" s="55" t="s">
        <v>3265</v>
      </c>
      <c r="C179" s="56">
        <v>5</v>
      </c>
      <c r="D179" s="57">
        <v>34</v>
      </c>
      <c r="E179" s="57">
        <v>2.6</v>
      </c>
      <c r="F179" s="57">
        <v>2.0249999999999999</v>
      </c>
      <c r="G179" s="57">
        <v>0</v>
      </c>
      <c r="H179" s="57">
        <v>14.3</v>
      </c>
      <c r="I179" s="57">
        <v>0</v>
      </c>
      <c r="J179" s="57">
        <v>0</v>
      </c>
      <c r="K179" s="57">
        <v>0</v>
      </c>
      <c r="L179" s="57">
        <v>0</v>
      </c>
      <c r="M179" s="57">
        <v>0</v>
      </c>
      <c r="N179" s="58">
        <v>2.15</v>
      </c>
      <c r="O179" s="58">
        <v>0</v>
      </c>
      <c r="P179" s="58">
        <v>0</v>
      </c>
      <c r="Q179" s="58">
        <v>0</v>
      </c>
      <c r="R179" s="58">
        <v>0</v>
      </c>
      <c r="S179" s="91">
        <v>0</v>
      </c>
    </row>
    <row r="180" spans="1:19">
      <c r="A180" s="54" t="s">
        <v>3266</v>
      </c>
      <c r="B180" s="55" t="s">
        <v>3267</v>
      </c>
      <c r="C180" s="56">
        <v>5</v>
      </c>
      <c r="D180" s="57">
        <v>33</v>
      </c>
      <c r="E180" s="57">
        <v>2.6</v>
      </c>
      <c r="F180" s="57">
        <v>2.0249999999999999</v>
      </c>
      <c r="G180" s="57">
        <v>0</v>
      </c>
      <c r="H180" s="57">
        <v>12.5</v>
      </c>
      <c r="I180" s="57">
        <v>0</v>
      </c>
      <c r="J180" s="57">
        <v>0</v>
      </c>
      <c r="K180" s="57">
        <v>0</v>
      </c>
      <c r="L180" s="57">
        <v>0</v>
      </c>
      <c r="M180" s="57">
        <v>0</v>
      </c>
      <c r="N180" s="58">
        <v>2.15</v>
      </c>
      <c r="O180" s="58">
        <v>0</v>
      </c>
      <c r="P180" s="58">
        <v>0</v>
      </c>
      <c r="Q180" s="58">
        <v>0</v>
      </c>
      <c r="R180" s="58">
        <v>0</v>
      </c>
      <c r="S180" s="91">
        <v>0</v>
      </c>
    </row>
    <row r="181" spans="1:19">
      <c r="A181" s="54" t="s">
        <v>3268</v>
      </c>
      <c r="B181" s="55" t="s">
        <v>3269</v>
      </c>
      <c r="C181" s="56">
        <v>5</v>
      </c>
      <c r="D181" s="57">
        <v>36</v>
      </c>
      <c r="E181" s="57">
        <v>2.6</v>
      </c>
      <c r="F181" s="57">
        <v>2.0249999999999999</v>
      </c>
      <c r="G181" s="57">
        <v>0</v>
      </c>
      <c r="H181" s="57">
        <v>15.5</v>
      </c>
      <c r="I181" s="57">
        <v>24.2</v>
      </c>
      <c r="J181" s="57">
        <v>0</v>
      </c>
      <c r="K181" s="57">
        <v>0</v>
      </c>
      <c r="L181" s="57">
        <v>0</v>
      </c>
      <c r="M181" s="57">
        <v>0</v>
      </c>
      <c r="N181" s="58">
        <v>2.15</v>
      </c>
      <c r="O181" s="58">
        <v>0</v>
      </c>
      <c r="P181" s="58">
        <v>0</v>
      </c>
      <c r="Q181" s="58">
        <v>0</v>
      </c>
      <c r="R181" s="58">
        <v>0</v>
      </c>
      <c r="S181" s="91">
        <v>0</v>
      </c>
    </row>
    <row r="182" spans="1:19">
      <c r="A182" s="54" t="s">
        <v>3270</v>
      </c>
      <c r="B182" s="55" t="s">
        <v>3271</v>
      </c>
      <c r="C182" s="56">
        <v>5</v>
      </c>
      <c r="D182" s="57">
        <v>34.5</v>
      </c>
      <c r="E182" s="57">
        <v>2.6</v>
      </c>
      <c r="F182" s="57">
        <v>2.0249999999999999</v>
      </c>
      <c r="G182" s="57">
        <v>0</v>
      </c>
      <c r="H182" s="57">
        <v>13</v>
      </c>
      <c r="I182" s="57">
        <v>0</v>
      </c>
      <c r="J182" s="57">
        <v>0</v>
      </c>
      <c r="K182" s="57">
        <v>0</v>
      </c>
      <c r="L182" s="57">
        <v>0</v>
      </c>
      <c r="M182" s="57">
        <v>0</v>
      </c>
      <c r="N182" s="58">
        <v>2.15</v>
      </c>
      <c r="O182" s="58">
        <v>0</v>
      </c>
      <c r="P182" s="58">
        <v>0</v>
      </c>
      <c r="Q182" s="58">
        <v>0</v>
      </c>
      <c r="R182" s="58">
        <v>0</v>
      </c>
      <c r="S182" s="91">
        <v>0</v>
      </c>
    </row>
    <row r="183" spans="1:19">
      <c r="A183" s="54" t="s">
        <v>3272</v>
      </c>
      <c r="B183" s="55" t="s">
        <v>3273</v>
      </c>
      <c r="C183" s="56">
        <v>5</v>
      </c>
      <c r="D183" s="57">
        <v>34</v>
      </c>
      <c r="E183" s="57">
        <v>2.6</v>
      </c>
      <c r="F183" s="57">
        <v>2.0249999999999999</v>
      </c>
      <c r="G183" s="57">
        <v>0</v>
      </c>
      <c r="H183" s="57">
        <v>14.9</v>
      </c>
      <c r="I183" s="57">
        <v>0</v>
      </c>
      <c r="J183" s="57">
        <v>0</v>
      </c>
      <c r="K183" s="57">
        <v>0</v>
      </c>
      <c r="L183" s="57">
        <v>0</v>
      </c>
      <c r="M183" s="57">
        <v>0</v>
      </c>
      <c r="N183" s="58">
        <v>2.2999999999999998</v>
      </c>
      <c r="O183" s="58">
        <v>0</v>
      </c>
      <c r="P183" s="58">
        <v>0</v>
      </c>
      <c r="Q183" s="58">
        <v>0</v>
      </c>
      <c r="R183" s="58">
        <v>0</v>
      </c>
      <c r="S183" s="91">
        <v>0</v>
      </c>
    </row>
    <row r="184" spans="1:19">
      <c r="A184" s="54" t="s">
        <v>3274</v>
      </c>
      <c r="B184" s="55" t="s">
        <v>3275</v>
      </c>
      <c r="C184" s="56">
        <v>5</v>
      </c>
      <c r="D184" s="57">
        <v>33</v>
      </c>
      <c r="E184" s="57">
        <v>2.6</v>
      </c>
      <c r="F184" s="57">
        <v>2.0249999999999999</v>
      </c>
      <c r="G184" s="57">
        <v>1.879</v>
      </c>
      <c r="H184" s="57">
        <v>7</v>
      </c>
      <c r="I184" s="57">
        <v>15.4</v>
      </c>
      <c r="J184" s="57">
        <v>0</v>
      </c>
      <c r="K184" s="57">
        <v>0</v>
      </c>
      <c r="L184" s="57">
        <v>0</v>
      </c>
      <c r="M184" s="57">
        <v>0</v>
      </c>
      <c r="N184" s="58">
        <v>0</v>
      </c>
      <c r="O184" s="58">
        <v>2.2999999999999998</v>
      </c>
      <c r="P184" s="58">
        <v>0</v>
      </c>
      <c r="Q184" s="58">
        <v>0</v>
      </c>
      <c r="R184" s="58">
        <v>0</v>
      </c>
      <c r="S184" s="91">
        <v>0</v>
      </c>
    </row>
    <row r="185" spans="1:19">
      <c r="A185" s="54" t="s">
        <v>3276</v>
      </c>
      <c r="B185" s="55" t="s">
        <v>3277</v>
      </c>
      <c r="C185" s="56">
        <v>5</v>
      </c>
      <c r="D185" s="57">
        <v>34</v>
      </c>
      <c r="E185" s="57">
        <v>2.6</v>
      </c>
      <c r="F185" s="57">
        <v>2.0249999999999999</v>
      </c>
      <c r="G185" s="57">
        <v>0</v>
      </c>
      <c r="H185" s="57">
        <v>14.5</v>
      </c>
      <c r="I185" s="57">
        <v>0</v>
      </c>
      <c r="J185" s="57">
        <v>0</v>
      </c>
      <c r="K185" s="57">
        <v>0</v>
      </c>
      <c r="L185" s="57">
        <v>0</v>
      </c>
      <c r="M185" s="57">
        <v>0</v>
      </c>
      <c r="N185" s="58">
        <v>2.2999999999999998</v>
      </c>
      <c r="O185" s="58">
        <v>0</v>
      </c>
      <c r="P185" s="58">
        <v>0</v>
      </c>
      <c r="Q185" s="58">
        <v>0</v>
      </c>
      <c r="R185" s="58">
        <v>0</v>
      </c>
      <c r="S185" s="91">
        <v>0</v>
      </c>
    </row>
    <row r="186" spans="1:19">
      <c r="A186" s="54" t="s">
        <v>3278</v>
      </c>
      <c r="B186" s="55" t="s">
        <v>3279</v>
      </c>
      <c r="C186" s="56">
        <v>5</v>
      </c>
      <c r="D186" s="57">
        <v>31</v>
      </c>
      <c r="E186" s="57">
        <v>2.6</v>
      </c>
      <c r="F186" s="57">
        <v>2.0249999999999999</v>
      </c>
      <c r="G186" s="57">
        <v>1.8819999999999999</v>
      </c>
      <c r="H186" s="57">
        <v>7</v>
      </c>
      <c r="I186" s="57">
        <v>13.5</v>
      </c>
      <c r="J186" s="57">
        <v>0</v>
      </c>
      <c r="K186" s="57">
        <v>0</v>
      </c>
      <c r="L186" s="57">
        <v>0</v>
      </c>
      <c r="M186" s="57">
        <v>0</v>
      </c>
      <c r="N186" s="58">
        <v>0</v>
      </c>
      <c r="O186" s="58">
        <v>2.2999999999999998</v>
      </c>
      <c r="P186" s="58">
        <v>0</v>
      </c>
      <c r="Q186" s="58">
        <v>0</v>
      </c>
      <c r="R186" s="58">
        <v>0</v>
      </c>
      <c r="S186" s="91">
        <v>0</v>
      </c>
    </row>
    <row r="187" spans="1:19">
      <c r="A187" s="54" t="s">
        <v>3280</v>
      </c>
      <c r="B187" s="55" t="s">
        <v>3281</v>
      </c>
      <c r="C187" s="56">
        <v>5</v>
      </c>
      <c r="D187" s="57">
        <v>33</v>
      </c>
      <c r="E187" s="57">
        <v>2.6</v>
      </c>
      <c r="F187" s="57">
        <v>2.0249999999999999</v>
      </c>
      <c r="G187" s="57">
        <v>1.9</v>
      </c>
      <c r="H187" s="57">
        <v>7</v>
      </c>
      <c r="I187" s="57">
        <v>14.9</v>
      </c>
      <c r="J187" s="57">
        <v>0</v>
      </c>
      <c r="K187" s="57">
        <v>0</v>
      </c>
      <c r="L187" s="57">
        <v>0</v>
      </c>
      <c r="M187" s="57">
        <v>0</v>
      </c>
      <c r="N187" s="58">
        <v>0</v>
      </c>
      <c r="O187" s="58">
        <v>2.2999999999999998</v>
      </c>
      <c r="P187" s="58">
        <v>0</v>
      </c>
      <c r="Q187" s="58">
        <v>0</v>
      </c>
      <c r="R187" s="58">
        <v>0</v>
      </c>
      <c r="S187" s="91">
        <v>0</v>
      </c>
    </row>
    <row r="188" spans="1:19">
      <c r="A188" s="54" t="s">
        <v>3282</v>
      </c>
      <c r="B188" s="55" t="s">
        <v>3283</v>
      </c>
      <c r="C188" s="56">
        <v>5</v>
      </c>
      <c r="D188" s="57">
        <v>37</v>
      </c>
      <c r="E188" s="57">
        <v>2.6</v>
      </c>
      <c r="F188" s="57">
        <v>2.0249999999999999</v>
      </c>
      <c r="G188" s="57">
        <v>0</v>
      </c>
      <c r="H188" s="57">
        <v>12.9</v>
      </c>
      <c r="I188" s="57">
        <v>28.5</v>
      </c>
      <c r="J188" s="57">
        <v>0</v>
      </c>
      <c r="K188" s="57">
        <v>0</v>
      </c>
      <c r="L188" s="57">
        <v>0</v>
      </c>
      <c r="M188" s="57">
        <v>0</v>
      </c>
      <c r="N188" s="58">
        <v>2.2999999999999998</v>
      </c>
      <c r="O188" s="58">
        <v>0</v>
      </c>
      <c r="P188" s="58">
        <v>0</v>
      </c>
      <c r="Q188" s="58">
        <v>0</v>
      </c>
      <c r="R188" s="58">
        <v>0</v>
      </c>
      <c r="S188" s="91">
        <v>0</v>
      </c>
    </row>
    <row r="189" spans="1:19">
      <c r="A189" s="54" t="s">
        <v>3284</v>
      </c>
      <c r="B189" s="55" t="s">
        <v>3285</v>
      </c>
      <c r="C189" s="56">
        <v>5</v>
      </c>
      <c r="D189" s="57">
        <v>37</v>
      </c>
      <c r="E189" s="57">
        <v>2.6</v>
      </c>
      <c r="F189" s="57">
        <v>2.0249999999999999</v>
      </c>
      <c r="G189" s="57">
        <v>0</v>
      </c>
      <c r="H189" s="57">
        <v>14.5</v>
      </c>
      <c r="I189" s="57">
        <v>0</v>
      </c>
      <c r="J189" s="57">
        <v>0</v>
      </c>
      <c r="K189" s="57">
        <v>0</v>
      </c>
      <c r="L189" s="57">
        <v>0</v>
      </c>
      <c r="M189" s="57">
        <v>0</v>
      </c>
      <c r="N189" s="58">
        <v>2.2999999999999998</v>
      </c>
      <c r="O189" s="58">
        <v>0</v>
      </c>
      <c r="P189" s="58">
        <v>0</v>
      </c>
      <c r="Q189" s="58">
        <v>0</v>
      </c>
      <c r="R189" s="58">
        <v>0</v>
      </c>
      <c r="S189" s="91">
        <v>0</v>
      </c>
    </row>
    <row r="190" spans="1:19">
      <c r="A190" s="54" t="s">
        <v>3286</v>
      </c>
      <c r="B190" s="55" t="s">
        <v>3287</v>
      </c>
      <c r="C190" s="56">
        <v>5</v>
      </c>
      <c r="D190" s="57">
        <v>37</v>
      </c>
      <c r="E190" s="57">
        <v>2.6</v>
      </c>
      <c r="F190" s="57">
        <v>2.0249999999999999</v>
      </c>
      <c r="G190" s="57">
        <v>0</v>
      </c>
      <c r="H190" s="57">
        <v>14.5</v>
      </c>
      <c r="I190" s="57">
        <v>24.5</v>
      </c>
      <c r="J190" s="57">
        <v>0</v>
      </c>
      <c r="K190" s="57">
        <v>0</v>
      </c>
      <c r="L190" s="57">
        <v>0</v>
      </c>
      <c r="M190" s="57">
        <v>0</v>
      </c>
      <c r="N190" s="58">
        <v>2.2999999999999998</v>
      </c>
      <c r="O190" s="58">
        <v>0</v>
      </c>
      <c r="P190" s="58">
        <v>0</v>
      </c>
      <c r="Q190" s="58">
        <v>0</v>
      </c>
      <c r="R190" s="58">
        <v>0</v>
      </c>
      <c r="S190" s="91">
        <v>0</v>
      </c>
    </row>
    <row r="191" spans="1:19">
      <c r="A191" s="54" t="s">
        <v>3288</v>
      </c>
      <c r="B191" s="55" t="s">
        <v>3289</v>
      </c>
      <c r="C191" s="56">
        <v>5</v>
      </c>
      <c r="D191" s="57">
        <v>36.799999999999997</v>
      </c>
      <c r="E191" s="57">
        <v>2.6</v>
      </c>
      <c r="F191" s="57">
        <v>2.0249999999999999</v>
      </c>
      <c r="G191" s="57">
        <v>0</v>
      </c>
      <c r="H191" s="57">
        <v>14.3</v>
      </c>
      <c r="I191" s="57">
        <v>0</v>
      </c>
      <c r="J191" s="57">
        <v>0</v>
      </c>
      <c r="K191" s="57">
        <v>0</v>
      </c>
      <c r="L191" s="57">
        <v>0</v>
      </c>
      <c r="M191" s="57">
        <v>0</v>
      </c>
      <c r="N191" s="58">
        <v>2.2999999999999998</v>
      </c>
      <c r="O191" s="58">
        <v>0</v>
      </c>
      <c r="P191" s="58">
        <v>0</v>
      </c>
      <c r="Q191" s="58">
        <v>0</v>
      </c>
      <c r="R191" s="58">
        <v>0</v>
      </c>
      <c r="S191" s="91">
        <v>0</v>
      </c>
    </row>
    <row r="192" spans="1:19">
      <c r="A192" s="54" t="s">
        <v>3290</v>
      </c>
      <c r="B192" s="55" t="s">
        <v>3291</v>
      </c>
      <c r="C192" s="56">
        <v>5</v>
      </c>
      <c r="D192" s="57">
        <v>34.5</v>
      </c>
      <c r="E192" s="57">
        <v>2.6</v>
      </c>
      <c r="F192" s="57">
        <v>2.0249999999999999</v>
      </c>
      <c r="G192" s="57">
        <v>0</v>
      </c>
      <c r="H192" s="57">
        <v>13</v>
      </c>
      <c r="I192" s="57">
        <v>0</v>
      </c>
      <c r="J192" s="57">
        <v>0</v>
      </c>
      <c r="K192" s="57">
        <v>0</v>
      </c>
      <c r="L192" s="57">
        <v>0</v>
      </c>
      <c r="M192" s="57">
        <v>0</v>
      </c>
      <c r="N192" s="58">
        <v>2.2999999999999998</v>
      </c>
      <c r="O192" s="58">
        <v>0</v>
      </c>
      <c r="P192" s="58">
        <v>0</v>
      </c>
      <c r="Q192" s="58">
        <v>0</v>
      </c>
      <c r="R192" s="58">
        <v>0</v>
      </c>
      <c r="S192" s="91">
        <v>0</v>
      </c>
    </row>
    <row r="193" spans="1:19">
      <c r="A193" s="54" t="s">
        <v>3292</v>
      </c>
      <c r="B193" s="55" t="s">
        <v>3293</v>
      </c>
      <c r="C193" s="56">
        <v>5</v>
      </c>
      <c r="D193" s="57">
        <v>35</v>
      </c>
      <c r="E193" s="57">
        <v>2.6</v>
      </c>
      <c r="F193" s="57">
        <v>2.0249999999999999</v>
      </c>
      <c r="G193" s="57">
        <v>0</v>
      </c>
      <c r="H193" s="57">
        <v>12.5</v>
      </c>
      <c r="I193" s="57">
        <v>0</v>
      </c>
      <c r="J193" s="57">
        <v>0</v>
      </c>
      <c r="K193" s="57">
        <v>0</v>
      </c>
      <c r="L193" s="57">
        <v>0</v>
      </c>
      <c r="M193" s="57">
        <v>0</v>
      </c>
      <c r="N193" s="58">
        <v>2.2999999999999998</v>
      </c>
      <c r="O193" s="58">
        <v>0</v>
      </c>
      <c r="P193" s="58">
        <v>0</v>
      </c>
      <c r="Q193" s="58">
        <v>0</v>
      </c>
      <c r="R193" s="58">
        <v>0</v>
      </c>
      <c r="S193" s="91">
        <v>0</v>
      </c>
    </row>
    <row r="194" spans="1:19">
      <c r="A194" s="54" t="s">
        <v>3294</v>
      </c>
      <c r="B194" s="55" t="s">
        <v>3295</v>
      </c>
      <c r="C194" s="56">
        <v>5</v>
      </c>
      <c r="D194" s="57">
        <v>36</v>
      </c>
      <c r="E194" s="57">
        <v>2.6</v>
      </c>
      <c r="F194" s="57">
        <v>2.0249999999999999</v>
      </c>
      <c r="G194" s="57">
        <v>0</v>
      </c>
      <c r="H194" s="57">
        <v>12.3</v>
      </c>
      <c r="I194" s="57">
        <v>27.9</v>
      </c>
      <c r="J194" s="57">
        <v>0</v>
      </c>
      <c r="K194" s="57">
        <v>0</v>
      </c>
      <c r="L194" s="57">
        <v>0</v>
      </c>
      <c r="M194" s="57">
        <v>0</v>
      </c>
      <c r="N194" s="58">
        <v>2.2999999999999998</v>
      </c>
      <c r="O194" s="58">
        <v>0</v>
      </c>
      <c r="P194" s="58">
        <v>0</v>
      </c>
      <c r="Q194" s="58">
        <v>0</v>
      </c>
      <c r="R194" s="58">
        <v>0</v>
      </c>
      <c r="S194" s="91">
        <v>0</v>
      </c>
    </row>
    <row r="195" spans="1:19">
      <c r="A195" s="54" t="s">
        <v>3296</v>
      </c>
      <c r="B195" s="55" t="s">
        <v>3297</v>
      </c>
      <c r="C195" s="56">
        <v>5</v>
      </c>
      <c r="D195" s="57">
        <v>36.700000000000003</v>
      </c>
      <c r="E195" s="57">
        <v>2.6</v>
      </c>
      <c r="F195" s="57">
        <v>2.0249999999999999</v>
      </c>
      <c r="G195" s="57">
        <v>0</v>
      </c>
      <c r="H195" s="57">
        <v>15.2</v>
      </c>
      <c r="I195" s="57">
        <v>0</v>
      </c>
      <c r="J195" s="57">
        <v>0</v>
      </c>
      <c r="K195" s="57">
        <v>0</v>
      </c>
      <c r="L195" s="57">
        <v>0</v>
      </c>
      <c r="M195" s="57">
        <v>0</v>
      </c>
      <c r="N195" s="58">
        <v>2.2999999999999998</v>
      </c>
      <c r="O195" s="58">
        <v>0</v>
      </c>
      <c r="P195" s="58">
        <v>0</v>
      </c>
      <c r="Q195" s="58">
        <v>0</v>
      </c>
      <c r="R195" s="58">
        <v>0</v>
      </c>
      <c r="S195" s="91">
        <v>0</v>
      </c>
    </row>
    <row r="196" spans="1:19">
      <c r="A196" s="54" t="s">
        <v>3298</v>
      </c>
      <c r="B196" s="55" t="s">
        <v>3299</v>
      </c>
      <c r="C196" s="56">
        <v>5</v>
      </c>
      <c r="D196" s="57">
        <v>39</v>
      </c>
      <c r="E196" s="57">
        <v>2.6</v>
      </c>
      <c r="F196" s="57">
        <v>2.0249999999999999</v>
      </c>
      <c r="G196" s="57">
        <v>0</v>
      </c>
      <c r="H196" s="57">
        <v>14.8</v>
      </c>
      <c r="I196" s="57">
        <v>24.8</v>
      </c>
      <c r="J196" s="57">
        <v>0</v>
      </c>
      <c r="K196" s="57">
        <v>0</v>
      </c>
      <c r="L196" s="57">
        <v>0</v>
      </c>
      <c r="M196" s="57">
        <v>0</v>
      </c>
      <c r="N196" s="58">
        <v>2.2999999999999998</v>
      </c>
      <c r="O196" s="58">
        <v>0</v>
      </c>
      <c r="P196" s="58">
        <v>0</v>
      </c>
      <c r="Q196" s="58">
        <v>0</v>
      </c>
      <c r="R196" s="58">
        <v>0</v>
      </c>
      <c r="S196" s="91">
        <v>0</v>
      </c>
    </row>
    <row r="197" spans="1:19">
      <c r="A197" s="54" t="s">
        <v>3300</v>
      </c>
      <c r="B197" s="55" t="s">
        <v>3301</v>
      </c>
      <c r="C197" s="56">
        <v>5</v>
      </c>
      <c r="D197" s="57">
        <v>37</v>
      </c>
      <c r="E197" s="57">
        <v>2.6</v>
      </c>
      <c r="F197" s="57">
        <v>2.0249999999999999</v>
      </c>
      <c r="G197" s="57">
        <v>0</v>
      </c>
      <c r="H197" s="57">
        <v>14.5</v>
      </c>
      <c r="I197" s="57">
        <v>18.251999999999999</v>
      </c>
      <c r="J197" s="57">
        <v>0</v>
      </c>
      <c r="K197" s="57">
        <v>0</v>
      </c>
      <c r="L197" s="57">
        <v>0</v>
      </c>
      <c r="M197" s="57">
        <v>0</v>
      </c>
      <c r="N197" s="58">
        <v>2.2999999999999998</v>
      </c>
      <c r="O197" s="58">
        <v>3</v>
      </c>
      <c r="P197" s="58">
        <v>0</v>
      </c>
      <c r="Q197" s="58">
        <v>0</v>
      </c>
      <c r="R197" s="58">
        <v>0</v>
      </c>
      <c r="S197" s="91">
        <v>0</v>
      </c>
    </row>
    <row r="198" spans="1:19">
      <c r="A198" s="54" t="s">
        <v>3302</v>
      </c>
      <c r="B198" s="55" t="s">
        <v>3303</v>
      </c>
      <c r="C198" s="56">
        <v>5</v>
      </c>
      <c r="D198" s="57">
        <v>34</v>
      </c>
      <c r="E198" s="57">
        <v>2.6</v>
      </c>
      <c r="F198" s="57">
        <v>2.0249999999999999</v>
      </c>
      <c r="G198" s="57">
        <v>0</v>
      </c>
      <c r="H198" s="57">
        <v>14.5</v>
      </c>
      <c r="I198" s="57">
        <v>22.5</v>
      </c>
      <c r="J198" s="57">
        <v>0</v>
      </c>
      <c r="K198" s="57">
        <v>0</v>
      </c>
      <c r="L198" s="57">
        <v>0</v>
      </c>
      <c r="M198" s="57">
        <v>0</v>
      </c>
      <c r="N198" s="58">
        <v>2.2999999999999998</v>
      </c>
      <c r="O198" s="58">
        <v>5</v>
      </c>
      <c r="P198" s="58">
        <v>0</v>
      </c>
      <c r="Q198" s="58">
        <v>0</v>
      </c>
      <c r="R198" s="58">
        <v>0</v>
      </c>
      <c r="S198" s="91">
        <v>0</v>
      </c>
    </row>
    <row r="199" spans="1:19">
      <c r="A199" s="54" t="s">
        <v>3304</v>
      </c>
      <c r="B199" s="55" t="s">
        <v>3305</v>
      </c>
      <c r="C199" s="56">
        <v>5</v>
      </c>
      <c r="D199" s="57">
        <v>37</v>
      </c>
      <c r="E199" s="57">
        <v>2.6</v>
      </c>
      <c r="F199" s="57">
        <v>2.0249999999999999</v>
      </c>
      <c r="G199" s="57">
        <v>0</v>
      </c>
      <c r="H199" s="57">
        <v>14.5</v>
      </c>
      <c r="I199" s="57">
        <v>0</v>
      </c>
      <c r="J199" s="57">
        <v>0</v>
      </c>
      <c r="K199" s="57">
        <v>0</v>
      </c>
      <c r="L199" s="57">
        <v>0</v>
      </c>
      <c r="M199" s="57">
        <v>0</v>
      </c>
      <c r="N199" s="58">
        <v>2.4500000000000002</v>
      </c>
      <c r="O199" s="58">
        <v>0</v>
      </c>
      <c r="P199" s="58">
        <v>0</v>
      </c>
      <c r="Q199" s="58">
        <v>0</v>
      </c>
      <c r="R199" s="58">
        <v>0</v>
      </c>
      <c r="S199" s="91">
        <v>0</v>
      </c>
    </row>
    <row r="200" spans="1:19">
      <c r="A200" s="54" t="s">
        <v>3306</v>
      </c>
      <c r="B200" s="55" t="s">
        <v>3307</v>
      </c>
      <c r="C200" s="56">
        <v>5</v>
      </c>
      <c r="D200" s="57">
        <v>34.5</v>
      </c>
      <c r="E200" s="57">
        <v>2.6</v>
      </c>
      <c r="F200" s="57">
        <v>2.0249999999999999</v>
      </c>
      <c r="G200" s="57">
        <v>0</v>
      </c>
      <c r="H200" s="57">
        <v>13</v>
      </c>
      <c r="I200" s="57">
        <v>0</v>
      </c>
      <c r="J200" s="57">
        <v>0</v>
      </c>
      <c r="K200" s="57">
        <v>0</v>
      </c>
      <c r="L200" s="57">
        <v>0</v>
      </c>
      <c r="M200" s="57">
        <v>0</v>
      </c>
      <c r="N200" s="58">
        <v>2.4500000000000002</v>
      </c>
      <c r="O200" s="58">
        <v>0</v>
      </c>
      <c r="P200" s="58">
        <v>0</v>
      </c>
      <c r="Q200" s="58">
        <v>0</v>
      </c>
      <c r="R200" s="58">
        <v>0</v>
      </c>
      <c r="S200" s="91">
        <v>0</v>
      </c>
    </row>
    <row r="201" spans="1:19">
      <c r="A201" s="54" t="s">
        <v>3308</v>
      </c>
      <c r="B201" s="55" t="s">
        <v>3309</v>
      </c>
      <c r="C201" s="56">
        <v>5</v>
      </c>
      <c r="D201" s="57">
        <v>37</v>
      </c>
      <c r="E201" s="57">
        <v>2.6</v>
      </c>
      <c r="F201" s="57">
        <v>2.0249999999999999</v>
      </c>
      <c r="G201" s="57">
        <v>0</v>
      </c>
      <c r="H201" s="57">
        <v>12.6</v>
      </c>
      <c r="I201" s="57">
        <v>26.8</v>
      </c>
      <c r="J201" s="57">
        <v>0</v>
      </c>
      <c r="K201" s="57">
        <v>0</v>
      </c>
      <c r="L201" s="57">
        <v>0</v>
      </c>
      <c r="M201" s="57">
        <v>0</v>
      </c>
      <c r="N201" s="58">
        <v>2.4500000000000002</v>
      </c>
      <c r="O201" s="58">
        <v>0</v>
      </c>
      <c r="P201" s="58">
        <v>0</v>
      </c>
      <c r="Q201" s="58">
        <v>0</v>
      </c>
      <c r="R201" s="58">
        <v>0</v>
      </c>
      <c r="S201" s="91">
        <v>0</v>
      </c>
    </row>
    <row r="202" spans="1:19">
      <c r="A202" s="54" t="s">
        <v>3310</v>
      </c>
      <c r="B202" s="55" t="s">
        <v>3311</v>
      </c>
      <c r="C202" s="56">
        <v>5</v>
      </c>
      <c r="D202" s="57">
        <v>37</v>
      </c>
      <c r="E202" s="57">
        <v>2.6</v>
      </c>
      <c r="F202" s="57">
        <v>2.0249999999999999</v>
      </c>
      <c r="G202" s="57">
        <v>0</v>
      </c>
      <c r="H202" s="57">
        <v>11.4</v>
      </c>
      <c r="I202" s="57">
        <v>27</v>
      </c>
      <c r="J202" s="57">
        <v>0</v>
      </c>
      <c r="K202" s="57">
        <v>0</v>
      </c>
      <c r="L202" s="57">
        <v>0</v>
      </c>
      <c r="M202" s="57">
        <v>0</v>
      </c>
      <c r="N202" s="58">
        <v>2.4500000000000002</v>
      </c>
      <c r="O202" s="58">
        <v>0</v>
      </c>
      <c r="P202" s="58">
        <v>0</v>
      </c>
      <c r="Q202" s="58">
        <v>0</v>
      </c>
      <c r="R202" s="58">
        <v>0</v>
      </c>
      <c r="S202" s="91">
        <v>0</v>
      </c>
    </row>
    <row r="203" spans="1:19">
      <c r="A203" s="54" t="s">
        <v>3312</v>
      </c>
      <c r="B203" s="55" t="s">
        <v>3313</v>
      </c>
      <c r="C203" s="56">
        <v>5</v>
      </c>
      <c r="D203" s="57">
        <v>33</v>
      </c>
      <c r="E203" s="57">
        <v>2.6</v>
      </c>
      <c r="F203" s="57">
        <v>2.0249999999999999</v>
      </c>
      <c r="G203" s="57">
        <v>0</v>
      </c>
      <c r="H203" s="57">
        <v>13.301</v>
      </c>
      <c r="I203" s="57">
        <v>27.507000000000001</v>
      </c>
      <c r="J203" s="57">
        <v>0</v>
      </c>
      <c r="K203" s="57">
        <v>0</v>
      </c>
      <c r="L203" s="57">
        <v>0</v>
      </c>
      <c r="M203" s="57">
        <v>0</v>
      </c>
      <c r="N203" s="58">
        <v>2.4500000000000002</v>
      </c>
      <c r="O203" s="58">
        <v>0</v>
      </c>
      <c r="P203" s="58">
        <v>0</v>
      </c>
      <c r="Q203" s="58">
        <v>0</v>
      </c>
      <c r="R203" s="58">
        <v>0</v>
      </c>
      <c r="S203" s="91">
        <v>0</v>
      </c>
    </row>
    <row r="204" spans="1:19">
      <c r="A204" s="54" t="s">
        <v>3314</v>
      </c>
      <c r="B204" s="55" t="s">
        <v>3315</v>
      </c>
      <c r="C204" s="56">
        <v>5</v>
      </c>
      <c r="D204" s="57">
        <v>39.5</v>
      </c>
      <c r="E204" s="57">
        <v>2.6</v>
      </c>
      <c r="F204" s="57">
        <v>2.0249999999999999</v>
      </c>
      <c r="G204" s="57">
        <v>1.95</v>
      </c>
      <c r="H204" s="57">
        <v>13</v>
      </c>
      <c r="I204" s="57">
        <v>18.899999999999999</v>
      </c>
      <c r="J204" s="57">
        <v>23.6</v>
      </c>
      <c r="K204" s="57">
        <v>26.1</v>
      </c>
      <c r="L204" s="57">
        <v>0</v>
      </c>
      <c r="M204" s="57">
        <v>0</v>
      </c>
      <c r="N204" s="58">
        <v>0</v>
      </c>
      <c r="O204" s="58">
        <v>2.4500000000000002</v>
      </c>
      <c r="P204" s="58">
        <v>6.3</v>
      </c>
      <c r="Q204" s="58">
        <v>1.3</v>
      </c>
      <c r="R204" s="58">
        <v>0</v>
      </c>
      <c r="S204" s="91">
        <v>0</v>
      </c>
    </row>
    <row r="205" spans="1:19">
      <c r="A205" s="54" t="s">
        <v>3316</v>
      </c>
      <c r="B205" s="55" t="s">
        <v>3317</v>
      </c>
      <c r="C205" s="56">
        <v>5</v>
      </c>
      <c r="D205" s="57">
        <v>37.1</v>
      </c>
      <c r="E205" s="57">
        <v>2.6</v>
      </c>
      <c r="F205" s="57">
        <v>2.0249999999999999</v>
      </c>
      <c r="G205" s="57">
        <v>1.9</v>
      </c>
      <c r="H205" s="57">
        <v>5</v>
      </c>
      <c r="I205" s="57">
        <v>13.5</v>
      </c>
      <c r="J205" s="57">
        <v>0</v>
      </c>
      <c r="K205" s="57">
        <v>0</v>
      </c>
      <c r="L205" s="57">
        <v>0</v>
      </c>
      <c r="M205" s="57">
        <v>0</v>
      </c>
      <c r="N205" s="58">
        <v>0</v>
      </c>
      <c r="O205" s="58">
        <v>3</v>
      </c>
      <c r="P205" s="58">
        <v>0</v>
      </c>
      <c r="Q205" s="58">
        <v>0</v>
      </c>
      <c r="R205" s="58">
        <v>0</v>
      </c>
      <c r="S205" s="91">
        <v>0</v>
      </c>
    </row>
    <row r="206" spans="1:19">
      <c r="A206" s="54" t="s">
        <v>3318</v>
      </c>
      <c r="B206" s="55" t="s">
        <v>3319</v>
      </c>
      <c r="C206" s="56">
        <v>5</v>
      </c>
      <c r="D206" s="57">
        <v>36</v>
      </c>
      <c r="E206" s="57">
        <v>2.6</v>
      </c>
      <c r="F206" s="57">
        <v>2.5150000000000001</v>
      </c>
      <c r="G206" s="57">
        <v>1.9</v>
      </c>
      <c r="H206" s="57">
        <v>6</v>
      </c>
      <c r="I206" s="57">
        <v>12.57</v>
      </c>
      <c r="J206" s="57">
        <v>0</v>
      </c>
      <c r="K206" s="57">
        <v>0</v>
      </c>
      <c r="L206" s="57">
        <v>0</v>
      </c>
      <c r="M206" s="57">
        <v>0</v>
      </c>
      <c r="N206" s="58">
        <v>0</v>
      </c>
      <c r="O206" s="58">
        <v>3</v>
      </c>
      <c r="P206" s="58">
        <v>0</v>
      </c>
      <c r="Q206" s="58">
        <v>0</v>
      </c>
      <c r="R206" s="58">
        <v>0</v>
      </c>
      <c r="S206" s="91">
        <v>0</v>
      </c>
    </row>
    <row r="207" spans="1:19">
      <c r="A207" s="54" t="s">
        <v>3320</v>
      </c>
      <c r="B207" s="55" t="s">
        <v>3321</v>
      </c>
      <c r="C207" s="56">
        <v>5</v>
      </c>
      <c r="D207" s="57">
        <v>34</v>
      </c>
      <c r="E207" s="57">
        <v>2.6</v>
      </c>
      <c r="F207" s="57">
        <v>2.0249999999999999</v>
      </c>
      <c r="G207" s="57">
        <v>0</v>
      </c>
      <c r="H207" s="57">
        <v>14.8</v>
      </c>
      <c r="I207" s="57">
        <v>0</v>
      </c>
      <c r="J207" s="57">
        <v>0</v>
      </c>
      <c r="K207" s="57">
        <v>0</v>
      </c>
      <c r="L207" s="57">
        <v>0</v>
      </c>
      <c r="M207" s="57">
        <v>0</v>
      </c>
      <c r="N207" s="58">
        <v>3</v>
      </c>
      <c r="O207" s="58">
        <v>0</v>
      </c>
      <c r="P207" s="58">
        <v>0</v>
      </c>
      <c r="Q207" s="58">
        <v>0</v>
      </c>
      <c r="R207" s="58">
        <v>0</v>
      </c>
      <c r="S207" s="91">
        <v>0</v>
      </c>
    </row>
    <row r="208" spans="1:19">
      <c r="A208" s="54" t="s">
        <v>3322</v>
      </c>
      <c r="B208" s="55" t="s">
        <v>3323</v>
      </c>
      <c r="C208" s="56">
        <v>5</v>
      </c>
      <c r="D208" s="57">
        <v>32</v>
      </c>
      <c r="E208" s="57">
        <v>2.6</v>
      </c>
      <c r="F208" s="57">
        <v>2.0249999999999999</v>
      </c>
      <c r="G208" s="57">
        <v>1.9259999999999999</v>
      </c>
      <c r="H208" s="57">
        <v>7</v>
      </c>
      <c r="I208" s="57">
        <v>13.5</v>
      </c>
      <c r="J208" s="57">
        <v>0</v>
      </c>
      <c r="K208" s="57">
        <v>0</v>
      </c>
      <c r="L208" s="57">
        <v>0</v>
      </c>
      <c r="M208" s="57">
        <v>0</v>
      </c>
      <c r="N208" s="58">
        <v>0</v>
      </c>
      <c r="O208" s="58">
        <v>3</v>
      </c>
      <c r="P208" s="58">
        <v>0</v>
      </c>
      <c r="Q208" s="58">
        <v>0</v>
      </c>
      <c r="R208" s="58">
        <v>0</v>
      </c>
      <c r="S208" s="91">
        <v>0</v>
      </c>
    </row>
    <row r="209" spans="1:19">
      <c r="A209" s="54" t="s">
        <v>3324</v>
      </c>
      <c r="B209" s="55" t="s">
        <v>3325</v>
      </c>
      <c r="C209" s="56">
        <v>5</v>
      </c>
      <c r="D209" s="57">
        <v>34</v>
      </c>
      <c r="E209" s="57">
        <v>2.6</v>
      </c>
      <c r="F209" s="57">
        <v>2.0249999999999999</v>
      </c>
      <c r="G209" s="57">
        <v>0</v>
      </c>
      <c r="H209" s="57">
        <v>15</v>
      </c>
      <c r="I209" s="57">
        <v>0</v>
      </c>
      <c r="J209" s="57">
        <v>0</v>
      </c>
      <c r="K209" s="57">
        <v>0</v>
      </c>
      <c r="L209" s="57">
        <v>0</v>
      </c>
      <c r="M209" s="57">
        <v>0</v>
      </c>
      <c r="N209" s="58">
        <v>3</v>
      </c>
      <c r="O209" s="58">
        <v>0</v>
      </c>
      <c r="P209" s="58">
        <v>0</v>
      </c>
      <c r="Q209" s="58">
        <v>0</v>
      </c>
      <c r="R209" s="58">
        <v>0</v>
      </c>
      <c r="S209" s="91">
        <v>0</v>
      </c>
    </row>
    <row r="210" spans="1:19">
      <c r="A210" s="54" t="s">
        <v>3326</v>
      </c>
      <c r="B210" s="55" t="s">
        <v>3327</v>
      </c>
      <c r="C210" s="56">
        <v>5</v>
      </c>
      <c r="D210" s="57">
        <v>32</v>
      </c>
      <c r="E210" s="57">
        <v>2.6</v>
      </c>
      <c r="F210" s="57">
        <v>2.0249999999999999</v>
      </c>
      <c r="G210" s="57">
        <v>0</v>
      </c>
      <c r="H210" s="57">
        <v>12.8</v>
      </c>
      <c r="I210" s="57">
        <v>0</v>
      </c>
      <c r="J210" s="57">
        <v>0</v>
      </c>
      <c r="K210" s="57">
        <v>0</v>
      </c>
      <c r="L210" s="57">
        <v>0</v>
      </c>
      <c r="M210" s="57">
        <v>0</v>
      </c>
      <c r="N210" s="58">
        <v>3</v>
      </c>
      <c r="O210" s="58">
        <v>0</v>
      </c>
      <c r="P210" s="58">
        <v>0</v>
      </c>
      <c r="Q210" s="58">
        <v>0</v>
      </c>
      <c r="R210" s="58">
        <v>0</v>
      </c>
      <c r="S210" s="91">
        <v>0</v>
      </c>
    </row>
    <row r="211" spans="1:19">
      <c r="A211" s="54" t="s">
        <v>3328</v>
      </c>
      <c r="B211" s="55" t="s">
        <v>3329</v>
      </c>
      <c r="C211" s="56">
        <v>5</v>
      </c>
      <c r="D211" s="57">
        <v>35.5</v>
      </c>
      <c r="E211" s="57">
        <v>2.6</v>
      </c>
      <c r="F211" s="57">
        <v>2.0249999999999999</v>
      </c>
      <c r="G211" s="57">
        <v>0</v>
      </c>
      <c r="H211" s="57">
        <v>14.8</v>
      </c>
      <c r="I211" s="57">
        <v>0</v>
      </c>
      <c r="J211" s="57">
        <v>0</v>
      </c>
      <c r="K211" s="57">
        <v>0</v>
      </c>
      <c r="L211" s="57">
        <v>0</v>
      </c>
      <c r="M211" s="57">
        <v>0</v>
      </c>
      <c r="N211" s="58">
        <v>3</v>
      </c>
      <c r="O211" s="58">
        <v>0</v>
      </c>
      <c r="P211" s="58">
        <v>0</v>
      </c>
      <c r="Q211" s="58">
        <v>0</v>
      </c>
      <c r="R211" s="58">
        <v>0</v>
      </c>
      <c r="S211" s="91">
        <v>0</v>
      </c>
    </row>
    <row r="212" spans="1:19">
      <c r="A212" s="54" t="s">
        <v>3330</v>
      </c>
      <c r="B212" s="55" t="s">
        <v>3331</v>
      </c>
      <c r="C212" s="56">
        <v>5</v>
      </c>
      <c r="D212" s="57">
        <v>35.5</v>
      </c>
      <c r="E212" s="57">
        <v>2.6</v>
      </c>
      <c r="F212" s="57">
        <v>2.0249999999999999</v>
      </c>
      <c r="G212" s="57">
        <v>0</v>
      </c>
      <c r="H212" s="57">
        <v>15.8</v>
      </c>
      <c r="I212" s="57">
        <v>0</v>
      </c>
      <c r="J212" s="57">
        <v>0</v>
      </c>
      <c r="K212" s="57">
        <v>0</v>
      </c>
      <c r="L212" s="57">
        <v>0</v>
      </c>
      <c r="M212" s="57">
        <v>0</v>
      </c>
      <c r="N212" s="58">
        <v>3</v>
      </c>
      <c r="O212" s="58">
        <v>0</v>
      </c>
      <c r="P212" s="58">
        <v>0</v>
      </c>
      <c r="Q212" s="58">
        <v>0</v>
      </c>
      <c r="R212" s="58">
        <v>0</v>
      </c>
      <c r="S212" s="91">
        <v>0</v>
      </c>
    </row>
    <row r="213" spans="1:19">
      <c r="A213" s="54" t="s">
        <v>3332</v>
      </c>
      <c r="B213" s="55" t="s">
        <v>3333</v>
      </c>
      <c r="C213" s="56">
        <v>5</v>
      </c>
      <c r="D213" s="57">
        <v>35.5</v>
      </c>
      <c r="E213" s="57">
        <v>2.6</v>
      </c>
      <c r="F213" s="57">
        <v>2.0249999999999999</v>
      </c>
      <c r="G213" s="57">
        <v>0</v>
      </c>
      <c r="H213" s="57">
        <v>14</v>
      </c>
      <c r="I213" s="57">
        <v>0</v>
      </c>
      <c r="J213" s="57">
        <v>0</v>
      </c>
      <c r="K213" s="57">
        <v>0</v>
      </c>
      <c r="L213" s="57">
        <v>0</v>
      </c>
      <c r="M213" s="57">
        <v>0</v>
      </c>
      <c r="N213" s="58">
        <v>3</v>
      </c>
      <c r="O213" s="58">
        <v>0</v>
      </c>
      <c r="P213" s="58">
        <v>0</v>
      </c>
      <c r="Q213" s="58">
        <v>0</v>
      </c>
      <c r="R213" s="58">
        <v>0</v>
      </c>
      <c r="S213" s="91">
        <v>0</v>
      </c>
    </row>
    <row r="214" spans="1:19">
      <c r="A214" s="54" t="s">
        <v>3334</v>
      </c>
      <c r="B214" s="55" t="s">
        <v>3335</v>
      </c>
      <c r="C214" s="56">
        <v>5</v>
      </c>
      <c r="D214" s="57">
        <v>37</v>
      </c>
      <c r="E214" s="57">
        <v>2.6</v>
      </c>
      <c r="F214" s="57">
        <v>2.0249999999999999</v>
      </c>
      <c r="G214" s="57">
        <v>0</v>
      </c>
      <c r="H214" s="57">
        <v>14.5</v>
      </c>
      <c r="I214" s="57">
        <v>0</v>
      </c>
      <c r="J214" s="57">
        <v>0</v>
      </c>
      <c r="K214" s="57">
        <v>0</v>
      </c>
      <c r="L214" s="57">
        <v>0</v>
      </c>
      <c r="M214" s="57">
        <v>0</v>
      </c>
      <c r="N214" s="58">
        <v>3</v>
      </c>
      <c r="O214" s="58">
        <v>0</v>
      </c>
      <c r="P214" s="58">
        <v>0</v>
      </c>
      <c r="Q214" s="58">
        <v>0</v>
      </c>
      <c r="R214" s="58">
        <v>0</v>
      </c>
      <c r="S214" s="91">
        <v>0</v>
      </c>
    </row>
    <row r="215" spans="1:19">
      <c r="A215" s="54" t="s">
        <v>3336</v>
      </c>
      <c r="B215" s="55" t="s">
        <v>3337</v>
      </c>
      <c r="C215" s="56">
        <v>5</v>
      </c>
      <c r="D215" s="57">
        <v>37</v>
      </c>
      <c r="E215" s="57">
        <v>2.6</v>
      </c>
      <c r="F215" s="57">
        <v>2.0249999999999999</v>
      </c>
      <c r="G215" s="57">
        <v>0</v>
      </c>
      <c r="H215" s="57">
        <v>16</v>
      </c>
      <c r="I215" s="57">
        <v>0</v>
      </c>
      <c r="J215" s="57">
        <v>0</v>
      </c>
      <c r="K215" s="57">
        <v>0</v>
      </c>
      <c r="L215" s="57">
        <v>0</v>
      </c>
      <c r="M215" s="57">
        <v>0</v>
      </c>
      <c r="N215" s="58">
        <v>3</v>
      </c>
      <c r="O215" s="58">
        <v>0</v>
      </c>
      <c r="P215" s="58">
        <v>0</v>
      </c>
      <c r="Q215" s="58">
        <v>0</v>
      </c>
      <c r="R215" s="58">
        <v>0</v>
      </c>
      <c r="S215" s="91">
        <v>0</v>
      </c>
    </row>
    <row r="216" spans="1:19">
      <c r="A216" s="54" t="s">
        <v>3338</v>
      </c>
      <c r="B216" s="55" t="s">
        <v>3339</v>
      </c>
      <c r="C216" s="56">
        <v>5</v>
      </c>
      <c r="D216" s="57">
        <v>34.5</v>
      </c>
      <c r="E216" s="57">
        <v>2.6</v>
      </c>
      <c r="F216" s="57">
        <v>2.0249999999999999</v>
      </c>
      <c r="G216" s="57">
        <v>0</v>
      </c>
      <c r="H216" s="57">
        <v>12.5</v>
      </c>
      <c r="I216" s="57">
        <v>0</v>
      </c>
      <c r="J216" s="57">
        <v>0</v>
      </c>
      <c r="K216" s="57">
        <v>0</v>
      </c>
      <c r="L216" s="57">
        <v>0</v>
      </c>
      <c r="M216" s="57">
        <v>0</v>
      </c>
      <c r="N216" s="58">
        <v>3</v>
      </c>
      <c r="O216" s="58">
        <v>0</v>
      </c>
      <c r="P216" s="58">
        <v>0</v>
      </c>
      <c r="Q216" s="58">
        <v>0</v>
      </c>
      <c r="R216" s="58">
        <v>0</v>
      </c>
      <c r="S216" s="91">
        <v>0</v>
      </c>
    </row>
    <row r="217" spans="1:19">
      <c r="A217" s="54" t="s">
        <v>3340</v>
      </c>
      <c r="B217" s="55" t="s">
        <v>3341</v>
      </c>
      <c r="C217" s="56">
        <v>5</v>
      </c>
      <c r="D217" s="57">
        <v>32</v>
      </c>
      <c r="E217" s="57">
        <v>2.6</v>
      </c>
      <c r="F217" s="57">
        <v>2.0249999999999999</v>
      </c>
      <c r="G217" s="57">
        <v>0</v>
      </c>
      <c r="H217" s="57">
        <v>12.8</v>
      </c>
      <c r="I217" s="57">
        <v>0</v>
      </c>
      <c r="J217" s="57">
        <v>0</v>
      </c>
      <c r="K217" s="57">
        <v>0</v>
      </c>
      <c r="L217" s="57">
        <v>0</v>
      </c>
      <c r="M217" s="57">
        <v>0</v>
      </c>
      <c r="N217" s="58">
        <v>3</v>
      </c>
      <c r="O217" s="58">
        <v>0</v>
      </c>
      <c r="P217" s="58">
        <v>0</v>
      </c>
      <c r="Q217" s="58">
        <v>0</v>
      </c>
      <c r="R217" s="58">
        <v>0</v>
      </c>
      <c r="S217" s="91">
        <v>0</v>
      </c>
    </row>
    <row r="218" spans="1:19">
      <c r="A218" s="54" t="s">
        <v>3342</v>
      </c>
      <c r="B218" s="55" t="s">
        <v>3343</v>
      </c>
      <c r="C218" s="56">
        <v>5</v>
      </c>
      <c r="D218" s="57">
        <v>39.5</v>
      </c>
      <c r="E218" s="57">
        <v>2.6</v>
      </c>
      <c r="F218" s="57">
        <v>2.0249999999999999</v>
      </c>
      <c r="G218" s="57">
        <v>0</v>
      </c>
      <c r="H218" s="57">
        <v>15.105</v>
      </c>
      <c r="I218" s="57">
        <v>26.1</v>
      </c>
      <c r="J218" s="57">
        <v>0</v>
      </c>
      <c r="K218" s="57">
        <v>0</v>
      </c>
      <c r="L218" s="57">
        <v>0</v>
      </c>
      <c r="M218" s="57">
        <v>0</v>
      </c>
      <c r="N218" s="58">
        <v>3</v>
      </c>
      <c r="O218" s="58">
        <v>0</v>
      </c>
      <c r="P218" s="58">
        <v>0</v>
      </c>
      <c r="Q218" s="58">
        <v>0</v>
      </c>
      <c r="R218" s="58">
        <v>0</v>
      </c>
      <c r="S218" s="91">
        <v>0</v>
      </c>
    </row>
    <row r="219" spans="1:19">
      <c r="A219" s="54" t="s">
        <v>3344</v>
      </c>
      <c r="B219" s="55" t="s">
        <v>3345</v>
      </c>
      <c r="C219" s="56">
        <v>5</v>
      </c>
      <c r="D219" s="57">
        <v>37</v>
      </c>
      <c r="E219" s="57">
        <v>2.6</v>
      </c>
      <c r="F219" s="57">
        <v>2.0249999999999999</v>
      </c>
      <c r="G219" s="57">
        <v>0</v>
      </c>
      <c r="H219" s="57">
        <v>14.497999999999999</v>
      </c>
      <c r="I219" s="57">
        <v>0</v>
      </c>
      <c r="J219" s="57">
        <v>0</v>
      </c>
      <c r="K219" s="57">
        <v>0</v>
      </c>
      <c r="L219" s="57">
        <v>0</v>
      </c>
      <c r="M219" s="57">
        <v>0</v>
      </c>
      <c r="N219" s="58">
        <v>3</v>
      </c>
      <c r="O219" s="58">
        <v>0</v>
      </c>
      <c r="P219" s="58">
        <v>0</v>
      </c>
      <c r="Q219" s="58">
        <v>0</v>
      </c>
      <c r="R219" s="58">
        <v>0</v>
      </c>
      <c r="S219" s="91">
        <v>0</v>
      </c>
    </row>
    <row r="220" spans="1:19">
      <c r="A220" s="54" t="s">
        <v>3346</v>
      </c>
      <c r="B220" s="55" t="s">
        <v>3347</v>
      </c>
      <c r="C220" s="56">
        <v>5</v>
      </c>
      <c r="D220" s="57">
        <v>32</v>
      </c>
      <c r="E220" s="57">
        <v>2.6</v>
      </c>
      <c r="F220" s="57">
        <v>2.0249999999999999</v>
      </c>
      <c r="G220" s="57">
        <v>0</v>
      </c>
      <c r="H220" s="57">
        <v>12.302</v>
      </c>
      <c r="I220" s="57">
        <v>0</v>
      </c>
      <c r="J220" s="57">
        <v>0</v>
      </c>
      <c r="K220" s="57">
        <v>0</v>
      </c>
      <c r="L220" s="57">
        <v>0</v>
      </c>
      <c r="M220" s="57">
        <v>0</v>
      </c>
      <c r="N220" s="58">
        <v>3</v>
      </c>
      <c r="O220" s="58">
        <v>0</v>
      </c>
      <c r="P220" s="58">
        <v>0</v>
      </c>
      <c r="Q220" s="58">
        <v>0</v>
      </c>
      <c r="R220" s="58">
        <v>0</v>
      </c>
      <c r="S220" s="91">
        <v>0</v>
      </c>
    </row>
    <row r="221" spans="1:19">
      <c r="A221" s="54" t="s">
        <v>3348</v>
      </c>
      <c r="B221" s="55" t="s">
        <v>3349</v>
      </c>
      <c r="C221" s="56">
        <v>5</v>
      </c>
      <c r="D221" s="57">
        <v>39.9</v>
      </c>
      <c r="E221" s="57">
        <v>2.6</v>
      </c>
      <c r="F221" s="57">
        <v>2.0249999999999999</v>
      </c>
      <c r="G221" s="57">
        <v>0</v>
      </c>
      <c r="H221" s="57">
        <v>17.399999999999999</v>
      </c>
      <c r="I221" s="57">
        <v>0</v>
      </c>
      <c r="J221" s="57">
        <v>0</v>
      </c>
      <c r="K221" s="57">
        <v>0</v>
      </c>
      <c r="L221" s="57">
        <v>0</v>
      </c>
      <c r="M221" s="57">
        <v>0</v>
      </c>
      <c r="N221" s="58">
        <v>3</v>
      </c>
      <c r="O221" s="58">
        <v>0</v>
      </c>
      <c r="P221" s="58">
        <v>0</v>
      </c>
      <c r="Q221" s="58">
        <v>0</v>
      </c>
      <c r="R221" s="58">
        <v>0</v>
      </c>
      <c r="S221" s="91">
        <v>0</v>
      </c>
    </row>
    <row r="222" spans="1:19">
      <c r="A222" s="54" t="s">
        <v>3350</v>
      </c>
      <c r="B222" s="55" t="s">
        <v>3351</v>
      </c>
      <c r="C222" s="56">
        <v>5</v>
      </c>
      <c r="D222" s="57">
        <v>36.200000000000003</v>
      </c>
      <c r="E222" s="57">
        <v>2.6</v>
      </c>
      <c r="F222" s="57">
        <v>2.0249999999999999</v>
      </c>
      <c r="G222" s="57">
        <v>0</v>
      </c>
      <c r="H222" s="57">
        <v>13.7</v>
      </c>
      <c r="I222" s="57">
        <v>0</v>
      </c>
      <c r="J222" s="57">
        <v>0</v>
      </c>
      <c r="K222" s="57">
        <v>0</v>
      </c>
      <c r="L222" s="57">
        <v>0</v>
      </c>
      <c r="M222" s="57">
        <v>0</v>
      </c>
      <c r="N222" s="58">
        <v>3</v>
      </c>
      <c r="O222" s="58">
        <v>0</v>
      </c>
      <c r="P222" s="58">
        <v>0</v>
      </c>
      <c r="Q222" s="58">
        <v>0</v>
      </c>
      <c r="R222" s="58">
        <v>0</v>
      </c>
      <c r="S222" s="91">
        <v>0</v>
      </c>
    </row>
    <row r="223" spans="1:19">
      <c r="A223" s="54" t="s">
        <v>3352</v>
      </c>
      <c r="B223" s="55" t="s">
        <v>3353</v>
      </c>
      <c r="C223" s="56">
        <v>5</v>
      </c>
      <c r="D223" s="57">
        <v>39.9</v>
      </c>
      <c r="E223" s="57">
        <v>2.6</v>
      </c>
      <c r="F223" s="57">
        <v>2.0249999999999999</v>
      </c>
      <c r="G223" s="57">
        <v>0</v>
      </c>
      <c r="H223" s="57">
        <v>17.399999999999999</v>
      </c>
      <c r="I223" s="57">
        <v>0</v>
      </c>
      <c r="J223" s="57">
        <v>0</v>
      </c>
      <c r="K223" s="57">
        <v>0</v>
      </c>
      <c r="L223" s="57">
        <v>0</v>
      </c>
      <c r="M223" s="57">
        <v>0</v>
      </c>
      <c r="N223" s="58">
        <v>3</v>
      </c>
      <c r="O223" s="58">
        <v>0</v>
      </c>
      <c r="P223" s="58">
        <v>0</v>
      </c>
      <c r="Q223" s="58">
        <v>0</v>
      </c>
      <c r="R223" s="58">
        <v>0</v>
      </c>
      <c r="S223" s="91">
        <v>0</v>
      </c>
    </row>
    <row r="224" spans="1:19">
      <c r="A224" s="54" t="s">
        <v>3354</v>
      </c>
      <c r="B224" s="55" t="s">
        <v>3355</v>
      </c>
      <c r="C224" s="56">
        <v>5</v>
      </c>
      <c r="D224" s="57">
        <v>39</v>
      </c>
      <c r="E224" s="57">
        <v>2.6</v>
      </c>
      <c r="F224" s="57">
        <v>2.0249999999999999</v>
      </c>
      <c r="G224" s="57">
        <v>0</v>
      </c>
      <c r="H224" s="57">
        <v>14.6</v>
      </c>
      <c r="I224" s="57">
        <v>27.622</v>
      </c>
      <c r="J224" s="57">
        <v>0</v>
      </c>
      <c r="K224" s="57">
        <v>0</v>
      </c>
      <c r="L224" s="57">
        <v>0</v>
      </c>
      <c r="M224" s="57">
        <v>0</v>
      </c>
      <c r="N224" s="58">
        <v>3</v>
      </c>
      <c r="O224" s="58">
        <v>0</v>
      </c>
      <c r="P224" s="58">
        <v>0</v>
      </c>
      <c r="Q224" s="58">
        <v>0</v>
      </c>
      <c r="R224" s="58">
        <v>0</v>
      </c>
      <c r="S224" s="91">
        <v>0</v>
      </c>
    </row>
    <row r="225" spans="1:19">
      <c r="A225" s="54" t="s">
        <v>3356</v>
      </c>
      <c r="B225" s="55" t="s">
        <v>3357</v>
      </c>
      <c r="C225" s="56">
        <v>5</v>
      </c>
      <c r="D225" s="57">
        <v>39</v>
      </c>
      <c r="E225" s="57">
        <v>2.6</v>
      </c>
      <c r="F225" s="57">
        <v>2.0249999999999999</v>
      </c>
      <c r="G225" s="57">
        <v>0</v>
      </c>
      <c r="H225" s="57">
        <v>14.6</v>
      </c>
      <c r="I225" s="57">
        <v>25.6</v>
      </c>
      <c r="J225" s="57">
        <v>0</v>
      </c>
      <c r="K225" s="57">
        <v>0</v>
      </c>
      <c r="L225" s="57">
        <v>0</v>
      </c>
      <c r="M225" s="57">
        <v>0</v>
      </c>
      <c r="N225" s="58">
        <v>3</v>
      </c>
      <c r="O225" s="58">
        <v>0</v>
      </c>
      <c r="P225" s="58">
        <v>0</v>
      </c>
      <c r="Q225" s="58">
        <v>0</v>
      </c>
      <c r="R225" s="58">
        <v>0</v>
      </c>
      <c r="S225" s="91">
        <v>0</v>
      </c>
    </row>
    <row r="226" spans="1:19">
      <c r="A226" s="54" t="s">
        <v>3358</v>
      </c>
      <c r="B226" s="55" t="s">
        <v>3359</v>
      </c>
      <c r="C226" s="56">
        <v>5</v>
      </c>
      <c r="D226" s="57">
        <v>37</v>
      </c>
      <c r="E226" s="57">
        <v>2.6</v>
      </c>
      <c r="F226" s="57">
        <v>2.0249999999999999</v>
      </c>
      <c r="G226" s="57">
        <v>0</v>
      </c>
      <c r="H226" s="57">
        <v>16</v>
      </c>
      <c r="I226" s="57">
        <v>0</v>
      </c>
      <c r="J226" s="57">
        <v>0</v>
      </c>
      <c r="K226" s="57">
        <v>0</v>
      </c>
      <c r="L226" s="57">
        <v>0</v>
      </c>
      <c r="M226" s="57">
        <v>0</v>
      </c>
      <c r="N226" s="58">
        <v>3</v>
      </c>
      <c r="O226" s="58">
        <v>0</v>
      </c>
      <c r="P226" s="58">
        <v>0</v>
      </c>
      <c r="Q226" s="58">
        <v>0</v>
      </c>
      <c r="R226" s="58">
        <v>0</v>
      </c>
      <c r="S226" s="91">
        <v>0</v>
      </c>
    </row>
    <row r="227" spans="1:19">
      <c r="A227" s="54" t="s">
        <v>3360</v>
      </c>
      <c r="B227" s="55" t="s">
        <v>3361</v>
      </c>
      <c r="C227" s="56">
        <v>5</v>
      </c>
      <c r="D227" s="57">
        <v>34</v>
      </c>
      <c r="E227" s="57">
        <v>2.6</v>
      </c>
      <c r="F227" s="57">
        <v>2.0249999999999999</v>
      </c>
      <c r="G227" s="57">
        <v>0</v>
      </c>
      <c r="H227" s="57">
        <v>14.8</v>
      </c>
      <c r="I227" s="57">
        <v>0</v>
      </c>
      <c r="J227" s="57">
        <v>0</v>
      </c>
      <c r="K227" s="57">
        <v>0</v>
      </c>
      <c r="L227" s="57">
        <v>0</v>
      </c>
      <c r="M227" s="57">
        <v>0</v>
      </c>
      <c r="N227" s="58">
        <v>3</v>
      </c>
      <c r="O227" s="58">
        <v>0</v>
      </c>
      <c r="P227" s="58">
        <v>0</v>
      </c>
      <c r="Q227" s="58">
        <v>0</v>
      </c>
      <c r="R227" s="58">
        <v>0</v>
      </c>
      <c r="S227" s="91">
        <v>0</v>
      </c>
    </row>
    <row r="228" spans="1:19">
      <c r="A228" s="54" t="s">
        <v>3362</v>
      </c>
      <c r="B228" s="55" t="s">
        <v>3363</v>
      </c>
      <c r="C228" s="56">
        <v>5</v>
      </c>
      <c r="D228" s="57">
        <v>37.9</v>
      </c>
      <c r="E228" s="57">
        <v>2.6</v>
      </c>
      <c r="F228" s="57">
        <v>2.0249999999999999</v>
      </c>
      <c r="G228" s="57">
        <v>0</v>
      </c>
      <c r="H228" s="57">
        <v>15.4</v>
      </c>
      <c r="I228" s="57">
        <v>23.3</v>
      </c>
      <c r="J228" s="57">
        <v>0</v>
      </c>
      <c r="K228" s="57">
        <v>0</v>
      </c>
      <c r="L228" s="57">
        <v>0</v>
      </c>
      <c r="M228" s="57">
        <v>0</v>
      </c>
      <c r="N228" s="58">
        <v>3</v>
      </c>
      <c r="O228" s="58">
        <v>0</v>
      </c>
      <c r="P228" s="58">
        <v>0</v>
      </c>
      <c r="Q228" s="58">
        <v>0</v>
      </c>
      <c r="R228" s="58">
        <v>0</v>
      </c>
      <c r="S228" s="91">
        <v>0</v>
      </c>
    </row>
    <row r="229" spans="1:19">
      <c r="A229" s="54" t="s">
        <v>3364</v>
      </c>
      <c r="B229" s="55" t="s">
        <v>3365</v>
      </c>
      <c r="C229" s="56">
        <v>5</v>
      </c>
      <c r="D229" s="57">
        <v>39.9</v>
      </c>
      <c r="E229" s="57">
        <v>2.6</v>
      </c>
      <c r="F229" s="57">
        <v>2.0249999999999999</v>
      </c>
      <c r="G229" s="57">
        <v>0</v>
      </c>
      <c r="H229" s="57">
        <v>17.399999999999999</v>
      </c>
      <c r="I229" s="57">
        <v>28.3</v>
      </c>
      <c r="J229" s="57">
        <v>0</v>
      </c>
      <c r="K229" s="57">
        <v>0</v>
      </c>
      <c r="L229" s="57">
        <v>0</v>
      </c>
      <c r="M229" s="57">
        <v>0</v>
      </c>
      <c r="N229" s="58">
        <v>3</v>
      </c>
      <c r="O229" s="58">
        <v>0</v>
      </c>
      <c r="P229" s="58">
        <v>0</v>
      </c>
      <c r="Q229" s="58">
        <v>0</v>
      </c>
      <c r="R229" s="58">
        <v>0</v>
      </c>
      <c r="S229" s="91">
        <v>0</v>
      </c>
    </row>
    <row r="230" spans="1:19">
      <c r="A230" s="54" t="s">
        <v>3366</v>
      </c>
      <c r="B230" s="55" t="s">
        <v>3367</v>
      </c>
      <c r="C230" s="56">
        <v>5</v>
      </c>
      <c r="D230" s="57">
        <v>39.9</v>
      </c>
      <c r="E230" s="57">
        <v>2.6</v>
      </c>
      <c r="F230" s="57">
        <v>2.0249999999999999</v>
      </c>
      <c r="G230" s="57">
        <v>0</v>
      </c>
      <c r="H230" s="57">
        <v>17.399999999999999</v>
      </c>
      <c r="I230" s="57">
        <v>25.3</v>
      </c>
      <c r="J230" s="57">
        <v>0</v>
      </c>
      <c r="K230" s="57">
        <v>0</v>
      </c>
      <c r="L230" s="57">
        <v>0</v>
      </c>
      <c r="M230" s="57">
        <v>0</v>
      </c>
      <c r="N230" s="58">
        <v>3</v>
      </c>
      <c r="O230" s="58">
        <v>0</v>
      </c>
      <c r="P230" s="58">
        <v>0</v>
      </c>
      <c r="Q230" s="58">
        <v>0</v>
      </c>
      <c r="R230" s="58">
        <v>0</v>
      </c>
      <c r="S230" s="91">
        <v>0</v>
      </c>
    </row>
    <row r="231" spans="1:19">
      <c r="A231" s="54" t="s">
        <v>3368</v>
      </c>
      <c r="B231" s="55" t="s">
        <v>3369</v>
      </c>
      <c r="C231" s="56">
        <v>5</v>
      </c>
      <c r="D231" s="57">
        <v>39.5</v>
      </c>
      <c r="E231" s="57">
        <v>2.6</v>
      </c>
      <c r="F231" s="57">
        <v>2.0249999999999999</v>
      </c>
      <c r="G231" s="57">
        <v>0</v>
      </c>
      <c r="H231" s="57">
        <v>16.600000000000001</v>
      </c>
      <c r="I231" s="57">
        <v>29.6</v>
      </c>
      <c r="J231" s="57">
        <v>0</v>
      </c>
      <c r="K231" s="57">
        <v>0</v>
      </c>
      <c r="L231" s="57">
        <v>0</v>
      </c>
      <c r="M231" s="57">
        <v>0</v>
      </c>
      <c r="N231" s="58">
        <v>3</v>
      </c>
      <c r="O231" s="58">
        <v>0</v>
      </c>
      <c r="P231" s="58">
        <v>0</v>
      </c>
      <c r="Q231" s="58">
        <v>0</v>
      </c>
      <c r="R231" s="58">
        <v>0</v>
      </c>
      <c r="S231" s="91">
        <v>0</v>
      </c>
    </row>
    <row r="232" spans="1:19">
      <c r="A232" s="54" t="s">
        <v>3370</v>
      </c>
      <c r="B232" s="55" t="s">
        <v>3371</v>
      </c>
      <c r="C232" s="56">
        <v>5</v>
      </c>
      <c r="D232" s="57">
        <v>33</v>
      </c>
      <c r="E232" s="57">
        <v>2.6</v>
      </c>
      <c r="F232" s="57">
        <v>2.0249999999999999</v>
      </c>
      <c r="G232" s="57">
        <v>0</v>
      </c>
      <c r="H232" s="57">
        <v>13.5</v>
      </c>
      <c r="I232" s="57">
        <v>21.5</v>
      </c>
      <c r="J232" s="57">
        <v>0</v>
      </c>
      <c r="K232" s="57">
        <v>0</v>
      </c>
      <c r="L232" s="57">
        <v>0</v>
      </c>
      <c r="M232" s="57">
        <v>0</v>
      </c>
      <c r="N232" s="58">
        <v>3</v>
      </c>
      <c r="O232" s="58">
        <v>6</v>
      </c>
      <c r="P232" s="58">
        <v>0</v>
      </c>
      <c r="Q232" s="58">
        <v>0</v>
      </c>
      <c r="R232" s="58">
        <v>0</v>
      </c>
      <c r="S232" s="91">
        <v>0</v>
      </c>
    </row>
    <row r="233" spans="1:19">
      <c r="A233" s="54" t="s">
        <v>3372</v>
      </c>
      <c r="B233" s="55" t="s">
        <v>3373</v>
      </c>
      <c r="C233" s="56">
        <v>5</v>
      </c>
      <c r="D233" s="57">
        <v>33</v>
      </c>
      <c r="E233" s="57">
        <v>2.6</v>
      </c>
      <c r="F233" s="57">
        <v>2.0249999999999999</v>
      </c>
      <c r="G233" s="57">
        <v>0</v>
      </c>
      <c r="H233" s="57">
        <v>13.5</v>
      </c>
      <c r="I233" s="57">
        <v>21.5</v>
      </c>
      <c r="J233" s="57">
        <v>28.23</v>
      </c>
      <c r="K233" s="57">
        <v>0</v>
      </c>
      <c r="L233" s="57">
        <v>0</v>
      </c>
      <c r="M233" s="57">
        <v>0</v>
      </c>
      <c r="N233" s="58">
        <v>3</v>
      </c>
      <c r="O233" s="58">
        <v>6</v>
      </c>
      <c r="P233" s="58">
        <v>0</v>
      </c>
      <c r="Q233" s="58">
        <v>0</v>
      </c>
      <c r="R233" s="58">
        <v>0</v>
      </c>
      <c r="S233" s="91">
        <v>0</v>
      </c>
    </row>
    <row r="234" spans="1:19">
      <c r="A234" s="54" t="s">
        <v>3374</v>
      </c>
      <c r="B234" s="55" t="s">
        <v>3375</v>
      </c>
      <c r="C234" s="56">
        <v>5</v>
      </c>
      <c r="D234" s="57">
        <v>32.5</v>
      </c>
      <c r="E234" s="57">
        <v>2.6</v>
      </c>
      <c r="F234" s="57">
        <v>2.0249999999999999</v>
      </c>
      <c r="G234" s="57">
        <v>0</v>
      </c>
      <c r="H234" s="57">
        <v>13</v>
      </c>
      <c r="I234" s="57">
        <v>21</v>
      </c>
      <c r="J234" s="57">
        <v>27.73</v>
      </c>
      <c r="K234" s="57">
        <v>0</v>
      </c>
      <c r="L234" s="57">
        <v>0</v>
      </c>
      <c r="M234" s="57">
        <v>0</v>
      </c>
      <c r="N234" s="58">
        <v>3</v>
      </c>
      <c r="O234" s="58">
        <v>6</v>
      </c>
      <c r="P234" s="58">
        <v>0</v>
      </c>
      <c r="Q234" s="58">
        <v>0</v>
      </c>
      <c r="R234" s="58">
        <v>0</v>
      </c>
      <c r="S234" s="91">
        <v>0</v>
      </c>
    </row>
    <row r="235" spans="1:19">
      <c r="A235" s="54" t="s">
        <v>3376</v>
      </c>
      <c r="B235" s="55" t="s">
        <v>3377</v>
      </c>
      <c r="C235" s="56">
        <v>5</v>
      </c>
      <c r="D235" s="57">
        <v>32</v>
      </c>
      <c r="E235" s="57">
        <v>2.6</v>
      </c>
      <c r="F235" s="57">
        <v>2.0249999999999999</v>
      </c>
      <c r="G235" s="57">
        <v>0</v>
      </c>
      <c r="H235" s="57">
        <v>14.5</v>
      </c>
      <c r="I235" s="57">
        <v>19.5</v>
      </c>
      <c r="J235" s="57">
        <v>26.6</v>
      </c>
      <c r="K235" s="57">
        <v>0</v>
      </c>
      <c r="L235" s="57">
        <v>0</v>
      </c>
      <c r="M235" s="57">
        <v>0</v>
      </c>
      <c r="N235" s="58">
        <v>3</v>
      </c>
      <c r="O235" s="58">
        <v>7</v>
      </c>
      <c r="P235" s="58">
        <v>0</v>
      </c>
      <c r="Q235" s="58">
        <v>0</v>
      </c>
      <c r="R235" s="58">
        <v>0</v>
      </c>
      <c r="S235" s="91">
        <v>0</v>
      </c>
    </row>
    <row r="236" spans="1:19">
      <c r="A236" s="54" t="s">
        <v>3378</v>
      </c>
      <c r="B236" s="55" t="s">
        <v>3379</v>
      </c>
      <c r="C236" s="56">
        <v>5</v>
      </c>
      <c r="D236" s="57">
        <v>32.5</v>
      </c>
      <c r="E236" s="57">
        <v>2.6</v>
      </c>
      <c r="F236" s="57">
        <v>2.0249999999999999</v>
      </c>
      <c r="G236" s="57">
        <v>0</v>
      </c>
      <c r="H236" s="57">
        <v>12</v>
      </c>
      <c r="I236" s="57">
        <v>0</v>
      </c>
      <c r="J236" s="57">
        <v>0</v>
      </c>
      <c r="K236" s="57">
        <v>0</v>
      </c>
      <c r="L236" s="57">
        <v>0</v>
      </c>
      <c r="M236" s="57">
        <v>0</v>
      </c>
      <c r="N236" s="58">
        <v>3.15</v>
      </c>
      <c r="O236" s="58">
        <v>0</v>
      </c>
      <c r="P236" s="58">
        <v>0</v>
      </c>
      <c r="Q236" s="58">
        <v>0</v>
      </c>
      <c r="R236" s="58">
        <v>0</v>
      </c>
      <c r="S236" s="91">
        <v>0</v>
      </c>
    </row>
    <row r="237" spans="1:19">
      <c r="A237" s="54" t="s">
        <v>3380</v>
      </c>
      <c r="B237" s="55" t="s">
        <v>3381</v>
      </c>
      <c r="C237" s="56">
        <v>5</v>
      </c>
      <c r="D237" s="57">
        <v>37</v>
      </c>
      <c r="E237" s="57">
        <v>2.6</v>
      </c>
      <c r="F237" s="57">
        <v>2.0249999999999999</v>
      </c>
      <c r="G237" s="57">
        <v>0</v>
      </c>
      <c r="H237" s="57">
        <v>14.5</v>
      </c>
      <c r="I237" s="57">
        <v>0</v>
      </c>
      <c r="J237" s="57">
        <v>0</v>
      </c>
      <c r="K237" s="57">
        <v>0</v>
      </c>
      <c r="L237" s="57">
        <v>0</v>
      </c>
      <c r="M237" s="57">
        <v>0</v>
      </c>
      <c r="N237" s="58">
        <v>3.15</v>
      </c>
      <c r="O237" s="58">
        <v>0</v>
      </c>
      <c r="P237" s="58">
        <v>0</v>
      </c>
      <c r="Q237" s="58">
        <v>0</v>
      </c>
      <c r="R237" s="58">
        <v>0</v>
      </c>
      <c r="S237" s="91">
        <v>0</v>
      </c>
    </row>
    <row r="238" spans="1:19">
      <c r="A238" s="54" t="s">
        <v>3382</v>
      </c>
      <c r="B238" s="55" t="s">
        <v>3383</v>
      </c>
      <c r="C238" s="56">
        <v>5</v>
      </c>
      <c r="D238" s="57">
        <v>34.5</v>
      </c>
      <c r="E238" s="57">
        <v>2.6</v>
      </c>
      <c r="F238" s="57">
        <v>2.0249999999999999</v>
      </c>
      <c r="G238" s="57">
        <v>0</v>
      </c>
      <c r="H238" s="57">
        <v>13</v>
      </c>
      <c r="I238" s="57">
        <v>0</v>
      </c>
      <c r="J238" s="57">
        <v>0</v>
      </c>
      <c r="K238" s="57">
        <v>0</v>
      </c>
      <c r="L238" s="57">
        <v>0</v>
      </c>
      <c r="M238" s="57">
        <v>0</v>
      </c>
      <c r="N238" s="58">
        <v>3.15</v>
      </c>
      <c r="O238" s="58">
        <v>0</v>
      </c>
      <c r="P238" s="58">
        <v>0</v>
      </c>
      <c r="Q238" s="58">
        <v>0</v>
      </c>
      <c r="R238" s="58">
        <v>0</v>
      </c>
      <c r="S238" s="91">
        <v>0</v>
      </c>
    </row>
    <row r="239" spans="1:19">
      <c r="A239" s="54" t="s">
        <v>3384</v>
      </c>
      <c r="B239" s="55" t="s">
        <v>3385</v>
      </c>
      <c r="C239" s="56">
        <v>5</v>
      </c>
      <c r="D239" s="57">
        <v>35.5</v>
      </c>
      <c r="E239" s="57">
        <v>2.6</v>
      </c>
      <c r="F239" s="57">
        <v>2.0249999999999999</v>
      </c>
      <c r="G239" s="57">
        <v>0</v>
      </c>
      <c r="H239" s="57">
        <v>15</v>
      </c>
      <c r="I239" s="57">
        <v>0</v>
      </c>
      <c r="J239" s="57">
        <v>0</v>
      </c>
      <c r="K239" s="57">
        <v>0</v>
      </c>
      <c r="L239" s="57">
        <v>0</v>
      </c>
      <c r="M239" s="57">
        <v>0</v>
      </c>
      <c r="N239" s="58">
        <v>3.15</v>
      </c>
      <c r="O239" s="58">
        <v>0</v>
      </c>
      <c r="P239" s="58">
        <v>0</v>
      </c>
      <c r="Q239" s="58">
        <v>0</v>
      </c>
      <c r="R239" s="58">
        <v>0</v>
      </c>
      <c r="S239" s="91">
        <v>0</v>
      </c>
    </row>
    <row r="240" spans="1:19">
      <c r="A240" s="54" t="s">
        <v>3386</v>
      </c>
      <c r="B240" s="55" t="s">
        <v>3387</v>
      </c>
      <c r="C240" s="56">
        <v>5</v>
      </c>
      <c r="D240" s="57">
        <v>35.5</v>
      </c>
      <c r="E240" s="57">
        <v>2.6</v>
      </c>
      <c r="F240" s="57">
        <v>2.0249999999999999</v>
      </c>
      <c r="G240" s="57">
        <v>0</v>
      </c>
      <c r="H240" s="57">
        <v>14.5</v>
      </c>
      <c r="I240" s="57">
        <v>0</v>
      </c>
      <c r="J240" s="57">
        <v>0</v>
      </c>
      <c r="K240" s="57">
        <v>0</v>
      </c>
      <c r="L240" s="57">
        <v>0</v>
      </c>
      <c r="M240" s="57">
        <v>0</v>
      </c>
      <c r="N240" s="58">
        <v>3.15</v>
      </c>
      <c r="O240" s="58">
        <v>0</v>
      </c>
      <c r="P240" s="58">
        <v>0</v>
      </c>
      <c r="Q240" s="58">
        <v>0</v>
      </c>
      <c r="R240" s="58">
        <v>0</v>
      </c>
      <c r="S240" s="91">
        <v>0</v>
      </c>
    </row>
    <row r="241" spans="1:19">
      <c r="A241" s="54" t="s">
        <v>3388</v>
      </c>
      <c r="B241" s="55" t="s">
        <v>3389</v>
      </c>
      <c r="C241" s="56">
        <v>5</v>
      </c>
      <c r="D241" s="57">
        <v>37</v>
      </c>
      <c r="E241" s="57">
        <v>2.6</v>
      </c>
      <c r="F241" s="57">
        <v>2.5150000000000001</v>
      </c>
      <c r="G241" s="57">
        <v>0</v>
      </c>
      <c r="H241" s="57">
        <v>14</v>
      </c>
      <c r="I241" s="57">
        <v>0</v>
      </c>
      <c r="J241" s="57">
        <v>0</v>
      </c>
      <c r="K241" s="57">
        <v>0</v>
      </c>
      <c r="L241" s="57">
        <v>0</v>
      </c>
      <c r="M241" s="57">
        <v>0</v>
      </c>
      <c r="N241" s="58">
        <v>3.15</v>
      </c>
      <c r="O241" s="58">
        <v>0</v>
      </c>
      <c r="P241" s="58">
        <v>0</v>
      </c>
      <c r="Q241" s="58">
        <v>0</v>
      </c>
      <c r="R241" s="58">
        <v>0</v>
      </c>
      <c r="S241" s="91">
        <v>0</v>
      </c>
    </row>
    <row r="242" spans="1:19">
      <c r="A242" s="54" t="s">
        <v>3390</v>
      </c>
      <c r="B242" s="55" t="s">
        <v>3391</v>
      </c>
      <c r="C242" s="56">
        <v>5</v>
      </c>
      <c r="D242" s="57">
        <v>38</v>
      </c>
      <c r="E242" s="57">
        <v>2.6</v>
      </c>
      <c r="F242" s="57">
        <v>2.5150000000000001</v>
      </c>
      <c r="G242" s="57">
        <v>2.0699999999999998</v>
      </c>
      <c r="H242" s="57">
        <v>7</v>
      </c>
      <c r="I242" s="57">
        <v>9.5</v>
      </c>
      <c r="J242" s="57">
        <v>13.5</v>
      </c>
      <c r="K242" s="57">
        <v>0</v>
      </c>
      <c r="L242" s="57">
        <v>0</v>
      </c>
      <c r="M242" s="57">
        <v>0</v>
      </c>
      <c r="N242" s="58">
        <v>0</v>
      </c>
      <c r="O242" s="58">
        <v>0</v>
      </c>
      <c r="P242" s="58">
        <v>3.15</v>
      </c>
      <c r="Q242" s="58">
        <v>0</v>
      </c>
      <c r="R242" s="58">
        <v>0</v>
      </c>
      <c r="S242" s="91">
        <v>0</v>
      </c>
    </row>
    <row r="243" spans="1:19">
      <c r="A243" s="54" t="s">
        <v>3392</v>
      </c>
      <c r="B243" s="55" t="s">
        <v>3393</v>
      </c>
      <c r="C243" s="56">
        <v>5</v>
      </c>
      <c r="D243" s="57">
        <v>36.5</v>
      </c>
      <c r="E243" s="57">
        <v>2.6</v>
      </c>
      <c r="F243" s="57">
        <v>2.5150000000000001</v>
      </c>
      <c r="G243" s="57">
        <v>2.0699999999999998</v>
      </c>
      <c r="H243" s="57">
        <v>7</v>
      </c>
      <c r="I243" s="57">
        <v>10.5</v>
      </c>
      <c r="J243" s="57">
        <v>14.5</v>
      </c>
      <c r="K243" s="57">
        <v>0</v>
      </c>
      <c r="L243" s="57">
        <v>0</v>
      </c>
      <c r="M243" s="57">
        <v>0</v>
      </c>
      <c r="N243" s="58">
        <v>0</v>
      </c>
      <c r="O243" s="58">
        <v>0</v>
      </c>
      <c r="P243" s="58">
        <v>3.15</v>
      </c>
      <c r="Q243" s="58">
        <v>0</v>
      </c>
      <c r="R243" s="58">
        <v>0</v>
      </c>
      <c r="S243" s="91">
        <v>0</v>
      </c>
    </row>
    <row r="244" spans="1:19">
      <c r="A244" s="54" t="s">
        <v>3394</v>
      </c>
      <c r="B244" s="55" t="s">
        <v>3395</v>
      </c>
      <c r="C244" s="56">
        <v>5</v>
      </c>
      <c r="D244" s="57">
        <v>37</v>
      </c>
      <c r="E244" s="57">
        <v>2.6</v>
      </c>
      <c r="F244" s="57">
        <v>2.0249999999999999</v>
      </c>
      <c r="G244" s="57">
        <v>0</v>
      </c>
      <c r="H244" s="57">
        <v>14.5</v>
      </c>
      <c r="I244" s="57">
        <v>0</v>
      </c>
      <c r="J244" s="57">
        <v>0</v>
      </c>
      <c r="K244" s="57">
        <v>0</v>
      </c>
      <c r="L244" s="57">
        <v>0</v>
      </c>
      <c r="M244" s="57">
        <v>0</v>
      </c>
      <c r="N244" s="58">
        <v>3.15</v>
      </c>
      <c r="O244" s="58">
        <v>0</v>
      </c>
      <c r="P244" s="58">
        <v>0</v>
      </c>
      <c r="Q244" s="58">
        <v>0</v>
      </c>
      <c r="R244" s="58">
        <v>0</v>
      </c>
      <c r="S244" s="91">
        <v>0</v>
      </c>
    </row>
    <row r="245" spans="1:19">
      <c r="A245" s="54" t="s">
        <v>3396</v>
      </c>
      <c r="B245" s="55" t="s">
        <v>3397</v>
      </c>
      <c r="C245" s="56">
        <v>5</v>
      </c>
      <c r="D245" s="57">
        <v>36.200000000000003</v>
      </c>
      <c r="E245" s="57">
        <v>2.6</v>
      </c>
      <c r="F245" s="57">
        <v>2.5150000000000001</v>
      </c>
      <c r="G245" s="57">
        <v>2.0699999999999998</v>
      </c>
      <c r="H245" s="57">
        <v>7</v>
      </c>
      <c r="I245" s="57">
        <v>10.5</v>
      </c>
      <c r="J245" s="57">
        <v>15</v>
      </c>
      <c r="K245" s="57">
        <v>0</v>
      </c>
      <c r="L245" s="57">
        <v>0</v>
      </c>
      <c r="M245" s="57">
        <v>0</v>
      </c>
      <c r="N245" s="58">
        <v>0</v>
      </c>
      <c r="O245" s="58">
        <v>0</v>
      </c>
      <c r="P245" s="58">
        <v>3.15</v>
      </c>
      <c r="Q245" s="58">
        <v>0</v>
      </c>
      <c r="R245" s="58">
        <v>0</v>
      </c>
      <c r="S245" s="91">
        <v>0</v>
      </c>
    </row>
    <row r="246" spans="1:19">
      <c r="A246" s="54" t="s">
        <v>3398</v>
      </c>
      <c r="B246" s="55" t="s">
        <v>3399</v>
      </c>
      <c r="C246" s="56">
        <v>3</v>
      </c>
      <c r="D246" s="57">
        <v>35.5</v>
      </c>
      <c r="E246" s="57">
        <v>1.6</v>
      </c>
      <c r="F246" s="57">
        <v>2.5150000000000001</v>
      </c>
      <c r="G246" s="57">
        <v>2.0699999999999998</v>
      </c>
      <c r="H246" s="57">
        <v>7</v>
      </c>
      <c r="I246" s="57">
        <v>11</v>
      </c>
      <c r="J246" s="57">
        <v>16.5</v>
      </c>
      <c r="K246" s="57">
        <v>0</v>
      </c>
      <c r="L246" s="57">
        <v>0</v>
      </c>
      <c r="M246" s="57">
        <v>0</v>
      </c>
      <c r="N246" s="58">
        <v>0</v>
      </c>
      <c r="O246" s="58">
        <v>0</v>
      </c>
      <c r="P246" s="58">
        <v>3.15</v>
      </c>
      <c r="Q246" s="58">
        <v>0</v>
      </c>
      <c r="R246" s="58">
        <v>0</v>
      </c>
      <c r="S246" s="91">
        <v>0</v>
      </c>
    </row>
    <row r="247" spans="1:19">
      <c r="A247" s="54" t="s">
        <v>3400</v>
      </c>
      <c r="B247" s="55" t="s">
        <v>3401</v>
      </c>
      <c r="C247" s="56">
        <v>5</v>
      </c>
      <c r="D247" s="57">
        <v>34</v>
      </c>
      <c r="E247" s="57">
        <v>2.6</v>
      </c>
      <c r="F247" s="57">
        <v>2.0249999999999999</v>
      </c>
      <c r="G247" s="57">
        <v>0</v>
      </c>
      <c r="H247" s="57">
        <v>14.4</v>
      </c>
      <c r="I247" s="57">
        <v>0</v>
      </c>
      <c r="J247" s="57">
        <v>0</v>
      </c>
      <c r="K247" s="57">
        <v>0</v>
      </c>
      <c r="L247" s="57">
        <v>0</v>
      </c>
      <c r="M247" s="57">
        <v>0</v>
      </c>
      <c r="N247" s="58">
        <v>3.34</v>
      </c>
      <c r="O247" s="58">
        <v>0</v>
      </c>
      <c r="P247" s="58">
        <v>0</v>
      </c>
      <c r="Q247" s="58">
        <v>0</v>
      </c>
      <c r="R247" s="58">
        <v>0</v>
      </c>
      <c r="S247" s="91">
        <v>0</v>
      </c>
    </row>
    <row r="248" spans="1:19">
      <c r="A248" s="54" t="s">
        <v>3402</v>
      </c>
      <c r="B248" s="55" t="s">
        <v>3403</v>
      </c>
      <c r="C248" s="56">
        <v>5</v>
      </c>
      <c r="D248" s="57">
        <v>34</v>
      </c>
      <c r="E248" s="57">
        <v>2.6</v>
      </c>
      <c r="F248" s="57">
        <v>2.0249999999999999</v>
      </c>
      <c r="G248" s="57">
        <v>0</v>
      </c>
      <c r="H248" s="57">
        <v>15</v>
      </c>
      <c r="I248" s="57">
        <v>0</v>
      </c>
      <c r="J248" s="57">
        <v>0</v>
      </c>
      <c r="K248" s="57">
        <v>0</v>
      </c>
      <c r="L248" s="57">
        <v>0</v>
      </c>
      <c r="M248" s="57">
        <v>0</v>
      </c>
      <c r="N248" s="58">
        <v>3.3</v>
      </c>
      <c r="O248" s="58">
        <v>0</v>
      </c>
      <c r="P248" s="58">
        <v>0</v>
      </c>
      <c r="Q248" s="58">
        <v>0</v>
      </c>
      <c r="R248" s="58">
        <v>0</v>
      </c>
      <c r="S248" s="91">
        <v>0</v>
      </c>
    </row>
    <row r="249" spans="1:19">
      <c r="A249" s="54" t="s">
        <v>3404</v>
      </c>
      <c r="B249" s="55" t="s">
        <v>3405</v>
      </c>
      <c r="C249" s="56">
        <v>5</v>
      </c>
      <c r="D249" s="57">
        <v>34</v>
      </c>
      <c r="E249" s="57">
        <v>2.6</v>
      </c>
      <c r="F249" s="57">
        <v>2.0249999999999999</v>
      </c>
      <c r="G249" s="57">
        <v>0</v>
      </c>
      <c r="H249" s="57">
        <v>12.4</v>
      </c>
      <c r="I249" s="57">
        <v>0</v>
      </c>
      <c r="J249" s="57">
        <v>0</v>
      </c>
      <c r="K249" s="57">
        <v>0</v>
      </c>
      <c r="L249" s="57">
        <v>0</v>
      </c>
      <c r="M249" s="57">
        <v>0</v>
      </c>
      <c r="N249" s="58">
        <v>3.3</v>
      </c>
      <c r="O249" s="58">
        <v>0</v>
      </c>
      <c r="P249" s="58">
        <v>0</v>
      </c>
      <c r="Q249" s="58">
        <v>0</v>
      </c>
      <c r="R249" s="58">
        <v>0</v>
      </c>
      <c r="S249" s="91">
        <v>0</v>
      </c>
    </row>
    <row r="250" spans="1:19">
      <c r="A250" s="54" t="s">
        <v>3406</v>
      </c>
      <c r="B250" s="55" t="s">
        <v>3407</v>
      </c>
      <c r="C250" s="56">
        <v>5</v>
      </c>
      <c r="D250" s="57">
        <v>32.5</v>
      </c>
      <c r="E250" s="57">
        <v>2.6</v>
      </c>
      <c r="F250" s="57">
        <v>2.0249999999999999</v>
      </c>
      <c r="G250" s="57">
        <v>0</v>
      </c>
      <c r="H250" s="57">
        <v>13</v>
      </c>
      <c r="I250" s="57">
        <v>0</v>
      </c>
      <c r="J250" s="57">
        <v>0</v>
      </c>
      <c r="K250" s="57">
        <v>0</v>
      </c>
      <c r="L250" s="57">
        <v>0</v>
      </c>
      <c r="M250" s="57">
        <v>0</v>
      </c>
      <c r="N250" s="58">
        <v>3.3</v>
      </c>
      <c r="O250" s="58">
        <v>0</v>
      </c>
      <c r="P250" s="58">
        <v>0</v>
      </c>
      <c r="Q250" s="58">
        <v>0</v>
      </c>
      <c r="R250" s="58">
        <v>0</v>
      </c>
      <c r="S250" s="91">
        <v>0</v>
      </c>
    </row>
    <row r="251" spans="1:19">
      <c r="A251" s="54" t="s">
        <v>3408</v>
      </c>
      <c r="B251" s="55" t="s">
        <v>3409</v>
      </c>
      <c r="C251" s="56">
        <v>5</v>
      </c>
      <c r="D251" s="57">
        <v>37</v>
      </c>
      <c r="E251" s="57">
        <v>2.6</v>
      </c>
      <c r="F251" s="57">
        <v>2.0249999999999999</v>
      </c>
      <c r="G251" s="57">
        <v>0</v>
      </c>
      <c r="H251" s="57">
        <v>12.6</v>
      </c>
      <c r="I251" s="57">
        <v>23.6</v>
      </c>
      <c r="J251" s="57">
        <v>0</v>
      </c>
      <c r="K251" s="57">
        <v>0</v>
      </c>
      <c r="L251" s="57">
        <v>0</v>
      </c>
      <c r="M251" s="57">
        <v>0</v>
      </c>
      <c r="N251" s="58">
        <v>3.33</v>
      </c>
      <c r="O251" s="58">
        <v>0</v>
      </c>
      <c r="P251" s="58">
        <v>0</v>
      </c>
      <c r="Q251" s="58">
        <v>0</v>
      </c>
      <c r="R251" s="58">
        <v>0</v>
      </c>
      <c r="S251" s="91">
        <v>0</v>
      </c>
    </row>
    <row r="252" spans="1:19">
      <c r="A252" s="54" t="s">
        <v>3410</v>
      </c>
      <c r="B252" s="55" t="s">
        <v>3411</v>
      </c>
      <c r="C252" s="56">
        <v>5</v>
      </c>
      <c r="D252" s="57">
        <v>37</v>
      </c>
      <c r="E252" s="57">
        <v>2.6</v>
      </c>
      <c r="F252" s="57">
        <v>2.0249999999999999</v>
      </c>
      <c r="G252" s="57">
        <v>0</v>
      </c>
      <c r="H252" s="57">
        <v>14.6</v>
      </c>
      <c r="I252" s="57">
        <v>25.6</v>
      </c>
      <c r="J252" s="57">
        <v>0</v>
      </c>
      <c r="K252" s="57">
        <v>0</v>
      </c>
      <c r="L252" s="57">
        <v>0</v>
      </c>
      <c r="M252" s="57">
        <v>0</v>
      </c>
      <c r="N252" s="58">
        <v>3.3</v>
      </c>
      <c r="O252" s="58">
        <v>0</v>
      </c>
      <c r="P252" s="58">
        <v>0</v>
      </c>
      <c r="Q252" s="58">
        <v>0</v>
      </c>
      <c r="R252" s="58">
        <v>0</v>
      </c>
      <c r="S252" s="91">
        <v>0</v>
      </c>
    </row>
    <row r="253" spans="1:19">
      <c r="A253" s="54" t="s">
        <v>3412</v>
      </c>
      <c r="B253" s="55" t="s">
        <v>3413</v>
      </c>
      <c r="C253" s="56">
        <v>5</v>
      </c>
      <c r="D253" s="57">
        <v>36</v>
      </c>
      <c r="E253" s="57">
        <v>3.1</v>
      </c>
      <c r="F253" s="57">
        <v>2.0249999999999999</v>
      </c>
      <c r="G253" s="57">
        <v>0</v>
      </c>
      <c r="H253" s="57">
        <v>12.1</v>
      </c>
      <c r="I253" s="57">
        <v>23.1</v>
      </c>
      <c r="J253" s="57">
        <v>0</v>
      </c>
      <c r="K253" s="57">
        <v>0</v>
      </c>
      <c r="L253" s="57">
        <v>0</v>
      </c>
      <c r="M253" s="57">
        <v>0</v>
      </c>
      <c r="N253" s="58">
        <v>3.33</v>
      </c>
      <c r="O253" s="58">
        <v>0</v>
      </c>
      <c r="P253" s="58">
        <v>0</v>
      </c>
      <c r="Q253" s="58">
        <v>0</v>
      </c>
      <c r="R253" s="58">
        <v>0</v>
      </c>
      <c r="S253" s="91">
        <v>0</v>
      </c>
    </row>
    <row r="254" spans="1:19">
      <c r="A254" s="54" t="s">
        <v>3414</v>
      </c>
      <c r="B254" s="55" t="s">
        <v>3415</v>
      </c>
      <c r="C254" s="56">
        <v>5</v>
      </c>
      <c r="D254" s="57">
        <v>36</v>
      </c>
      <c r="E254" s="57">
        <v>2.9</v>
      </c>
      <c r="F254" s="57">
        <v>2.0249999999999999</v>
      </c>
      <c r="G254" s="57">
        <v>0</v>
      </c>
      <c r="H254" s="57">
        <v>12.3</v>
      </c>
      <c r="I254" s="57">
        <v>23.3</v>
      </c>
      <c r="J254" s="57">
        <v>0</v>
      </c>
      <c r="K254" s="57">
        <v>0</v>
      </c>
      <c r="L254" s="57">
        <v>0</v>
      </c>
      <c r="M254" s="57">
        <v>0</v>
      </c>
      <c r="N254" s="58">
        <v>3.33</v>
      </c>
      <c r="O254" s="58">
        <v>0</v>
      </c>
      <c r="P254" s="58">
        <v>0</v>
      </c>
      <c r="Q254" s="58">
        <v>0</v>
      </c>
      <c r="R254" s="58">
        <v>0</v>
      </c>
      <c r="S254" s="91">
        <v>0</v>
      </c>
    </row>
    <row r="255" spans="1:19">
      <c r="A255" s="54" t="s">
        <v>3416</v>
      </c>
      <c r="B255" s="55" t="s">
        <v>3417</v>
      </c>
      <c r="C255" s="56">
        <v>5</v>
      </c>
      <c r="D255" s="57">
        <v>34.5</v>
      </c>
      <c r="E255" s="57">
        <v>2.6</v>
      </c>
      <c r="F255" s="57">
        <v>2.0249999999999999</v>
      </c>
      <c r="G255" s="57">
        <v>0</v>
      </c>
      <c r="H255" s="57">
        <v>13</v>
      </c>
      <c r="I255" s="57">
        <v>0</v>
      </c>
      <c r="J255" s="57">
        <v>0</v>
      </c>
      <c r="K255" s="57">
        <v>0</v>
      </c>
      <c r="L255" s="57">
        <v>0</v>
      </c>
      <c r="M255" s="57">
        <v>0</v>
      </c>
      <c r="N255" s="58">
        <v>3.3</v>
      </c>
      <c r="O255" s="58">
        <v>0</v>
      </c>
      <c r="P255" s="58">
        <v>0</v>
      </c>
      <c r="Q255" s="58">
        <v>0</v>
      </c>
      <c r="R255" s="58">
        <v>0</v>
      </c>
      <c r="S255" s="91">
        <v>0</v>
      </c>
    </row>
    <row r="256" spans="1:19">
      <c r="A256" s="54" t="s">
        <v>3418</v>
      </c>
      <c r="B256" s="55" t="s">
        <v>3419</v>
      </c>
      <c r="C256" s="56">
        <v>5</v>
      </c>
      <c r="D256" s="57">
        <v>39.5</v>
      </c>
      <c r="E256" s="57">
        <v>2.6</v>
      </c>
      <c r="F256" s="57">
        <v>2.0249999999999999</v>
      </c>
      <c r="G256" s="57">
        <v>0</v>
      </c>
      <c r="H256" s="57">
        <v>15.1</v>
      </c>
      <c r="I256" s="57">
        <v>26.1</v>
      </c>
      <c r="J256" s="57">
        <v>0</v>
      </c>
      <c r="K256" s="57">
        <v>0</v>
      </c>
      <c r="L256" s="57">
        <v>0</v>
      </c>
      <c r="M256" s="57">
        <v>0</v>
      </c>
      <c r="N256" s="58">
        <v>3.33</v>
      </c>
      <c r="O256" s="58">
        <v>0</v>
      </c>
      <c r="P256" s="58">
        <v>0</v>
      </c>
      <c r="Q256" s="58">
        <v>0</v>
      </c>
      <c r="R256" s="58">
        <v>0</v>
      </c>
      <c r="S256" s="91">
        <v>0</v>
      </c>
    </row>
    <row r="257" spans="1:19">
      <c r="A257" s="54" t="s">
        <v>3420</v>
      </c>
      <c r="B257" s="55" t="s">
        <v>3421</v>
      </c>
      <c r="C257" s="56">
        <v>5</v>
      </c>
      <c r="D257" s="57">
        <v>35</v>
      </c>
      <c r="E257" s="57">
        <v>2.6</v>
      </c>
      <c r="F257" s="57">
        <v>2.0249999999999999</v>
      </c>
      <c r="G257" s="57">
        <v>0</v>
      </c>
      <c r="H257" s="57">
        <v>12.6</v>
      </c>
      <c r="I257" s="57">
        <v>21.9</v>
      </c>
      <c r="J257" s="57">
        <v>0</v>
      </c>
      <c r="K257" s="57">
        <v>0</v>
      </c>
      <c r="L257" s="57">
        <v>0</v>
      </c>
      <c r="M257" s="57">
        <v>0</v>
      </c>
      <c r="N257" s="58">
        <v>3.33</v>
      </c>
      <c r="O257" s="58">
        <v>0</v>
      </c>
      <c r="P257" s="58">
        <v>0</v>
      </c>
      <c r="Q257" s="58">
        <v>0</v>
      </c>
      <c r="R257" s="58">
        <v>0</v>
      </c>
      <c r="S257" s="91">
        <v>0</v>
      </c>
    </row>
    <row r="258" spans="1:19">
      <c r="A258" s="54" t="s">
        <v>3422</v>
      </c>
      <c r="B258" s="55" t="s">
        <v>3423</v>
      </c>
      <c r="C258" s="56">
        <v>5</v>
      </c>
      <c r="D258" s="57">
        <v>36</v>
      </c>
      <c r="E258" s="57">
        <v>2.9</v>
      </c>
      <c r="F258" s="57">
        <v>2.0249999999999999</v>
      </c>
      <c r="G258" s="57">
        <v>0</v>
      </c>
      <c r="H258" s="57">
        <v>11.8</v>
      </c>
      <c r="I258" s="57">
        <v>0</v>
      </c>
      <c r="J258" s="57">
        <v>0</v>
      </c>
      <c r="K258" s="57">
        <v>0</v>
      </c>
      <c r="L258" s="57">
        <v>0</v>
      </c>
      <c r="M258" s="57">
        <v>0</v>
      </c>
      <c r="N258" s="58">
        <v>3.33</v>
      </c>
      <c r="O258" s="58">
        <v>0</v>
      </c>
      <c r="P258" s="58">
        <v>0</v>
      </c>
      <c r="Q258" s="58">
        <v>0</v>
      </c>
      <c r="R258" s="58">
        <v>0</v>
      </c>
      <c r="S258" s="91">
        <v>0</v>
      </c>
    </row>
    <row r="259" spans="1:19">
      <c r="A259" s="54" t="s">
        <v>3424</v>
      </c>
      <c r="B259" s="55" t="s">
        <v>3425</v>
      </c>
      <c r="C259" s="56">
        <v>5</v>
      </c>
      <c r="D259" s="57">
        <v>37</v>
      </c>
      <c r="E259" s="57">
        <v>2.6</v>
      </c>
      <c r="F259" s="57">
        <v>2.0249999999999999</v>
      </c>
      <c r="G259" s="57">
        <v>0</v>
      </c>
      <c r="H259" s="57">
        <v>16</v>
      </c>
      <c r="I259" s="57">
        <v>0</v>
      </c>
      <c r="J259" s="57">
        <v>0</v>
      </c>
      <c r="K259" s="57">
        <v>0</v>
      </c>
      <c r="L259" s="57">
        <v>0</v>
      </c>
      <c r="M259" s="57">
        <v>0</v>
      </c>
      <c r="N259" s="58">
        <v>3.3</v>
      </c>
      <c r="O259" s="58">
        <v>0</v>
      </c>
      <c r="P259" s="58">
        <v>0</v>
      </c>
      <c r="Q259" s="58">
        <v>0</v>
      </c>
      <c r="R259" s="58">
        <v>0</v>
      </c>
      <c r="S259" s="91">
        <v>0</v>
      </c>
    </row>
    <row r="260" spans="1:19">
      <c r="A260" s="54" t="s">
        <v>3426</v>
      </c>
      <c r="B260" s="55" t="s">
        <v>3427</v>
      </c>
      <c r="C260" s="56">
        <v>5</v>
      </c>
      <c r="D260" s="57">
        <v>37</v>
      </c>
      <c r="E260" s="57">
        <v>2.6</v>
      </c>
      <c r="F260" s="57">
        <v>2.0249999999999999</v>
      </c>
      <c r="G260" s="57">
        <v>0</v>
      </c>
      <c r="H260" s="57">
        <v>14.5</v>
      </c>
      <c r="I260" s="57">
        <v>0</v>
      </c>
      <c r="J260" s="57">
        <v>0</v>
      </c>
      <c r="K260" s="57">
        <v>0</v>
      </c>
      <c r="L260" s="57">
        <v>0</v>
      </c>
      <c r="M260" s="57">
        <v>0</v>
      </c>
      <c r="N260" s="58">
        <v>3.3</v>
      </c>
      <c r="O260" s="58">
        <v>0</v>
      </c>
      <c r="P260" s="58">
        <v>0</v>
      </c>
      <c r="Q260" s="58">
        <v>0</v>
      </c>
      <c r="R260" s="58">
        <v>0</v>
      </c>
      <c r="S260" s="91">
        <v>0</v>
      </c>
    </row>
    <row r="261" spans="1:19">
      <c r="A261" s="54" t="s">
        <v>3428</v>
      </c>
      <c r="B261" s="55" t="s">
        <v>3429</v>
      </c>
      <c r="C261" s="56">
        <v>5</v>
      </c>
      <c r="D261" s="57">
        <v>33</v>
      </c>
      <c r="E261" s="57">
        <v>2.6</v>
      </c>
      <c r="F261" s="57">
        <v>2.0249999999999999</v>
      </c>
      <c r="G261" s="57">
        <v>0</v>
      </c>
      <c r="H261" s="57">
        <v>13.1</v>
      </c>
      <c r="I261" s="57">
        <v>24.26</v>
      </c>
      <c r="J261" s="57">
        <v>0</v>
      </c>
      <c r="K261" s="57">
        <v>0</v>
      </c>
      <c r="L261" s="57">
        <v>0</v>
      </c>
      <c r="M261" s="57">
        <v>0</v>
      </c>
      <c r="N261" s="58">
        <v>3.3</v>
      </c>
      <c r="O261" s="58">
        <v>0</v>
      </c>
      <c r="P261" s="58">
        <v>0</v>
      </c>
      <c r="Q261" s="58">
        <v>0</v>
      </c>
      <c r="R261" s="58">
        <v>0</v>
      </c>
      <c r="S261" s="91">
        <v>0</v>
      </c>
    </row>
    <row r="262" spans="1:19">
      <c r="A262" s="54" t="s">
        <v>3430</v>
      </c>
      <c r="B262" s="55" t="s">
        <v>3431</v>
      </c>
      <c r="C262" s="56">
        <v>5</v>
      </c>
      <c r="D262" s="57">
        <v>34</v>
      </c>
      <c r="E262" s="57">
        <v>2.6</v>
      </c>
      <c r="F262" s="57">
        <v>2.0249999999999999</v>
      </c>
      <c r="G262" s="57">
        <v>0</v>
      </c>
      <c r="H262" s="57">
        <v>14.8</v>
      </c>
      <c r="I262" s="57">
        <v>0</v>
      </c>
      <c r="J262" s="57">
        <v>0</v>
      </c>
      <c r="K262" s="57">
        <v>0</v>
      </c>
      <c r="L262" s="57">
        <v>0</v>
      </c>
      <c r="M262" s="57">
        <v>0</v>
      </c>
      <c r="N262" s="58">
        <v>3.3</v>
      </c>
      <c r="O262" s="58">
        <v>0</v>
      </c>
      <c r="P262" s="58">
        <v>0</v>
      </c>
      <c r="Q262" s="58">
        <v>0</v>
      </c>
      <c r="R262" s="58">
        <v>0</v>
      </c>
      <c r="S262" s="91">
        <v>0</v>
      </c>
    </row>
    <row r="263" spans="1:19">
      <c r="A263" s="54" t="s">
        <v>3432</v>
      </c>
      <c r="B263" s="55" t="s">
        <v>3433</v>
      </c>
      <c r="C263" s="56">
        <v>5</v>
      </c>
      <c r="D263" s="57">
        <v>34</v>
      </c>
      <c r="E263" s="57">
        <v>2.6</v>
      </c>
      <c r="F263" s="57">
        <v>2.0249999999999999</v>
      </c>
      <c r="G263" s="57">
        <v>0</v>
      </c>
      <c r="H263" s="57">
        <v>14.8</v>
      </c>
      <c r="I263" s="57">
        <v>0</v>
      </c>
      <c r="J263" s="57">
        <v>0</v>
      </c>
      <c r="K263" s="57">
        <v>0</v>
      </c>
      <c r="L263" s="57">
        <v>0</v>
      </c>
      <c r="M263" s="57">
        <v>0</v>
      </c>
      <c r="N263" s="58">
        <v>3.3</v>
      </c>
      <c r="O263" s="58">
        <v>0</v>
      </c>
      <c r="P263" s="58">
        <v>0</v>
      </c>
      <c r="Q263" s="58">
        <v>0</v>
      </c>
      <c r="R263" s="58">
        <v>0</v>
      </c>
      <c r="S263" s="91">
        <v>0</v>
      </c>
    </row>
    <row r="264" spans="1:19">
      <c r="A264" s="54" t="s">
        <v>3434</v>
      </c>
      <c r="B264" s="55" t="s">
        <v>3435</v>
      </c>
      <c r="C264" s="56">
        <v>5</v>
      </c>
      <c r="D264" s="57">
        <v>37</v>
      </c>
      <c r="E264" s="57">
        <v>2.6</v>
      </c>
      <c r="F264" s="57">
        <v>2.0249999999999999</v>
      </c>
      <c r="G264" s="57">
        <v>0</v>
      </c>
      <c r="H264" s="57">
        <v>16</v>
      </c>
      <c r="I264" s="57">
        <v>0</v>
      </c>
      <c r="J264" s="57">
        <v>0</v>
      </c>
      <c r="K264" s="57">
        <v>0</v>
      </c>
      <c r="L264" s="57">
        <v>0</v>
      </c>
      <c r="M264" s="57">
        <v>0</v>
      </c>
      <c r="N264" s="58">
        <v>3.3</v>
      </c>
      <c r="O264" s="58">
        <v>0</v>
      </c>
      <c r="P264" s="58">
        <v>0</v>
      </c>
      <c r="Q264" s="58">
        <v>0</v>
      </c>
      <c r="R264" s="58">
        <v>0</v>
      </c>
      <c r="S264" s="91">
        <v>0</v>
      </c>
    </row>
    <row r="265" spans="1:19">
      <c r="A265" s="54" t="s">
        <v>3436</v>
      </c>
      <c r="B265" s="55" t="s">
        <v>3437</v>
      </c>
      <c r="C265" s="56">
        <v>5</v>
      </c>
      <c r="D265" s="57">
        <v>37</v>
      </c>
      <c r="E265" s="57">
        <v>2.6</v>
      </c>
      <c r="F265" s="57">
        <v>2.0249999999999999</v>
      </c>
      <c r="G265" s="57">
        <v>0</v>
      </c>
      <c r="H265" s="57">
        <v>16.3</v>
      </c>
      <c r="I265" s="57">
        <v>0</v>
      </c>
      <c r="J265" s="57">
        <v>0</v>
      </c>
      <c r="K265" s="57">
        <v>0</v>
      </c>
      <c r="L265" s="57">
        <v>0</v>
      </c>
      <c r="M265" s="57">
        <v>0</v>
      </c>
      <c r="N265" s="58">
        <v>3.3</v>
      </c>
      <c r="O265" s="58">
        <v>0</v>
      </c>
      <c r="P265" s="58">
        <v>0</v>
      </c>
      <c r="Q265" s="58">
        <v>0</v>
      </c>
      <c r="R265" s="58">
        <v>0</v>
      </c>
      <c r="S265" s="91">
        <v>0</v>
      </c>
    </row>
    <row r="266" spans="1:19">
      <c r="A266" s="54" t="s">
        <v>3438</v>
      </c>
      <c r="B266" s="55" t="s">
        <v>3439</v>
      </c>
      <c r="C266" s="56">
        <v>5</v>
      </c>
      <c r="D266" s="57">
        <v>39</v>
      </c>
      <c r="E266" s="57">
        <v>2.6</v>
      </c>
      <c r="F266" s="57">
        <v>2.0249999999999999</v>
      </c>
      <c r="G266" s="57">
        <v>0</v>
      </c>
      <c r="H266" s="57">
        <v>14.8</v>
      </c>
      <c r="I266" s="57">
        <v>21.9</v>
      </c>
      <c r="J266" s="57">
        <v>0</v>
      </c>
      <c r="K266" s="57">
        <v>0</v>
      </c>
      <c r="L266" s="57">
        <v>0</v>
      </c>
      <c r="M266" s="57">
        <v>0</v>
      </c>
      <c r="N266" s="58">
        <v>3.3</v>
      </c>
      <c r="O266" s="58">
        <v>0</v>
      </c>
      <c r="P266" s="58">
        <v>0</v>
      </c>
      <c r="Q266" s="58">
        <v>0</v>
      </c>
      <c r="R266" s="58">
        <v>0</v>
      </c>
      <c r="S266" s="91">
        <v>0</v>
      </c>
    </row>
    <row r="267" spans="1:19">
      <c r="A267" s="54" t="s">
        <v>3440</v>
      </c>
      <c r="B267" s="55" t="s">
        <v>3441</v>
      </c>
      <c r="C267" s="56">
        <v>5</v>
      </c>
      <c r="D267" s="57">
        <v>37</v>
      </c>
      <c r="E267" s="57">
        <v>2.6</v>
      </c>
      <c r="F267" s="57">
        <v>2.0249999999999999</v>
      </c>
      <c r="G267" s="57">
        <v>0</v>
      </c>
      <c r="H267" s="57">
        <v>12.5</v>
      </c>
      <c r="I267" s="57">
        <v>0</v>
      </c>
      <c r="J267" s="57">
        <v>0</v>
      </c>
      <c r="K267" s="57">
        <v>0</v>
      </c>
      <c r="L267" s="57">
        <v>0</v>
      </c>
      <c r="M267" s="57">
        <v>0</v>
      </c>
      <c r="N267" s="58">
        <v>3.3</v>
      </c>
      <c r="O267" s="58">
        <v>0</v>
      </c>
      <c r="P267" s="58">
        <v>0</v>
      </c>
      <c r="Q267" s="58">
        <v>0</v>
      </c>
      <c r="R267" s="58">
        <v>0</v>
      </c>
      <c r="S267" s="91">
        <v>0</v>
      </c>
    </row>
    <row r="268" spans="1:19">
      <c r="A268" s="54" t="s">
        <v>3442</v>
      </c>
      <c r="B268" s="55" t="s">
        <v>3443</v>
      </c>
      <c r="C268" s="56">
        <v>5</v>
      </c>
      <c r="D268" s="57">
        <v>34</v>
      </c>
      <c r="E268" s="57">
        <v>2.6</v>
      </c>
      <c r="F268" s="57">
        <v>2.0249999999999999</v>
      </c>
      <c r="G268" s="57">
        <v>0</v>
      </c>
      <c r="H268" s="57">
        <v>13.5</v>
      </c>
      <c r="I268" s="57">
        <v>16.5</v>
      </c>
      <c r="J268" s="57">
        <v>0</v>
      </c>
      <c r="K268" s="57">
        <v>0</v>
      </c>
      <c r="L268" s="57">
        <v>0</v>
      </c>
      <c r="M268" s="57">
        <v>0</v>
      </c>
      <c r="N268" s="58">
        <v>3.3</v>
      </c>
      <c r="O268" s="58">
        <v>4</v>
      </c>
      <c r="P268" s="58">
        <v>0</v>
      </c>
      <c r="Q268" s="58">
        <v>0</v>
      </c>
      <c r="R268" s="58">
        <v>0</v>
      </c>
      <c r="S268" s="91">
        <v>0</v>
      </c>
    </row>
    <row r="269" spans="1:19">
      <c r="A269" s="54" t="s">
        <v>3444</v>
      </c>
      <c r="B269" s="55" t="s">
        <v>3445</v>
      </c>
      <c r="C269" s="56">
        <v>5</v>
      </c>
      <c r="D269" s="57">
        <v>37</v>
      </c>
      <c r="E269" s="57">
        <v>2.6</v>
      </c>
      <c r="F269" s="57">
        <v>2.0249999999999999</v>
      </c>
      <c r="G269" s="57">
        <v>0</v>
      </c>
      <c r="H269" s="57">
        <v>13.4</v>
      </c>
      <c r="I269" s="57">
        <v>23.675000000000001</v>
      </c>
      <c r="J269" s="57">
        <v>0</v>
      </c>
      <c r="K269" s="57">
        <v>0</v>
      </c>
      <c r="L269" s="57">
        <v>0</v>
      </c>
      <c r="M269" s="57">
        <v>0</v>
      </c>
      <c r="N269" s="58">
        <v>3.45</v>
      </c>
      <c r="O269" s="58">
        <v>0</v>
      </c>
      <c r="P269" s="58">
        <v>0</v>
      </c>
      <c r="Q269" s="58">
        <v>0</v>
      </c>
      <c r="R269" s="58">
        <v>0</v>
      </c>
      <c r="S269" s="91">
        <v>0</v>
      </c>
    </row>
    <row r="270" spans="1:19">
      <c r="A270" s="54" t="s">
        <v>3446</v>
      </c>
      <c r="B270" s="55" t="s">
        <v>3447</v>
      </c>
      <c r="C270" s="56">
        <v>5</v>
      </c>
      <c r="D270" s="57">
        <v>32.5</v>
      </c>
      <c r="E270" s="57">
        <v>2.6</v>
      </c>
      <c r="F270" s="57">
        <v>2.0249999999999999</v>
      </c>
      <c r="G270" s="57">
        <v>0</v>
      </c>
      <c r="H270" s="57">
        <v>12.7</v>
      </c>
      <c r="I270" s="57">
        <v>22.975000000000001</v>
      </c>
      <c r="J270" s="57">
        <v>0</v>
      </c>
      <c r="K270" s="57">
        <v>0</v>
      </c>
      <c r="L270" s="57">
        <v>0</v>
      </c>
      <c r="M270" s="57">
        <v>0</v>
      </c>
      <c r="N270" s="58">
        <v>3.45</v>
      </c>
      <c r="O270" s="58">
        <v>0</v>
      </c>
      <c r="P270" s="58">
        <v>0</v>
      </c>
      <c r="Q270" s="58">
        <v>0</v>
      </c>
      <c r="R270" s="58">
        <v>0</v>
      </c>
      <c r="S270" s="91">
        <v>0</v>
      </c>
    </row>
    <row r="271" spans="1:19">
      <c r="A271" s="54" t="s">
        <v>3448</v>
      </c>
      <c r="B271" s="55" t="s">
        <v>3449</v>
      </c>
      <c r="C271" s="56">
        <v>5</v>
      </c>
      <c r="D271" s="57">
        <v>32</v>
      </c>
      <c r="E271" s="57">
        <v>2.6</v>
      </c>
      <c r="F271" s="57">
        <v>2.0249999999999999</v>
      </c>
      <c r="G271" s="57">
        <v>0</v>
      </c>
      <c r="H271" s="57">
        <v>12.7</v>
      </c>
      <c r="I271" s="57">
        <v>22.975000000000001</v>
      </c>
      <c r="J271" s="57">
        <v>0</v>
      </c>
      <c r="K271" s="57">
        <v>0</v>
      </c>
      <c r="L271" s="57">
        <v>0</v>
      </c>
      <c r="M271" s="57">
        <v>0</v>
      </c>
      <c r="N271" s="58">
        <v>3.45</v>
      </c>
      <c r="O271" s="58">
        <v>0</v>
      </c>
      <c r="P271" s="58">
        <v>0</v>
      </c>
      <c r="Q271" s="58">
        <v>0</v>
      </c>
      <c r="R271" s="58">
        <v>0</v>
      </c>
      <c r="S271" s="91">
        <v>0</v>
      </c>
    </row>
    <row r="272" spans="1:19">
      <c r="A272" s="54" t="s">
        <v>3450</v>
      </c>
      <c r="B272" s="55" t="s">
        <v>3451</v>
      </c>
      <c r="C272" s="56">
        <v>5</v>
      </c>
      <c r="D272" s="57">
        <v>39.5</v>
      </c>
      <c r="E272" s="57">
        <v>2.6</v>
      </c>
      <c r="F272" s="57">
        <v>2.5150000000000001</v>
      </c>
      <c r="G272" s="57">
        <v>2.09</v>
      </c>
      <c r="H272" s="57">
        <v>8</v>
      </c>
      <c r="I272" s="57">
        <v>12.5</v>
      </c>
      <c r="J272" s="57">
        <v>14.6</v>
      </c>
      <c r="K272" s="57">
        <v>27.1</v>
      </c>
      <c r="L272" s="57">
        <v>0</v>
      </c>
      <c r="M272" s="57">
        <v>0</v>
      </c>
      <c r="N272" s="58">
        <v>0</v>
      </c>
      <c r="O272" s="58">
        <v>0</v>
      </c>
      <c r="P272" s="58">
        <v>3.41</v>
      </c>
      <c r="Q272" s="58">
        <v>0</v>
      </c>
      <c r="R272" s="58">
        <v>0</v>
      </c>
      <c r="S272" s="91">
        <v>0</v>
      </c>
    </row>
    <row r="273" spans="1:19">
      <c r="A273" s="54" t="s">
        <v>3452</v>
      </c>
      <c r="B273" s="55" t="s">
        <v>3453</v>
      </c>
      <c r="C273" s="56">
        <v>5</v>
      </c>
      <c r="D273" s="57">
        <v>32</v>
      </c>
      <c r="E273" s="57">
        <v>2.6</v>
      </c>
      <c r="F273" s="57">
        <v>2.0249999999999999</v>
      </c>
      <c r="G273" s="57">
        <v>1.9359999999999999</v>
      </c>
      <c r="H273" s="57">
        <v>7</v>
      </c>
      <c r="I273" s="57">
        <v>13.5</v>
      </c>
      <c r="J273" s="57">
        <v>0</v>
      </c>
      <c r="K273" s="57">
        <v>0</v>
      </c>
      <c r="L273" s="57">
        <v>0</v>
      </c>
      <c r="M273" s="57">
        <v>0</v>
      </c>
      <c r="N273" s="58">
        <v>0</v>
      </c>
      <c r="O273" s="58">
        <v>4</v>
      </c>
      <c r="P273" s="58">
        <v>0</v>
      </c>
      <c r="Q273" s="58">
        <v>0</v>
      </c>
      <c r="R273" s="58">
        <v>0</v>
      </c>
      <c r="S273" s="91">
        <v>0</v>
      </c>
    </row>
    <row r="274" spans="1:19">
      <c r="A274" s="54" t="s">
        <v>3454</v>
      </c>
      <c r="B274" s="55" t="s">
        <v>3455</v>
      </c>
      <c r="C274" s="56">
        <v>5</v>
      </c>
      <c r="D274" s="57">
        <v>37</v>
      </c>
      <c r="E274" s="57">
        <v>2.6</v>
      </c>
      <c r="F274" s="57">
        <v>2.0249999999999999</v>
      </c>
      <c r="G274" s="57">
        <v>0</v>
      </c>
      <c r="H274" s="57">
        <v>12.6</v>
      </c>
      <c r="I274" s="57">
        <v>30.14</v>
      </c>
      <c r="J274" s="57">
        <v>0</v>
      </c>
      <c r="K274" s="57">
        <v>0</v>
      </c>
      <c r="L274" s="57">
        <v>0</v>
      </c>
      <c r="M274" s="57">
        <v>0</v>
      </c>
      <c r="N274" s="58">
        <v>4</v>
      </c>
      <c r="O274" s="58">
        <v>0</v>
      </c>
      <c r="P274" s="58">
        <v>0</v>
      </c>
      <c r="Q274" s="58">
        <v>0</v>
      </c>
      <c r="R274" s="58">
        <v>0</v>
      </c>
      <c r="S274" s="91">
        <v>0</v>
      </c>
    </row>
    <row r="275" spans="1:19">
      <c r="A275" s="54" t="s">
        <v>3456</v>
      </c>
      <c r="B275" s="55" t="s">
        <v>3457</v>
      </c>
      <c r="C275" s="56">
        <v>5</v>
      </c>
      <c r="D275" s="57">
        <v>38</v>
      </c>
      <c r="E275" s="57">
        <v>2.6</v>
      </c>
      <c r="F275" s="57">
        <v>2.0249999999999999</v>
      </c>
      <c r="G275" s="57">
        <v>0</v>
      </c>
      <c r="H275" s="57">
        <v>16.100000000000001</v>
      </c>
      <c r="I275" s="57">
        <v>24.332999999999998</v>
      </c>
      <c r="J275" s="57">
        <v>0</v>
      </c>
      <c r="K275" s="57">
        <v>0</v>
      </c>
      <c r="L275" s="57">
        <v>0</v>
      </c>
      <c r="M275" s="57">
        <v>0</v>
      </c>
      <c r="N275" s="58">
        <v>4</v>
      </c>
      <c r="O275" s="58">
        <v>0</v>
      </c>
      <c r="P275" s="58">
        <v>0</v>
      </c>
      <c r="Q275" s="58">
        <v>0</v>
      </c>
      <c r="R275" s="58">
        <v>0</v>
      </c>
      <c r="S275" s="91">
        <v>0</v>
      </c>
    </row>
    <row r="276" spans="1:19">
      <c r="A276" s="54" t="s">
        <v>3458</v>
      </c>
      <c r="B276" s="55" t="s">
        <v>3459</v>
      </c>
      <c r="C276" s="56">
        <v>5</v>
      </c>
      <c r="D276" s="57">
        <v>38</v>
      </c>
      <c r="E276" s="57">
        <v>2.6</v>
      </c>
      <c r="F276" s="57">
        <v>2.0249999999999999</v>
      </c>
      <c r="G276" s="57">
        <v>0</v>
      </c>
      <c r="H276" s="57">
        <v>19.100000000000001</v>
      </c>
      <c r="I276" s="57">
        <v>29.29</v>
      </c>
      <c r="J276" s="57">
        <v>0</v>
      </c>
      <c r="K276" s="57">
        <v>0</v>
      </c>
      <c r="L276" s="57">
        <v>0</v>
      </c>
      <c r="M276" s="57">
        <v>0</v>
      </c>
      <c r="N276" s="58">
        <v>4</v>
      </c>
      <c r="O276" s="58">
        <v>0</v>
      </c>
      <c r="P276" s="58">
        <v>0</v>
      </c>
      <c r="Q276" s="58">
        <v>0</v>
      </c>
      <c r="R276" s="58">
        <v>0</v>
      </c>
      <c r="S276" s="91">
        <v>0</v>
      </c>
    </row>
    <row r="277" spans="1:19">
      <c r="A277" s="54" t="s">
        <v>3460</v>
      </c>
      <c r="B277" s="55" t="s">
        <v>3461</v>
      </c>
      <c r="C277" s="56">
        <v>5</v>
      </c>
      <c r="D277" s="57">
        <v>37</v>
      </c>
      <c r="E277" s="57">
        <v>2.6</v>
      </c>
      <c r="F277" s="57">
        <v>2.0249999999999999</v>
      </c>
      <c r="G277" s="57">
        <v>0</v>
      </c>
      <c r="H277" s="57">
        <v>18.899999999999999</v>
      </c>
      <c r="I277" s="57">
        <v>29.09</v>
      </c>
      <c r="J277" s="57">
        <v>0</v>
      </c>
      <c r="K277" s="57">
        <v>0</v>
      </c>
      <c r="L277" s="57">
        <v>0</v>
      </c>
      <c r="M277" s="57">
        <v>0</v>
      </c>
      <c r="N277" s="58">
        <v>4</v>
      </c>
      <c r="O277" s="58">
        <v>0</v>
      </c>
      <c r="P277" s="58">
        <v>0</v>
      </c>
      <c r="Q277" s="58">
        <v>0</v>
      </c>
      <c r="R277" s="58">
        <v>0</v>
      </c>
      <c r="S277" s="91">
        <v>0</v>
      </c>
    </row>
    <row r="278" spans="1:19">
      <c r="A278" s="54" t="s">
        <v>3462</v>
      </c>
      <c r="B278" s="55" t="s">
        <v>3463</v>
      </c>
      <c r="C278" s="56">
        <v>5</v>
      </c>
      <c r="D278" s="57">
        <v>34</v>
      </c>
      <c r="E278" s="57">
        <v>2.6</v>
      </c>
      <c r="F278" s="57">
        <v>2.0249999999999999</v>
      </c>
      <c r="G278" s="57">
        <v>0</v>
      </c>
      <c r="H278" s="57">
        <v>14.5</v>
      </c>
      <c r="I278" s="57">
        <v>22.5</v>
      </c>
      <c r="J278" s="57">
        <v>27.9</v>
      </c>
      <c r="K278" s="57">
        <v>0</v>
      </c>
      <c r="L278" s="57">
        <v>0</v>
      </c>
      <c r="M278" s="57">
        <v>0</v>
      </c>
      <c r="N278" s="58">
        <v>4</v>
      </c>
      <c r="O278" s="58">
        <v>6</v>
      </c>
      <c r="P278" s="58">
        <v>0</v>
      </c>
      <c r="Q278" s="58">
        <v>0</v>
      </c>
      <c r="R278" s="58">
        <v>0</v>
      </c>
      <c r="S278" s="91">
        <v>0</v>
      </c>
    </row>
    <row r="279" spans="1:19">
      <c r="A279" s="54" t="s">
        <v>3464</v>
      </c>
      <c r="B279" s="55" t="s">
        <v>3465</v>
      </c>
      <c r="C279" s="56">
        <v>5</v>
      </c>
      <c r="D279" s="57">
        <v>33.5</v>
      </c>
      <c r="E279" s="57">
        <v>2.6</v>
      </c>
      <c r="F279" s="57">
        <v>2.0249999999999999</v>
      </c>
      <c r="G279" s="57">
        <v>0</v>
      </c>
      <c r="H279" s="57">
        <v>14</v>
      </c>
      <c r="I279" s="57">
        <v>22</v>
      </c>
      <c r="J279" s="57">
        <v>27.4</v>
      </c>
      <c r="K279" s="57">
        <v>0</v>
      </c>
      <c r="L279" s="57">
        <v>0</v>
      </c>
      <c r="M279" s="57">
        <v>0</v>
      </c>
      <c r="N279" s="58">
        <v>4</v>
      </c>
      <c r="O279" s="58">
        <v>6</v>
      </c>
      <c r="P279" s="58">
        <v>0</v>
      </c>
      <c r="Q279" s="58">
        <v>0</v>
      </c>
      <c r="R279" s="58">
        <v>0</v>
      </c>
      <c r="S279" s="91">
        <v>0</v>
      </c>
    </row>
    <row r="280" spans="1:19">
      <c r="A280" s="54" t="s">
        <v>3466</v>
      </c>
      <c r="B280" s="55" t="s">
        <v>3467</v>
      </c>
      <c r="C280" s="56">
        <v>5</v>
      </c>
      <c r="D280" s="57">
        <v>36.1</v>
      </c>
      <c r="E280" s="57">
        <v>2.6</v>
      </c>
      <c r="F280" s="57">
        <v>2.0249999999999999</v>
      </c>
      <c r="G280" s="57">
        <v>0</v>
      </c>
      <c r="H280" s="57">
        <v>11.1</v>
      </c>
      <c r="I280" s="57">
        <v>17.600000000000001</v>
      </c>
      <c r="J280" s="57">
        <v>23.113</v>
      </c>
      <c r="K280" s="57">
        <v>0</v>
      </c>
      <c r="L280" s="57">
        <v>0</v>
      </c>
      <c r="M280" s="57">
        <v>0</v>
      </c>
      <c r="N280" s="58">
        <v>4</v>
      </c>
      <c r="O280" s="58">
        <v>8</v>
      </c>
      <c r="P280" s="58">
        <v>0</v>
      </c>
      <c r="Q280" s="58">
        <v>0</v>
      </c>
      <c r="R280" s="58">
        <v>0</v>
      </c>
      <c r="S280" s="91">
        <v>0</v>
      </c>
    </row>
    <row r="281" spans="1:19">
      <c r="A281" s="54" t="s">
        <v>3468</v>
      </c>
      <c r="B281" s="55" t="s">
        <v>3469</v>
      </c>
      <c r="C281" s="56">
        <v>5</v>
      </c>
      <c r="D281" s="57">
        <v>34</v>
      </c>
      <c r="E281" s="57">
        <v>2.6</v>
      </c>
      <c r="F281" s="57">
        <v>2.0249999999999999</v>
      </c>
      <c r="G281" s="57">
        <v>0</v>
      </c>
      <c r="H281" s="57">
        <v>14.9</v>
      </c>
      <c r="I281" s="57">
        <v>0</v>
      </c>
      <c r="J281" s="57">
        <v>0</v>
      </c>
      <c r="K281" s="57">
        <v>0</v>
      </c>
      <c r="L281" s="57">
        <v>0</v>
      </c>
      <c r="M281" s="57">
        <v>0</v>
      </c>
      <c r="N281" s="58">
        <v>4.1500000000000004</v>
      </c>
      <c r="O281" s="58">
        <v>0</v>
      </c>
      <c r="P281" s="58">
        <v>0</v>
      </c>
      <c r="Q281" s="58">
        <v>0</v>
      </c>
      <c r="R281" s="58">
        <v>0</v>
      </c>
      <c r="S281" s="91">
        <v>0</v>
      </c>
    </row>
    <row r="282" spans="1:19">
      <c r="A282" s="54" t="s">
        <v>3470</v>
      </c>
      <c r="B282" s="55" t="s">
        <v>3471</v>
      </c>
      <c r="C282" s="56">
        <v>5</v>
      </c>
      <c r="D282" s="57">
        <v>35.5</v>
      </c>
      <c r="E282" s="57">
        <v>2.6</v>
      </c>
      <c r="F282" s="57">
        <v>2.0249999999999999</v>
      </c>
      <c r="G282" s="57">
        <v>0</v>
      </c>
      <c r="H282" s="57">
        <v>14.9</v>
      </c>
      <c r="I282" s="57">
        <v>0</v>
      </c>
      <c r="J282" s="57">
        <v>0</v>
      </c>
      <c r="K282" s="57">
        <v>0</v>
      </c>
      <c r="L282" s="57">
        <v>0</v>
      </c>
      <c r="M282" s="57">
        <v>0</v>
      </c>
      <c r="N282" s="58">
        <v>4.1500000000000004</v>
      </c>
      <c r="O282" s="58">
        <v>0</v>
      </c>
      <c r="P282" s="58">
        <v>0</v>
      </c>
      <c r="Q282" s="58">
        <v>0</v>
      </c>
      <c r="R282" s="58">
        <v>0</v>
      </c>
      <c r="S282" s="91">
        <v>0</v>
      </c>
    </row>
    <row r="283" spans="1:19">
      <c r="A283" s="54" t="s">
        <v>3472</v>
      </c>
      <c r="B283" s="55" t="s">
        <v>3473</v>
      </c>
      <c r="C283" s="56">
        <v>5</v>
      </c>
      <c r="D283" s="57">
        <v>33</v>
      </c>
      <c r="E283" s="57">
        <v>2.6</v>
      </c>
      <c r="F283" s="57">
        <v>2.0249999999999999</v>
      </c>
      <c r="G283" s="57">
        <v>0</v>
      </c>
      <c r="H283" s="57">
        <v>13.9</v>
      </c>
      <c r="I283" s="57">
        <v>0</v>
      </c>
      <c r="J283" s="57">
        <v>0</v>
      </c>
      <c r="K283" s="57">
        <v>0</v>
      </c>
      <c r="L283" s="57">
        <v>0</v>
      </c>
      <c r="M283" s="57">
        <v>0</v>
      </c>
      <c r="N283" s="58">
        <v>4.1500000000000004</v>
      </c>
      <c r="O283" s="58">
        <v>0</v>
      </c>
      <c r="P283" s="58">
        <v>0</v>
      </c>
      <c r="Q283" s="58">
        <v>0</v>
      </c>
      <c r="R283" s="58">
        <v>0</v>
      </c>
      <c r="S283" s="91">
        <v>0</v>
      </c>
    </row>
    <row r="284" spans="1:19">
      <c r="A284" s="54" t="s">
        <v>3474</v>
      </c>
      <c r="B284" s="55" t="s">
        <v>3475</v>
      </c>
      <c r="C284" s="56">
        <v>5</v>
      </c>
      <c r="D284" s="57">
        <v>37</v>
      </c>
      <c r="E284" s="57">
        <v>2.6</v>
      </c>
      <c r="F284" s="57">
        <v>2.0249999999999999</v>
      </c>
      <c r="G284" s="57">
        <v>0</v>
      </c>
      <c r="H284" s="57">
        <v>10.8</v>
      </c>
      <c r="I284" s="57">
        <v>20</v>
      </c>
      <c r="J284" s="57">
        <v>0</v>
      </c>
      <c r="K284" s="57">
        <v>0</v>
      </c>
      <c r="L284" s="57">
        <v>0</v>
      </c>
      <c r="M284" s="57">
        <v>0</v>
      </c>
      <c r="N284" s="58">
        <v>4.1500000000000004</v>
      </c>
      <c r="O284" s="58">
        <v>0</v>
      </c>
      <c r="P284" s="58">
        <v>0</v>
      </c>
      <c r="Q284" s="58">
        <v>0</v>
      </c>
      <c r="R284" s="58">
        <v>0</v>
      </c>
      <c r="S284" s="91">
        <v>0</v>
      </c>
    </row>
    <row r="285" spans="1:19">
      <c r="A285" s="54" t="s">
        <v>3476</v>
      </c>
      <c r="B285" s="55" t="s">
        <v>3477</v>
      </c>
      <c r="C285" s="56">
        <v>5</v>
      </c>
      <c r="D285" s="57">
        <v>37</v>
      </c>
      <c r="E285" s="57">
        <v>2.6</v>
      </c>
      <c r="F285" s="57">
        <v>2.0249999999999999</v>
      </c>
      <c r="G285" s="57">
        <v>0</v>
      </c>
      <c r="H285" s="57">
        <v>10.9</v>
      </c>
      <c r="I285" s="57">
        <v>20.100000000000001</v>
      </c>
      <c r="J285" s="57">
        <v>0</v>
      </c>
      <c r="K285" s="57">
        <v>0</v>
      </c>
      <c r="L285" s="57">
        <v>0</v>
      </c>
      <c r="M285" s="57">
        <v>0</v>
      </c>
      <c r="N285" s="58">
        <v>4.1500000000000004</v>
      </c>
      <c r="O285" s="58">
        <v>0</v>
      </c>
      <c r="P285" s="58">
        <v>0</v>
      </c>
      <c r="Q285" s="58">
        <v>0</v>
      </c>
      <c r="R285" s="58">
        <v>0</v>
      </c>
      <c r="S285" s="91">
        <v>0</v>
      </c>
    </row>
    <row r="286" spans="1:19">
      <c r="A286" s="54" t="s">
        <v>3478</v>
      </c>
      <c r="B286" s="55" t="s">
        <v>3479</v>
      </c>
      <c r="C286" s="56">
        <v>5</v>
      </c>
      <c r="D286" s="57">
        <v>39.5</v>
      </c>
      <c r="E286" s="57">
        <v>2.6</v>
      </c>
      <c r="F286" s="57">
        <v>2.0249999999999999</v>
      </c>
      <c r="G286" s="57">
        <v>0</v>
      </c>
      <c r="H286" s="57">
        <v>17.899999999999999</v>
      </c>
      <c r="I286" s="57">
        <v>34.164000000000001</v>
      </c>
      <c r="J286" s="57">
        <v>0</v>
      </c>
      <c r="K286" s="57">
        <v>0</v>
      </c>
      <c r="L286" s="57">
        <v>0</v>
      </c>
      <c r="M286" s="57">
        <v>0</v>
      </c>
      <c r="N286" s="58">
        <v>4.1500000000000004</v>
      </c>
      <c r="O286" s="58">
        <v>0</v>
      </c>
      <c r="P286" s="58">
        <v>0</v>
      </c>
      <c r="Q286" s="58">
        <v>0</v>
      </c>
      <c r="R286" s="58">
        <v>0</v>
      </c>
      <c r="S286" s="91">
        <v>0</v>
      </c>
    </row>
    <row r="287" spans="1:19">
      <c r="A287" s="54" t="s">
        <v>3480</v>
      </c>
      <c r="B287" s="55" t="s">
        <v>3481</v>
      </c>
      <c r="C287" s="56">
        <v>5</v>
      </c>
      <c r="D287" s="57">
        <v>33</v>
      </c>
      <c r="E287" s="57">
        <v>2.6</v>
      </c>
      <c r="F287" s="57">
        <v>2.0249999999999999</v>
      </c>
      <c r="G287" s="57">
        <v>0</v>
      </c>
      <c r="H287" s="57">
        <v>13.4</v>
      </c>
      <c r="I287" s="57">
        <v>21.9</v>
      </c>
      <c r="J287" s="57">
        <v>0</v>
      </c>
      <c r="K287" s="57">
        <v>0</v>
      </c>
      <c r="L287" s="57">
        <v>0</v>
      </c>
      <c r="M287" s="57">
        <v>0</v>
      </c>
      <c r="N287" s="58">
        <v>4.3</v>
      </c>
      <c r="O287" s="58">
        <v>0</v>
      </c>
      <c r="P287" s="58">
        <v>0</v>
      </c>
      <c r="Q287" s="58">
        <v>0</v>
      </c>
      <c r="R287" s="58">
        <v>0</v>
      </c>
      <c r="S287" s="91">
        <v>0</v>
      </c>
    </row>
    <row r="288" spans="1:19">
      <c r="A288" s="54" t="s">
        <v>3482</v>
      </c>
      <c r="B288" s="55" t="s">
        <v>3483</v>
      </c>
      <c r="C288" s="56">
        <v>5</v>
      </c>
      <c r="D288" s="57">
        <v>33</v>
      </c>
      <c r="E288" s="57">
        <v>2.6</v>
      </c>
      <c r="F288" s="57">
        <v>2.0249999999999999</v>
      </c>
      <c r="G288" s="57">
        <v>0</v>
      </c>
      <c r="H288" s="57">
        <v>13.9</v>
      </c>
      <c r="I288" s="57">
        <v>22.4</v>
      </c>
      <c r="J288" s="57">
        <v>0</v>
      </c>
      <c r="K288" s="57">
        <v>0</v>
      </c>
      <c r="L288" s="57">
        <v>0</v>
      </c>
      <c r="M288" s="57">
        <v>0</v>
      </c>
      <c r="N288" s="58">
        <v>4.3</v>
      </c>
      <c r="O288" s="58">
        <v>0</v>
      </c>
      <c r="P288" s="58">
        <v>0</v>
      </c>
      <c r="Q288" s="58">
        <v>0</v>
      </c>
      <c r="R288" s="58">
        <v>0</v>
      </c>
      <c r="S288" s="91">
        <v>0</v>
      </c>
    </row>
    <row r="289" spans="1:19">
      <c r="A289" s="54" t="s">
        <v>3484</v>
      </c>
      <c r="B289" s="55" t="s">
        <v>3485</v>
      </c>
      <c r="C289" s="56">
        <v>5</v>
      </c>
      <c r="D289" s="57">
        <v>33</v>
      </c>
      <c r="E289" s="57">
        <v>2.6</v>
      </c>
      <c r="F289" s="57">
        <v>2.0249999999999999</v>
      </c>
      <c r="G289" s="57">
        <v>0</v>
      </c>
      <c r="H289" s="57">
        <v>13.6</v>
      </c>
      <c r="I289" s="57">
        <v>22.1</v>
      </c>
      <c r="J289" s="57">
        <v>0</v>
      </c>
      <c r="K289" s="57">
        <v>0</v>
      </c>
      <c r="L289" s="57">
        <v>0</v>
      </c>
      <c r="M289" s="57">
        <v>0</v>
      </c>
      <c r="N289" s="58">
        <v>4.3</v>
      </c>
      <c r="O289" s="58">
        <v>0</v>
      </c>
      <c r="P289" s="58">
        <v>0</v>
      </c>
      <c r="Q289" s="58">
        <v>0</v>
      </c>
      <c r="R289" s="58">
        <v>0</v>
      </c>
      <c r="S289" s="91">
        <v>0</v>
      </c>
    </row>
    <row r="290" spans="1:19">
      <c r="A290" s="54" t="s">
        <v>3486</v>
      </c>
      <c r="B290" s="55" t="s">
        <v>3487</v>
      </c>
      <c r="C290" s="56">
        <v>5</v>
      </c>
      <c r="D290" s="57">
        <v>38</v>
      </c>
      <c r="E290" s="57">
        <v>2.6</v>
      </c>
      <c r="F290" s="57">
        <v>2.0249999999999999</v>
      </c>
      <c r="G290" s="57">
        <v>0</v>
      </c>
      <c r="H290" s="57">
        <v>17.100000000000001</v>
      </c>
      <c r="I290" s="57">
        <v>24.417000000000002</v>
      </c>
      <c r="J290" s="57">
        <v>0</v>
      </c>
      <c r="K290" s="57">
        <v>0</v>
      </c>
      <c r="L290" s="57">
        <v>0</v>
      </c>
      <c r="M290" s="57">
        <v>0</v>
      </c>
      <c r="N290" s="58">
        <v>4.3</v>
      </c>
      <c r="O290" s="58">
        <v>0</v>
      </c>
      <c r="P290" s="58">
        <v>0</v>
      </c>
      <c r="Q290" s="58">
        <v>0</v>
      </c>
      <c r="R290" s="58">
        <v>0</v>
      </c>
      <c r="S290" s="91">
        <v>0</v>
      </c>
    </row>
    <row r="291" spans="1:19">
      <c r="A291" s="54" t="s">
        <v>3488</v>
      </c>
      <c r="B291" s="55" t="s">
        <v>3489</v>
      </c>
      <c r="C291" s="56">
        <v>5</v>
      </c>
      <c r="D291" s="57">
        <v>38.5</v>
      </c>
      <c r="E291" s="57">
        <v>2.6</v>
      </c>
      <c r="F291" s="57">
        <v>2.0249999999999999</v>
      </c>
      <c r="G291" s="57">
        <v>0</v>
      </c>
      <c r="H291" s="57">
        <v>17.600000000000001</v>
      </c>
      <c r="I291" s="57">
        <v>24.917000000000002</v>
      </c>
      <c r="J291" s="57">
        <v>0</v>
      </c>
      <c r="K291" s="57">
        <v>0</v>
      </c>
      <c r="L291" s="57">
        <v>0</v>
      </c>
      <c r="M291" s="57">
        <v>0</v>
      </c>
      <c r="N291" s="58">
        <v>4.3</v>
      </c>
      <c r="O291" s="58">
        <v>0</v>
      </c>
      <c r="P291" s="58">
        <v>0</v>
      </c>
      <c r="Q291" s="58">
        <v>0</v>
      </c>
      <c r="R291" s="58">
        <v>0</v>
      </c>
      <c r="S291" s="91">
        <v>0</v>
      </c>
    </row>
    <row r="292" spans="1:19">
      <c r="A292" s="54" t="s">
        <v>3490</v>
      </c>
      <c r="B292" s="55" t="s">
        <v>3491</v>
      </c>
      <c r="C292" s="56">
        <v>5</v>
      </c>
      <c r="D292" s="57">
        <v>33</v>
      </c>
      <c r="E292" s="57">
        <v>2.6</v>
      </c>
      <c r="F292" s="57">
        <v>2.0249999999999999</v>
      </c>
      <c r="G292" s="57">
        <v>0</v>
      </c>
      <c r="H292" s="57">
        <v>12.6</v>
      </c>
      <c r="I292" s="57">
        <v>21.1</v>
      </c>
      <c r="J292" s="57">
        <v>0</v>
      </c>
      <c r="K292" s="57">
        <v>0</v>
      </c>
      <c r="L292" s="57">
        <v>0</v>
      </c>
      <c r="M292" s="57">
        <v>0</v>
      </c>
      <c r="N292" s="58">
        <v>4.3</v>
      </c>
      <c r="O292" s="58">
        <v>0</v>
      </c>
      <c r="P292" s="58">
        <v>0</v>
      </c>
      <c r="Q292" s="58">
        <v>0</v>
      </c>
      <c r="R292" s="58">
        <v>0</v>
      </c>
      <c r="S292" s="91">
        <v>0</v>
      </c>
    </row>
    <row r="293" spans="1:19">
      <c r="A293" s="54" t="s">
        <v>3492</v>
      </c>
      <c r="B293" s="55" t="s">
        <v>3493</v>
      </c>
      <c r="C293" s="56">
        <v>5</v>
      </c>
      <c r="D293" s="57">
        <v>38</v>
      </c>
      <c r="E293" s="57">
        <v>2.6</v>
      </c>
      <c r="F293" s="57">
        <v>2.0249999999999999</v>
      </c>
      <c r="G293" s="57">
        <v>0</v>
      </c>
      <c r="H293" s="57">
        <v>17.600000000000001</v>
      </c>
      <c r="I293" s="57">
        <v>26.64</v>
      </c>
      <c r="J293" s="57">
        <v>0</v>
      </c>
      <c r="K293" s="57">
        <v>0</v>
      </c>
      <c r="L293" s="57">
        <v>0</v>
      </c>
      <c r="M293" s="57">
        <v>0</v>
      </c>
      <c r="N293" s="58">
        <v>4.3</v>
      </c>
      <c r="O293" s="58">
        <v>0</v>
      </c>
      <c r="P293" s="58">
        <v>0</v>
      </c>
      <c r="Q293" s="58">
        <v>0</v>
      </c>
      <c r="R293" s="58">
        <v>0</v>
      </c>
      <c r="S293" s="91">
        <v>0</v>
      </c>
    </row>
    <row r="294" spans="1:19">
      <c r="A294" s="54" t="s">
        <v>3494</v>
      </c>
      <c r="B294" s="55" t="s">
        <v>3495</v>
      </c>
      <c r="C294" s="56">
        <v>5</v>
      </c>
      <c r="D294" s="57">
        <v>38</v>
      </c>
      <c r="E294" s="57">
        <v>2.6</v>
      </c>
      <c r="F294" s="57">
        <v>2.0249999999999999</v>
      </c>
      <c r="G294" s="57">
        <v>0</v>
      </c>
      <c r="H294" s="57">
        <v>17.100000000000001</v>
      </c>
      <c r="I294" s="57">
        <v>24.417000000000002</v>
      </c>
      <c r="J294" s="57">
        <v>0</v>
      </c>
      <c r="K294" s="57">
        <v>0</v>
      </c>
      <c r="L294" s="57">
        <v>0</v>
      </c>
      <c r="M294" s="57">
        <v>0</v>
      </c>
      <c r="N294" s="58">
        <v>4.3</v>
      </c>
      <c r="O294" s="58">
        <v>0</v>
      </c>
      <c r="P294" s="58">
        <v>0</v>
      </c>
      <c r="Q294" s="58">
        <v>0</v>
      </c>
      <c r="R294" s="58">
        <v>0</v>
      </c>
      <c r="S294" s="91">
        <v>0</v>
      </c>
    </row>
    <row r="295" spans="1:19">
      <c r="A295" s="54" t="s">
        <v>3496</v>
      </c>
      <c r="B295" s="55" t="s">
        <v>3497</v>
      </c>
      <c r="C295" s="56">
        <v>5</v>
      </c>
      <c r="D295" s="57">
        <v>36.200000000000003</v>
      </c>
      <c r="E295" s="57">
        <v>2.6</v>
      </c>
      <c r="F295" s="57">
        <v>2.0249999999999999</v>
      </c>
      <c r="G295" s="57">
        <v>0</v>
      </c>
      <c r="H295" s="57">
        <v>16.16</v>
      </c>
      <c r="I295" s="57">
        <v>24.821999999999999</v>
      </c>
      <c r="J295" s="57">
        <v>0</v>
      </c>
      <c r="K295" s="57">
        <v>0</v>
      </c>
      <c r="L295" s="57">
        <v>0</v>
      </c>
      <c r="M295" s="57">
        <v>0</v>
      </c>
      <c r="N295" s="58">
        <v>4.3</v>
      </c>
      <c r="O295" s="58">
        <v>0</v>
      </c>
      <c r="P295" s="58">
        <v>0</v>
      </c>
      <c r="Q295" s="58">
        <v>0</v>
      </c>
      <c r="R295" s="58">
        <v>0</v>
      </c>
      <c r="S295" s="91">
        <v>0</v>
      </c>
    </row>
    <row r="296" spans="1:19">
      <c r="A296" s="54" t="s">
        <v>3498</v>
      </c>
      <c r="B296" s="55" t="s">
        <v>3499</v>
      </c>
      <c r="C296" s="56">
        <v>5</v>
      </c>
      <c r="D296" s="57">
        <v>38</v>
      </c>
      <c r="E296" s="57">
        <v>2.6</v>
      </c>
      <c r="F296" s="57">
        <v>2.0249999999999999</v>
      </c>
      <c r="G296" s="57">
        <v>0</v>
      </c>
      <c r="H296" s="57">
        <v>17.600000000000001</v>
      </c>
      <c r="I296" s="57">
        <v>26.64</v>
      </c>
      <c r="J296" s="57">
        <v>0</v>
      </c>
      <c r="K296" s="57">
        <v>0</v>
      </c>
      <c r="L296" s="57">
        <v>0</v>
      </c>
      <c r="M296" s="57">
        <v>0</v>
      </c>
      <c r="N296" s="58">
        <v>4.3</v>
      </c>
      <c r="O296" s="58">
        <v>0</v>
      </c>
      <c r="P296" s="58">
        <v>0</v>
      </c>
      <c r="Q296" s="58">
        <v>0</v>
      </c>
      <c r="R296" s="58">
        <v>0</v>
      </c>
      <c r="S296" s="91">
        <v>0</v>
      </c>
    </row>
    <row r="297" spans="1:19">
      <c r="A297" s="54" t="s">
        <v>3500</v>
      </c>
      <c r="B297" s="55" t="s">
        <v>3501</v>
      </c>
      <c r="C297" s="56">
        <v>5</v>
      </c>
      <c r="D297" s="57">
        <v>38</v>
      </c>
      <c r="E297" s="57">
        <v>2.6</v>
      </c>
      <c r="F297" s="57">
        <v>2.0249999999999999</v>
      </c>
      <c r="G297" s="57">
        <v>0</v>
      </c>
      <c r="H297" s="57">
        <v>17.600000000000001</v>
      </c>
      <c r="I297" s="57">
        <v>26.64</v>
      </c>
      <c r="J297" s="57">
        <v>0</v>
      </c>
      <c r="K297" s="57">
        <v>0</v>
      </c>
      <c r="L297" s="57">
        <v>0</v>
      </c>
      <c r="M297" s="57">
        <v>0</v>
      </c>
      <c r="N297" s="58">
        <v>4.3</v>
      </c>
      <c r="O297" s="58">
        <v>0</v>
      </c>
      <c r="P297" s="58">
        <v>0</v>
      </c>
      <c r="Q297" s="58">
        <v>0</v>
      </c>
      <c r="R297" s="58">
        <v>0</v>
      </c>
      <c r="S297" s="91">
        <v>0</v>
      </c>
    </row>
    <row r="298" spans="1:19">
      <c r="A298" s="54" t="s">
        <v>3502</v>
      </c>
      <c r="B298" s="55" t="s">
        <v>3503</v>
      </c>
      <c r="C298" s="56">
        <v>5</v>
      </c>
      <c r="D298" s="57">
        <v>38</v>
      </c>
      <c r="E298" s="57">
        <v>2.6</v>
      </c>
      <c r="F298" s="57">
        <v>2.0249999999999999</v>
      </c>
      <c r="G298" s="57">
        <v>0</v>
      </c>
      <c r="H298" s="57">
        <v>19.100000000000001</v>
      </c>
      <c r="I298" s="57">
        <v>28.14</v>
      </c>
      <c r="J298" s="57">
        <v>0</v>
      </c>
      <c r="K298" s="57">
        <v>0</v>
      </c>
      <c r="L298" s="57">
        <v>0</v>
      </c>
      <c r="M298" s="57">
        <v>0</v>
      </c>
      <c r="N298" s="58">
        <v>4.3</v>
      </c>
      <c r="O298" s="58">
        <v>0</v>
      </c>
      <c r="P298" s="58">
        <v>0</v>
      </c>
      <c r="Q298" s="58">
        <v>0</v>
      </c>
      <c r="R298" s="58">
        <v>0</v>
      </c>
      <c r="S298" s="91">
        <v>0</v>
      </c>
    </row>
    <row r="299" spans="1:19">
      <c r="A299" s="54" t="s">
        <v>3504</v>
      </c>
      <c r="B299" s="55" t="s">
        <v>3505</v>
      </c>
      <c r="C299" s="56">
        <v>5</v>
      </c>
      <c r="D299" s="57">
        <v>38</v>
      </c>
      <c r="E299" s="57">
        <v>2.6</v>
      </c>
      <c r="F299" s="57">
        <v>2.0249999999999999</v>
      </c>
      <c r="G299" s="57">
        <v>0</v>
      </c>
      <c r="H299" s="57">
        <v>18.100000000000001</v>
      </c>
      <c r="I299" s="57">
        <v>27.14</v>
      </c>
      <c r="J299" s="57">
        <v>0</v>
      </c>
      <c r="K299" s="57">
        <v>0</v>
      </c>
      <c r="L299" s="57">
        <v>0</v>
      </c>
      <c r="M299" s="57">
        <v>0</v>
      </c>
      <c r="N299" s="58">
        <v>4.3</v>
      </c>
      <c r="O299" s="58">
        <v>0</v>
      </c>
      <c r="P299" s="58">
        <v>0</v>
      </c>
      <c r="Q299" s="58">
        <v>0</v>
      </c>
      <c r="R299" s="58">
        <v>0</v>
      </c>
      <c r="S299" s="91">
        <v>0</v>
      </c>
    </row>
    <row r="300" spans="1:19">
      <c r="A300" s="54" t="s">
        <v>3506</v>
      </c>
      <c r="B300" s="55" t="s">
        <v>3507</v>
      </c>
      <c r="C300" s="56">
        <v>5</v>
      </c>
      <c r="D300" s="57">
        <v>33</v>
      </c>
      <c r="E300" s="57">
        <v>2.6</v>
      </c>
      <c r="F300" s="57">
        <v>2.0249999999999999</v>
      </c>
      <c r="G300" s="57">
        <v>0</v>
      </c>
      <c r="H300" s="57">
        <v>15.5</v>
      </c>
      <c r="I300" s="57">
        <v>23.5</v>
      </c>
      <c r="J300" s="57">
        <v>0</v>
      </c>
      <c r="K300" s="57">
        <v>0</v>
      </c>
      <c r="L300" s="57">
        <v>0</v>
      </c>
      <c r="M300" s="57">
        <v>0</v>
      </c>
      <c r="N300" s="58">
        <v>4.3</v>
      </c>
      <c r="O300" s="58">
        <v>6</v>
      </c>
      <c r="P300" s="58">
        <v>0</v>
      </c>
      <c r="Q300" s="58">
        <v>0</v>
      </c>
      <c r="R300" s="58">
        <v>0</v>
      </c>
      <c r="S300" s="91">
        <v>0</v>
      </c>
    </row>
    <row r="301" spans="1:19">
      <c r="A301" s="54" t="s">
        <v>3508</v>
      </c>
      <c r="B301" s="55" t="s">
        <v>3509</v>
      </c>
      <c r="C301" s="56">
        <v>5</v>
      </c>
      <c r="D301" s="57">
        <v>33</v>
      </c>
      <c r="E301" s="57">
        <v>2.6</v>
      </c>
      <c r="F301" s="57">
        <v>2.0249999999999999</v>
      </c>
      <c r="G301" s="57">
        <v>0</v>
      </c>
      <c r="H301" s="57">
        <v>13.1</v>
      </c>
      <c r="I301" s="57">
        <v>21.3</v>
      </c>
      <c r="J301" s="57">
        <v>0</v>
      </c>
      <c r="K301" s="57">
        <v>0</v>
      </c>
      <c r="L301" s="57">
        <v>0</v>
      </c>
      <c r="M301" s="57">
        <v>0</v>
      </c>
      <c r="N301" s="58">
        <v>4.45</v>
      </c>
      <c r="O301" s="58">
        <v>0</v>
      </c>
      <c r="P301" s="58">
        <v>0</v>
      </c>
      <c r="Q301" s="58">
        <v>0</v>
      </c>
      <c r="R301" s="58">
        <v>0</v>
      </c>
      <c r="S301" s="91">
        <v>0</v>
      </c>
    </row>
    <row r="302" spans="1:19">
      <c r="A302" s="54" t="s">
        <v>3510</v>
      </c>
      <c r="B302" s="55" t="s">
        <v>3511</v>
      </c>
      <c r="C302" s="56">
        <v>5</v>
      </c>
      <c r="D302" s="57">
        <v>33</v>
      </c>
      <c r="E302" s="57">
        <v>2.6</v>
      </c>
      <c r="F302" s="57">
        <v>2.0249999999999999</v>
      </c>
      <c r="G302" s="57">
        <v>0</v>
      </c>
      <c r="H302" s="57">
        <v>13.4</v>
      </c>
      <c r="I302" s="57">
        <v>21.6</v>
      </c>
      <c r="J302" s="57">
        <v>0</v>
      </c>
      <c r="K302" s="57">
        <v>0</v>
      </c>
      <c r="L302" s="57">
        <v>0</v>
      </c>
      <c r="M302" s="57">
        <v>0</v>
      </c>
      <c r="N302" s="58">
        <v>4.45</v>
      </c>
      <c r="O302" s="58">
        <v>0</v>
      </c>
      <c r="P302" s="58">
        <v>0</v>
      </c>
      <c r="Q302" s="58">
        <v>0</v>
      </c>
      <c r="R302" s="58">
        <v>0</v>
      </c>
      <c r="S302" s="91">
        <v>0</v>
      </c>
    </row>
    <row r="303" spans="1:19">
      <c r="A303" s="54" t="s">
        <v>3512</v>
      </c>
      <c r="B303" s="55" t="s">
        <v>3513</v>
      </c>
      <c r="C303" s="56">
        <v>5</v>
      </c>
      <c r="D303" s="57">
        <v>34</v>
      </c>
      <c r="E303" s="57">
        <v>2.6</v>
      </c>
      <c r="F303" s="57">
        <v>2.0249999999999999</v>
      </c>
      <c r="G303" s="57">
        <v>0</v>
      </c>
      <c r="H303" s="57">
        <v>14.5</v>
      </c>
      <c r="I303" s="57">
        <v>22.5</v>
      </c>
      <c r="J303" s="57">
        <v>26.902000000000001</v>
      </c>
      <c r="K303" s="57">
        <v>0</v>
      </c>
      <c r="L303" s="57">
        <v>0</v>
      </c>
      <c r="M303" s="57">
        <v>0</v>
      </c>
      <c r="N303" s="58">
        <v>4.45</v>
      </c>
      <c r="O303" s="58">
        <v>6</v>
      </c>
      <c r="P303" s="58">
        <v>0</v>
      </c>
      <c r="Q303" s="58">
        <v>0</v>
      </c>
      <c r="R303" s="58">
        <v>0</v>
      </c>
      <c r="S303" s="91">
        <v>0</v>
      </c>
    </row>
    <row r="304" spans="1:19">
      <c r="A304" s="54" t="s">
        <v>3514</v>
      </c>
      <c r="B304" s="55" t="s">
        <v>3515</v>
      </c>
      <c r="C304" s="56">
        <v>5</v>
      </c>
      <c r="D304" s="57">
        <v>32</v>
      </c>
      <c r="E304" s="57">
        <v>2.6</v>
      </c>
      <c r="F304" s="57">
        <v>2.0249999999999999</v>
      </c>
      <c r="G304" s="57">
        <v>0</v>
      </c>
      <c r="H304" s="57">
        <v>10.9</v>
      </c>
      <c r="I304" s="57">
        <v>22.6</v>
      </c>
      <c r="J304" s="57">
        <v>0</v>
      </c>
      <c r="K304" s="57">
        <v>0</v>
      </c>
      <c r="L304" s="57">
        <v>0</v>
      </c>
      <c r="M304" s="57">
        <v>0</v>
      </c>
      <c r="N304" s="58">
        <v>5</v>
      </c>
      <c r="O304" s="58">
        <v>0</v>
      </c>
      <c r="P304" s="58">
        <v>0</v>
      </c>
      <c r="Q304" s="58">
        <v>0</v>
      </c>
      <c r="R304" s="58">
        <v>0</v>
      </c>
      <c r="S304" s="91">
        <v>0</v>
      </c>
    </row>
    <row r="305" spans="1:19">
      <c r="A305" s="54" t="s">
        <v>3516</v>
      </c>
      <c r="B305" s="55" t="s">
        <v>3517</v>
      </c>
      <c r="C305" s="56">
        <v>5</v>
      </c>
      <c r="D305" s="57">
        <v>32</v>
      </c>
      <c r="E305" s="57">
        <v>2.6</v>
      </c>
      <c r="F305" s="57">
        <v>2.0249999999999999</v>
      </c>
      <c r="G305" s="57">
        <v>0</v>
      </c>
      <c r="H305" s="57">
        <v>12.4</v>
      </c>
      <c r="I305" s="57">
        <v>24.1</v>
      </c>
      <c r="J305" s="57">
        <v>0</v>
      </c>
      <c r="K305" s="57">
        <v>0</v>
      </c>
      <c r="L305" s="57">
        <v>0</v>
      </c>
      <c r="M305" s="57">
        <v>0</v>
      </c>
      <c r="N305" s="58">
        <v>5</v>
      </c>
      <c r="O305" s="58">
        <v>0</v>
      </c>
      <c r="P305" s="58">
        <v>0</v>
      </c>
      <c r="Q305" s="58">
        <v>0</v>
      </c>
      <c r="R305" s="58">
        <v>0</v>
      </c>
      <c r="S305" s="91">
        <v>0</v>
      </c>
    </row>
    <row r="306" spans="1:19">
      <c r="A306" s="54" t="s">
        <v>3518</v>
      </c>
      <c r="B306" s="55" t="s">
        <v>3519</v>
      </c>
      <c r="C306" s="56">
        <v>5</v>
      </c>
      <c r="D306" s="57">
        <v>32</v>
      </c>
      <c r="E306" s="57">
        <v>2.6</v>
      </c>
      <c r="F306" s="57">
        <v>2.0249999999999999</v>
      </c>
      <c r="G306" s="57">
        <v>0</v>
      </c>
      <c r="H306" s="57">
        <v>12.9</v>
      </c>
      <c r="I306" s="57">
        <v>24.6</v>
      </c>
      <c r="J306" s="57">
        <v>0</v>
      </c>
      <c r="K306" s="57">
        <v>0</v>
      </c>
      <c r="L306" s="57">
        <v>0</v>
      </c>
      <c r="M306" s="57">
        <v>0</v>
      </c>
      <c r="N306" s="58">
        <v>5</v>
      </c>
      <c r="O306" s="58">
        <v>0</v>
      </c>
      <c r="P306" s="58">
        <v>0</v>
      </c>
      <c r="Q306" s="58">
        <v>0</v>
      </c>
      <c r="R306" s="58">
        <v>0</v>
      </c>
      <c r="S306" s="91">
        <v>0</v>
      </c>
    </row>
    <row r="307" spans="1:19">
      <c r="A307" s="54" t="s">
        <v>3520</v>
      </c>
      <c r="B307" s="55" t="s">
        <v>3521</v>
      </c>
      <c r="C307" s="56">
        <v>5</v>
      </c>
      <c r="D307" s="57">
        <v>33</v>
      </c>
      <c r="E307" s="57">
        <v>2.6</v>
      </c>
      <c r="F307" s="57">
        <v>2.0249999999999999</v>
      </c>
      <c r="G307" s="57">
        <v>0</v>
      </c>
      <c r="H307" s="57">
        <v>13.4</v>
      </c>
      <c r="I307" s="57">
        <v>25.1</v>
      </c>
      <c r="J307" s="57">
        <v>0</v>
      </c>
      <c r="K307" s="57">
        <v>0</v>
      </c>
      <c r="L307" s="57">
        <v>0</v>
      </c>
      <c r="M307" s="57">
        <v>0</v>
      </c>
      <c r="N307" s="58">
        <v>5</v>
      </c>
      <c r="O307" s="58">
        <v>0</v>
      </c>
      <c r="P307" s="58">
        <v>0</v>
      </c>
      <c r="Q307" s="58">
        <v>0</v>
      </c>
      <c r="R307" s="58">
        <v>0</v>
      </c>
      <c r="S307" s="91">
        <v>0</v>
      </c>
    </row>
    <row r="308" spans="1:19">
      <c r="A308" s="54" t="s">
        <v>3522</v>
      </c>
      <c r="B308" s="55" t="s">
        <v>3523</v>
      </c>
      <c r="C308" s="56">
        <v>5</v>
      </c>
      <c r="D308" s="57">
        <v>33</v>
      </c>
      <c r="E308" s="57">
        <v>2.6</v>
      </c>
      <c r="F308" s="57">
        <v>2.0249999999999999</v>
      </c>
      <c r="G308" s="57">
        <v>0</v>
      </c>
      <c r="H308" s="57">
        <v>13.9</v>
      </c>
      <c r="I308" s="57">
        <v>21.6</v>
      </c>
      <c r="J308" s="57">
        <v>0</v>
      </c>
      <c r="K308" s="57">
        <v>0</v>
      </c>
      <c r="L308" s="57">
        <v>0</v>
      </c>
      <c r="M308" s="57">
        <v>0</v>
      </c>
      <c r="N308" s="58">
        <v>5</v>
      </c>
      <c r="O308" s="58">
        <v>0</v>
      </c>
      <c r="P308" s="58">
        <v>0</v>
      </c>
      <c r="Q308" s="58">
        <v>0</v>
      </c>
      <c r="R308" s="58">
        <v>0</v>
      </c>
      <c r="S308" s="91">
        <v>0</v>
      </c>
    </row>
    <row r="309" spans="1:19">
      <c r="A309" s="54" t="s">
        <v>3524</v>
      </c>
      <c r="B309" s="55" t="s">
        <v>3525</v>
      </c>
      <c r="C309" s="56">
        <v>5</v>
      </c>
      <c r="D309" s="57">
        <v>33</v>
      </c>
      <c r="E309" s="57">
        <v>2.6</v>
      </c>
      <c r="F309" s="57">
        <v>2.0249999999999999</v>
      </c>
      <c r="G309" s="57">
        <v>0</v>
      </c>
      <c r="H309" s="57">
        <v>11.9</v>
      </c>
      <c r="I309" s="57">
        <v>23.6</v>
      </c>
      <c r="J309" s="57">
        <v>0</v>
      </c>
      <c r="K309" s="57">
        <v>0</v>
      </c>
      <c r="L309" s="57">
        <v>0</v>
      </c>
      <c r="M309" s="57">
        <v>0</v>
      </c>
      <c r="N309" s="58">
        <v>5</v>
      </c>
      <c r="O309" s="58">
        <v>0</v>
      </c>
      <c r="P309" s="58">
        <v>0</v>
      </c>
      <c r="Q309" s="58">
        <v>0</v>
      </c>
      <c r="R309" s="58">
        <v>0</v>
      </c>
      <c r="S309" s="91">
        <v>0</v>
      </c>
    </row>
    <row r="310" spans="1:19">
      <c r="A310" s="54" t="s">
        <v>3526</v>
      </c>
      <c r="B310" s="55" t="s">
        <v>3527</v>
      </c>
      <c r="C310" s="56">
        <v>1</v>
      </c>
      <c r="D310" s="57">
        <v>33</v>
      </c>
      <c r="E310" s="57">
        <v>2.6</v>
      </c>
      <c r="F310" s="57">
        <v>2.0249999999999999</v>
      </c>
      <c r="G310" s="57">
        <v>0</v>
      </c>
      <c r="H310" s="57">
        <v>14.4</v>
      </c>
      <c r="I310" s="57">
        <v>22.1</v>
      </c>
      <c r="J310" s="57">
        <v>0</v>
      </c>
      <c r="K310" s="57">
        <v>0</v>
      </c>
      <c r="L310" s="57">
        <v>0</v>
      </c>
      <c r="M310" s="57">
        <v>0</v>
      </c>
      <c r="N310" s="58">
        <v>5</v>
      </c>
      <c r="O310" s="58">
        <v>0</v>
      </c>
      <c r="P310" s="58">
        <v>0</v>
      </c>
      <c r="Q310" s="58">
        <v>0</v>
      </c>
      <c r="R310" s="58">
        <v>0</v>
      </c>
      <c r="S310" s="91">
        <v>0</v>
      </c>
    </row>
    <row r="311" spans="1:19">
      <c r="A311" s="54" t="s">
        <v>3528</v>
      </c>
      <c r="B311" s="55" t="s">
        <v>3529</v>
      </c>
      <c r="C311" s="56">
        <v>5</v>
      </c>
      <c r="D311" s="57">
        <v>33</v>
      </c>
      <c r="E311" s="57">
        <v>2.6</v>
      </c>
      <c r="F311" s="57">
        <v>2.0249999999999999</v>
      </c>
      <c r="G311" s="57">
        <v>0</v>
      </c>
      <c r="H311" s="57">
        <v>13.2</v>
      </c>
      <c r="I311" s="57">
        <v>20.9</v>
      </c>
      <c r="J311" s="57">
        <v>0</v>
      </c>
      <c r="K311" s="57">
        <v>0</v>
      </c>
      <c r="L311" s="57">
        <v>0</v>
      </c>
      <c r="M311" s="57">
        <v>0</v>
      </c>
      <c r="N311" s="58">
        <v>5</v>
      </c>
      <c r="O311" s="58">
        <v>0</v>
      </c>
      <c r="P311" s="58">
        <v>0</v>
      </c>
      <c r="Q311" s="58">
        <v>0</v>
      </c>
      <c r="R311" s="58">
        <v>0</v>
      </c>
      <c r="S311" s="91">
        <v>0</v>
      </c>
    </row>
    <row r="312" spans="1:19">
      <c r="A312" s="54" t="s">
        <v>3530</v>
      </c>
      <c r="B312" s="55" t="s">
        <v>3531</v>
      </c>
      <c r="C312" s="56">
        <v>5</v>
      </c>
      <c r="D312" s="57">
        <v>33</v>
      </c>
      <c r="E312" s="57">
        <v>2.6</v>
      </c>
      <c r="F312" s="57">
        <v>2.0249999999999999</v>
      </c>
      <c r="G312" s="57">
        <v>0</v>
      </c>
      <c r="H312" s="57">
        <v>11.9</v>
      </c>
      <c r="I312" s="57">
        <v>19.600000000000001</v>
      </c>
      <c r="J312" s="57">
        <v>0</v>
      </c>
      <c r="K312" s="57">
        <v>0</v>
      </c>
      <c r="L312" s="57">
        <v>0</v>
      </c>
      <c r="M312" s="57">
        <v>0</v>
      </c>
      <c r="N312" s="58">
        <v>5</v>
      </c>
      <c r="O312" s="58">
        <v>0</v>
      </c>
      <c r="P312" s="58">
        <v>0</v>
      </c>
      <c r="Q312" s="58">
        <v>0</v>
      </c>
      <c r="R312" s="58">
        <v>0</v>
      </c>
      <c r="S312" s="91">
        <v>0</v>
      </c>
    </row>
    <row r="313" spans="1:19">
      <c r="A313" s="54" t="s">
        <v>3532</v>
      </c>
      <c r="B313" s="55" t="s">
        <v>3533</v>
      </c>
      <c r="C313" s="56">
        <v>5</v>
      </c>
      <c r="D313" s="57">
        <v>33</v>
      </c>
      <c r="E313" s="57">
        <v>2.6</v>
      </c>
      <c r="F313" s="57">
        <v>2.0249999999999999</v>
      </c>
      <c r="G313" s="57">
        <v>0</v>
      </c>
      <c r="H313" s="57">
        <v>13.9</v>
      </c>
      <c r="I313" s="57">
        <v>21.1</v>
      </c>
      <c r="J313" s="57">
        <v>0</v>
      </c>
      <c r="K313" s="57">
        <v>0</v>
      </c>
      <c r="L313" s="57">
        <v>0</v>
      </c>
      <c r="M313" s="57">
        <v>0</v>
      </c>
      <c r="N313" s="58">
        <v>5</v>
      </c>
      <c r="O313" s="58">
        <v>0</v>
      </c>
      <c r="P313" s="58">
        <v>0</v>
      </c>
      <c r="Q313" s="58">
        <v>0</v>
      </c>
      <c r="R313" s="58">
        <v>0</v>
      </c>
      <c r="S313" s="91">
        <v>0</v>
      </c>
    </row>
    <row r="314" spans="1:19">
      <c r="A314" s="54" t="s">
        <v>3534</v>
      </c>
      <c r="B314" s="55" t="s">
        <v>3535</v>
      </c>
      <c r="C314" s="56">
        <v>5</v>
      </c>
      <c r="D314" s="57">
        <v>35.5</v>
      </c>
      <c r="E314" s="57">
        <v>2.6</v>
      </c>
      <c r="F314" s="57">
        <v>2.0249999999999999</v>
      </c>
      <c r="G314" s="57">
        <v>0</v>
      </c>
      <c r="H314" s="57">
        <v>14.4</v>
      </c>
      <c r="I314" s="57">
        <v>21</v>
      </c>
      <c r="J314" s="57">
        <v>0</v>
      </c>
      <c r="K314" s="57">
        <v>0</v>
      </c>
      <c r="L314" s="57">
        <v>0</v>
      </c>
      <c r="M314" s="57">
        <v>0</v>
      </c>
      <c r="N314" s="58">
        <v>5</v>
      </c>
      <c r="O314" s="58">
        <v>0</v>
      </c>
      <c r="P314" s="58">
        <v>0</v>
      </c>
      <c r="Q314" s="58">
        <v>0</v>
      </c>
      <c r="R314" s="58">
        <v>0</v>
      </c>
      <c r="S314" s="91">
        <v>0</v>
      </c>
    </row>
    <row r="315" spans="1:19">
      <c r="A315" s="54" t="s">
        <v>3536</v>
      </c>
      <c r="B315" s="55" t="s">
        <v>3537</v>
      </c>
      <c r="C315" s="56">
        <v>5</v>
      </c>
      <c r="D315" s="57">
        <v>35.5</v>
      </c>
      <c r="E315" s="57">
        <v>2.6</v>
      </c>
      <c r="F315" s="57">
        <v>2.0249999999999999</v>
      </c>
      <c r="G315" s="57">
        <v>0</v>
      </c>
      <c r="H315" s="57">
        <v>15.1</v>
      </c>
      <c r="I315" s="57">
        <v>21.7</v>
      </c>
      <c r="J315" s="57">
        <v>0</v>
      </c>
      <c r="K315" s="57">
        <v>0</v>
      </c>
      <c r="L315" s="57">
        <v>0</v>
      </c>
      <c r="M315" s="57">
        <v>0</v>
      </c>
      <c r="N315" s="58">
        <v>5</v>
      </c>
      <c r="O315" s="58">
        <v>0</v>
      </c>
      <c r="P315" s="58">
        <v>0</v>
      </c>
      <c r="Q315" s="58">
        <v>0</v>
      </c>
      <c r="R315" s="58">
        <v>0</v>
      </c>
      <c r="S315" s="91">
        <v>0</v>
      </c>
    </row>
    <row r="316" spans="1:19">
      <c r="A316" s="54" t="s">
        <v>3538</v>
      </c>
      <c r="B316" s="55" t="s">
        <v>3539</v>
      </c>
      <c r="C316" s="56">
        <v>5</v>
      </c>
      <c r="D316" s="57">
        <v>33</v>
      </c>
      <c r="E316" s="57">
        <v>2.6</v>
      </c>
      <c r="F316" s="57">
        <v>2.0249999999999999</v>
      </c>
      <c r="G316" s="57">
        <v>0</v>
      </c>
      <c r="H316" s="57">
        <v>11.9</v>
      </c>
      <c r="I316" s="57">
        <v>19.059000000000001</v>
      </c>
      <c r="J316" s="57">
        <v>0</v>
      </c>
      <c r="K316" s="57">
        <v>0</v>
      </c>
      <c r="L316" s="57">
        <v>0</v>
      </c>
      <c r="M316" s="57">
        <v>0</v>
      </c>
      <c r="N316" s="58">
        <v>5</v>
      </c>
      <c r="O316" s="58">
        <v>0</v>
      </c>
      <c r="P316" s="58">
        <v>0</v>
      </c>
      <c r="Q316" s="58">
        <v>0</v>
      </c>
      <c r="R316" s="58">
        <v>0</v>
      </c>
      <c r="S316" s="91">
        <v>0</v>
      </c>
    </row>
    <row r="317" spans="1:19">
      <c r="A317" s="54" t="s">
        <v>3540</v>
      </c>
      <c r="B317" s="55" t="s">
        <v>3541</v>
      </c>
      <c r="C317" s="56">
        <v>5</v>
      </c>
      <c r="D317" s="57">
        <v>33</v>
      </c>
      <c r="E317" s="57">
        <v>2.6</v>
      </c>
      <c r="F317" s="57">
        <v>2.0249999999999999</v>
      </c>
      <c r="G317" s="57">
        <v>0</v>
      </c>
      <c r="H317" s="57">
        <v>13.2</v>
      </c>
      <c r="I317" s="57">
        <v>20.359000000000002</v>
      </c>
      <c r="J317" s="57">
        <v>0</v>
      </c>
      <c r="K317" s="57">
        <v>0</v>
      </c>
      <c r="L317" s="57">
        <v>0</v>
      </c>
      <c r="M317" s="57">
        <v>0</v>
      </c>
      <c r="N317" s="58">
        <v>5</v>
      </c>
      <c r="O317" s="58">
        <v>0</v>
      </c>
      <c r="P317" s="58">
        <v>0</v>
      </c>
      <c r="Q317" s="58">
        <v>0</v>
      </c>
      <c r="R317" s="58">
        <v>0</v>
      </c>
      <c r="S317" s="91">
        <v>0</v>
      </c>
    </row>
    <row r="318" spans="1:19">
      <c r="A318" s="54" t="s">
        <v>3542</v>
      </c>
      <c r="B318" s="55" t="s">
        <v>3543</v>
      </c>
      <c r="C318" s="56">
        <v>5</v>
      </c>
      <c r="D318" s="57">
        <v>33</v>
      </c>
      <c r="E318" s="57">
        <v>2.6</v>
      </c>
      <c r="F318" s="57">
        <v>2.0249999999999999</v>
      </c>
      <c r="G318" s="57">
        <v>0</v>
      </c>
      <c r="H318" s="57">
        <v>13.2</v>
      </c>
      <c r="I318" s="57">
        <v>19.2</v>
      </c>
      <c r="J318" s="57">
        <v>0</v>
      </c>
      <c r="K318" s="57">
        <v>0</v>
      </c>
      <c r="L318" s="57">
        <v>0</v>
      </c>
      <c r="M318" s="57">
        <v>0</v>
      </c>
      <c r="N318" s="58">
        <v>5</v>
      </c>
      <c r="O318" s="58">
        <v>0</v>
      </c>
      <c r="P318" s="58">
        <v>0</v>
      </c>
      <c r="Q318" s="58">
        <v>0</v>
      </c>
      <c r="R318" s="58">
        <v>0</v>
      </c>
      <c r="S318" s="91">
        <v>0</v>
      </c>
    </row>
    <row r="319" spans="1:19">
      <c r="A319" s="54" t="s">
        <v>3544</v>
      </c>
      <c r="B319" s="55" t="s">
        <v>3545</v>
      </c>
      <c r="C319" s="56">
        <v>5</v>
      </c>
      <c r="D319" s="57">
        <v>33</v>
      </c>
      <c r="E319" s="57">
        <v>2.6</v>
      </c>
      <c r="F319" s="57">
        <v>2.0249999999999999</v>
      </c>
      <c r="G319" s="57">
        <v>0</v>
      </c>
      <c r="H319" s="57">
        <v>12.7</v>
      </c>
      <c r="I319" s="57">
        <v>20.399999999999999</v>
      </c>
      <c r="J319" s="57">
        <v>0</v>
      </c>
      <c r="K319" s="57">
        <v>0</v>
      </c>
      <c r="L319" s="57">
        <v>0</v>
      </c>
      <c r="M319" s="57">
        <v>0</v>
      </c>
      <c r="N319" s="58">
        <v>5</v>
      </c>
      <c r="O319" s="58">
        <v>0</v>
      </c>
      <c r="P319" s="58">
        <v>0</v>
      </c>
      <c r="Q319" s="58">
        <v>0</v>
      </c>
      <c r="R319" s="58">
        <v>0</v>
      </c>
      <c r="S319" s="91">
        <v>0</v>
      </c>
    </row>
    <row r="320" spans="1:19">
      <c r="A320" s="54" t="s">
        <v>3546</v>
      </c>
      <c r="B320" s="55" t="s">
        <v>3547</v>
      </c>
      <c r="C320" s="56">
        <v>5</v>
      </c>
      <c r="D320" s="57">
        <v>33</v>
      </c>
      <c r="E320" s="57">
        <v>2.6</v>
      </c>
      <c r="F320" s="57">
        <v>2.0249999999999999</v>
      </c>
      <c r="G320" s="57">
        <v>0</v>
      </c>
      <c r="H320" s="57">
        <v>12.7</v>
      </c>
      <c r="I320" s="57">
        <v>19.859000000000002</v>
      </c>
      <c r="J320" s="57">
        <v>0</v>
      </c>
      <c r="K320" s="57">
        <v>0</v>
      </c>
      <c r="L320" s="57">
        <v>0</v>
      </c>
      <c r="M320" s="57">
        <v>0</v>
      </c>
      <c r="N320" s="58">
        <v>5</v>
      </c>
      <c r="O320" s="58">
        <v>0</v>
      </c>
      <c r="P320" s="58">
        <v>0</v>
      </c>
      <c r="Q320" s="58">
        <v>0</v>
      </c>
      <c r="R320" s="58">
        <v>0</v>
      </c>
      <c r="S320" s="91">
        <v>0</v>
      </c>
    </row>
    <row r="321" spans="1:19">
      <c r="A321" s="54" t="s">
        <v>3548</v>
      </c>
      <c r="B321" s="55" t="s">
        <v>3549</v>
      </c>
      <c r="C321" s="56">
        <v>5</v>
      </c>
      <c r="D321" s="57">
        <v>33</v>
      </c>
      <c r="E321" s="57">
        <v>2.6</v>
      </c>
      <c r="F321" s="57">
        <v>2.0249999999999999</v>
      </c>
      <c r="G321" s="57">
        <v>0</v>
      </c>
      <c r="H321" s="57">
        <v>12.7</v>
      </c>
      <c r="I321" s="57">
        <v>18.7</v>
      </c>
      <c r="J321" s="57">
        <v>0</v>
      </c>
      <c r="K321" s="57">
        <v>0</v>
      </c>
      <c r="L321" s="57">
        <v>0</v>
      </c>
      <c r="M321" s="57">
        <v>0</v>
      </c>
      <c r="N321" s="58">
        <v>5</v>
      </c>
      <c r="O321" s="58">
        <v>0</v>
      </c>
      <c r="P321" s="58">
        <v>0</v>
      </c>
      <c r="Q321" s="58">
        <v>0</v>
      </c>
      <c r="R321" s="58">
        <v>0</v>
      </c>
      <c r="S321" s="91">
        <v>0</v>
      </c>
    </row>
    <row r="322" spans="1:19">
      <c r="A322" s="54" t="s">
        <v>3550</v>
      </c>
      <c r="B322" s="55" t="s">
        <v>3551</v>
      </c>
      <c r="C322" s="56">
        <v>5</v>
      </c>
      <c r="D322" s="57">
        <v>33</v>
      </c>
      <c r="E322" s="57">
        <v>2.6</v>
      </c>
      <c r="F322" s="57">
        <v>2.0249999999999999</v>
      </c>
      <c r="G322" s="57">
        <v>0</v>
      </c>
      <c r="H322" s="57">
        <v>13.05</v>
      </c>
      <c r="I322" s="57">
        <v>24.8</v>
      </c>
      <c r="J322" s="57">
        <v>0</v>
      </c>
      <c r="K322" s="57">
        <v>0</v>
      </c>
      <c r="L322" s="57">
        <v>0</v>
      </c>
      <c r="M322" s="57">
        <v>0</v>
      </c>
      <c r="N322" s="58">
        <v>5</v>
      </c>
      <c r="O322" s="58">
        <v>0</v>
      </c>
      <c r="P322" s="58">
        <v>0</v>
      </c>
      <c r="Q322" s="58">
        <v>0</v>
      </c>
      <c r="R322" s="58">
        <v>0</v>
      </c>
      <c r="S322" s="91">
        <v>0</v>
      </c>
    </row>
    <row r="323" spans="1:19">
      <c r="A323" s="54" t="s">
        <v>3552</v>
      </c>
      <c r="B323" s="55" t="s">
        <v>3553</v>
      </c>
      <c r="C323" s="56">
        <v>5</v>
      </c>
      <c r="D323" s="57">
        <v>32.5</v>
      </c>
      <c r="E323" s="57">
        <v>2.6</v>
      </c>
      <c r="F323" s="57">
        <v>2.0249999999999999</v>
      </c>
      <c r="G323" s="57">
        <v>0</v>
      </c>
      <c r="H323" s="57">
        <v>15.5</v>
      </c>
      <c r="I323" s="57">
        <v>23.5</v>
      </c>
      <c r="J323" s="57">
        <v>0</v>
      </c>
      <c r="K323" s="57">
        <v>0</v>
      </c>
      <c r="L323" s="57">
        <v>0</v>
      </c>
      <c r="M323" s="57">
        <v>0</v>
      </c>
      <c r="N323" s="58">
        <v>5</v>
      </c>
      <c r="O323" s="58">
        <v>6</v>
      </c>
      <c r="P323" s="58">
        <v>0</v>
      </c>
      <c r="Q323" s="58">
        <v>0</v>
      </c>
      <c r="R323" s="58">
        <v>0</v>
      </c>
      <c r="S323" s="91">
        <v>0</v>
      </c>
    </row>
    <row r="324" spans="1:19">
      <c r="A324" s="54" t="s">
        <v>3554</v>
      </c>
      <c r="B324" s="55" t="s">
        <v>3555</v>
      </c>
      <c r="C324" s="56">
        <v>5</v>
      </c>
      <c r="D324" s="57">
        <v>33</v>
      </c>
      <c r="E324" s="57">
        <v>2.6</v>
      </c>
      <c r="F324" s="57">
        <v>2.0249999999999999</v>
      </c>
      <c r="G324" s="57">
        <v>0</v>
      </c>
      <c r="H324" s="57">
        <v>12.9</v>
      </c>
      <c r="I324" s="57">
        <v>19.885000000000002</v>
      </c>
      <c r="J324" s="57">
        <v>0</v>
      </c>
      <c r="K324" s="57">
        <v>0</v>
      </c>
      <c r="L324" s="57">
        <v>0</v>
      </c>
      <c r="M324" s="57">
        <v>0</v>
      </c>
      <c r="N324" s="58">
        <v>5.3</v>
      </c>
      <c r="O324" s="58">
        <v>0</v>
      </c>
      <c r="P324" s="58">
        <v>0</v>
      </c>
      <c r="Q324" s="58">
        <v>0</v>
      </c>
      <c r="R324" s="58">
        <v>0</v>
      </c>
      <c r="S324" s="91">
        <v>0</v>
      </c>
    </row>
    <row r="325" spans="1:19">
      <c r="A325" s="54" t="s">
        <v>3556</v>
      </c>
      <c r="B325" s="55" t="s">
        <v>3557</v>
      </c>
      <c r="C325" s="56">
        <v>5</v>
      </c>
      <c r="D325" s="57">
        <v>33</v>
      </c>
      <c r="E325" s="57">
        <v>2.6</v>
      </c>
      <c r="F325" s="57">
        <v>2.0249999999999999</v>
      </c>
      <c r="G325" s="57">
        <v>0</v>
      </c>
      <c r="H325" s="57">
        <v>13.096</v>
      </c>
      <c r="I325" s="57">
        <v>19.8</v>
      </c>
      <c r="J325" s="57">
        <v>0</v>
      </c>
      <c r="K325" s="57">
        <v>0</v>
      </c>
      <c r="L325" s="57">
        <v>0</v>
      </c>
      <c r="M325" s="57">
        <v>0</v>
      </c>
      <c r="N325" s="58">
        <v>5.45</v>
      </c>
      <c r="O325" s="58">
        <v>0</v>
      </c>
      <c r="P325" s="58">
        <v>0</v>
      </c>
      <c r="Q325" s="58">
        <v>0</v>
      </c>
      <c r="R325" s="58">
        <v>0</v>
      </c>
      <c r="S325" s="91">
        <v>0</v>
      </c>
    </row>
    <row r="326" spans="1:19">
      <c r="A326" s="54" t="s">
        <v>3558</v>
      </c>
      <c r="B326" s="55" t="s">
        <v>3559</v>
      </c>
      <c r="C326" s="56">
        <v>5</v>
      </c>
      <c r="D326" s="57">
        <v>30</v>
      </c>
      <c r="E326" s="57">
        <v>2.6</v>
      </c>
      <c r="F326" s="57">
        <v>2.0249999999999999</v>
      </c>
      <c r="G326" s="57">
        <v>0</v>
      </c>
      <c r="H326" s="57">
        <v>12.4</v>
      </c>
      <c r="I326" s="57">
        <v>18.8</v>
      </c>
      <c r="J326" s="57">
        <v>0</v>
      </c>
      <c r="K326" s="57">
        <v>0</v>
      </c>
      <c r="L326" s="57">
        <v>0</v>
      </c>
      <c r="M326" s="57">
        <v>0</v>
      </c>
      <c r="N326" s="58">
        <v>6</v>
      </c>
      <c r="O326" s="58">
        <v>0</v>
      </c>
      <c r="P326" s="58">
        <v>0</v>
      </c>
      <c r="Q326" s="58">
        <v>0</v>
      </c>
      <c r="R326" s="58">
        <v>0</v>
      </c>
      <c r="S326" s="91">
        <v>0</v>
      </c>
    </row>
    <row r="327" spans="1:19">
      <c r="A327" s="54" t="s">
        <v>3560</v>
      </c>
      <c r="B327" s="55" t="s">
        <v>3561</v>
      </c>
      <c r="C327" s="56">
        <v>5</v>
      </c>
      <c r="D327" s="57">
        <v>31.5</v>
      </c>
      <c r="E327" s="57">
        <v>2.6</v>
      </c>
      <c r="F327" s="57">
        <v>2.0249999999999999</v>
      </c>
      <c r="G327" s="57">
        <v>0</v>
      </c>
      <c r="H327" s="57">
        <v>13.9</v>
      </c>
      <c r="I327" s="57">
        <v>20.3</v>
      </c>
      <c r="J327" s="57">
        <v>0</v>
      </c>
      <c r="K327" s="57">
        <v>0</v>
      </c>
      <c r="L327" s="57">
        <v>0</v>
      </c>
      <c r="M327" s="57">
        <v>0</v>
      </c>
      <c r="N327" s="58">
        <v>6</v>
      </c>
      <c r="O327" s="58">
        <v>0</v>
      </c>
      <c r="P327" s="58">
        <v>0</v>
      </c>
      <c r="Q327" s="58">
        <v>0</v>
      </c>
      <c r="R327" s="58">
        <v>0</v>
      </c>
      <c r="S327" s="91">
        <v>0</v>
      </c>
    </row>
    <row r="328" spans="1:19">
      <c r="A328" s="54" t="s">
        <v>3562</v>
      </c>
      <c r="B328" s="55" t="s">
        <v>3563</v>
      </c>
      <c r="C328" s="56">
        <v>5</v>
      </c>
      <c r="D328" s="57">
        <v>33</v>
      </c>
      <c r="E328" s="57">
        <v>2.6</v>
      </c>
      <c r="F328" s="57">
        <v>2.0249999999999999</v>
      </c>
      <c r="G328" s="57">
        <v>0</v>
      </c>
      <c r="H328" s="57">
        <v>13.9</v>
      </c>
      <c r="I328" s="57">
        <v>20.3</v>
      </c>
      <c r="J328" s="57">
        <v>0</v>
      </c>
      <c r="K328" s="57">
        <v>0</v>
      </c>
      <c r="L328" s="57">
        <v>0</v>
      </c>
      <c r="M328" s="57">
        <v>0</v>
      </c>
      <c r="N328" s="58">
        <v>6</v>
      </c>
      <c r="O328" s="58">
        <v>0</v>
      </c>
      <c r="P328" s="58">
        <v>0</v>
      </c>
      <c r="Q328" s="58">
        <v>0</v>
      </c>
      <c r="R328" s="58">
        <v>0</v>
      </c>
      <c r="S328" s="91">
        <v>0</v>
      </c>
    </row>
    <row r="329" spans="1:19">
      <c r="A329" s="54" t="s">
        <v>3564</v>
      </c>
      <c r="B329" s="55" t="s">
        <v>3565</v>
      </c>
      <c r="C329" s="56">
        <v>5</v>
      </c>
      <c r="D329" s="57">
        <v>33</v>
      </c>
      <c r="E329" s="57">
        <v>2.6</v>
      </c>
      <c r="F329" s="57">
        <v>2.0249999999999999</v>
      </c>
      <c r="G329" s="57">
        <v>0</v>
      </c>
      <c r="H329" s="57">
        <v>13.4</v>
      </c>
      <c r="I329" s="57">
        <v>19.8</v>
      </c>
      <c r="J329" s="57">
        <v>0</v>
      </c>
      <c r="K329" s="57">
        <v>0</v>
      </c>
      <c r="L329" s="57">
        <v>0</v>
      </c>
      <c r="M329" s="57">
        <v>0</v>
      </c>
      <c r="N329" s="58">
        <v>6</v>
      </c>
      <c r="O329" s="58">
        <v>0</v>
      </c>
      <c r="P329" s="58">
        <v>0</v>
      </c>
      <c r="Q329" s="58">
        <v>0</v>
      </c>
      <c r="R329" s="58">
        <v>0</v>
      </c>
      <c r="S329" s="91">
        <v>0</v>
      </c>
    </row>
    <row r="330" spans="1:19">
      <c r="A330" s="54" t="s">
        <v>3566</v>
      </c>
      <c r="B330" s="55" t="s">
        <v>3567</v>
      </c>
      <c r="C330" s="56">
        <v>5</v>
      </c>
      <c r="D330" s="57">
        <v>33</v>
      </c>
      <c r="E330" s="57">
        <v>2.6</v>
      </c>
      <c r="F330" s="57">
        <v>2.0249999999999999</v>
      </c>
      <c r="G330" s="57">
        <v>0</v>
      </c>
      <c r="H330" s="57">
        <v>13.4</v>
      </c>
      <c r="I330" s="57">
        <v>19.899999999999999</v>
      </c>
      <c r="J330" s="57">
        <v>0</v>
      </c>
      <c r="K330" s="57">
        <v>0</v>
      </c>
      <c r="L330" s="57">
        <v>0</v>
      </c>
      <c r="M330" s="57">
        <v>0</v>
      </c>
      <c r="N330" s="58">
        <v>6</v>
      </c>
      <c r="O330" s="58">
        <v>0</v>
      </c>
      <c r="P330" s="58">
        <v>0</v>
      </c>
      <c r="Q330" s="58">
        <v>0</v>
      </c>
      <c r="R330" s="58">
        <v>0</v>
      </c>
      <c r="S330" s="91">
        <v>0</v>
      </c>
    </row>
    <row r="331" spans="1:19">
      <c r="A331" s="54" t="s">
        <v>3568</v>
      </c>
      <c r="B331" s="55" t="s">
        <v>3569</v>
      </c>
      <c r="C331" s="56">
        <v>5</v>
      </c>
      <c r="D331" s="57">
        <v>33</v>
      </c>
      <c r="E331" s="57">
        <v>2.6</v>
      </c>
      <c r="F331" s="57">
        <v>2.0249999999999999</v>
      </c>
      <c r="G331" s="57">
        <v>0</v>
      </c>
      <c r="H331" s="57">
        <v>13.9</v>
      </c>
      <c r="I331" s="57">
        <v>20.3</v>
      </c>
      <c r="J331" s="57">
        <v>0</v>
      </c>
      <c r="K331" s="57">
        <v>0</v>
      </c>
      <c r="L331" s="57">
        <v>0</v>
      </c>
      <c r="M331" s="57">
        <v>0</v>
      </c>
      <c r="N331" s="58">
        <v>6</v>
      </c>
      <c r="O331" s="58">
        <v>0</v>
      </c>
      <c r="P331" s="58">
        <v>0</v>
      </c>
      <c r="Q331" s="58">
        <v>0</v>
      </c>
      <c r="R331" s="58">
        <v>0</v>
      </c>
      <c r="S331" s="91">
        <v>0</v>
      </c>
    </row>
    <row r="332" spans="1:19">
      <c r="A332" s="54" t="s">
        <v>3570</v>
      </c>
      <c r="B332" s="55" t="s">
        <v>3571</v>
      </c>
      <c r="C332" s="56">
        <v>5</v>
      </c>
      <c r="D332" s="57">
        <v>33</v>
      </c>
      <c r="E332" s="57">
        <v>2.6</v>
      </c>
      <c r="F332" s="57">
        <v>2.0249999999999999</v>
      </c>
      <c r="G332" s="57">
        <v>0</v>
      </c>
      <c r="H332" s="57">
        <v>13.4</v>
      </c>
      <c r="I332" s="57">
        <v>19.8</v>
      </c>
      <c r="J332" s="57">
        <v>0</v>
      </c>
      <c r="K332" s="57">
        <v>0</v>
      </c>
      <c r="L332" s="57">
        <v>0</v>
      </c>
      <c r="M332" s="57">
        <v>0</v>
      </c>
      <c r="N332" s="58">
        <v>6</v>
      </c>
      <c r="O332" s="58">
        <v>0</v>
      </c>
      <c r="P332" s="58">
        <v>0</v>
      </c>
      <c r="Q332" s="58">
        <v>0</v>
      </c>
      <c r="R332" s="58">
        <v>0</v>
      </c>
      <c r="S332" s="91">
        <v>0</v>
      </c>
    </row>
    <row r="333" spans="1:19">
      <c r="A333" s="54" t="s">
        <v>3572</v>
      </c>
      <c r="B333" s="55" t="s">
        <v>3573</v>
      </c>
      <c r="C333" s="56">
        <v>5</v>
      </c>
      <c r="D333" s="57">
        <v>31</v>
      </c>
      <c r="E333" s="57">
        <v>2.6</v>
      </c>
      <c r="F333" s="57">
        <v>2.0249999999999999</v>
      </c>
      <c r="G333" s="57">
        <v>0</v>
      </c>
      <c r="H333" s="57">
        <v>11.9</v>
      </c>
      <c r="I333" s="57">
        <v>18.399999999999999</v>
      </c>
      <c r="J333" s="57">
        <v>0</v>
      </c>
      <c r="K333" s="57">
        <v>0</v>
      </c>
      <c r="L333" s="57">
        <v>0</v>
      </c>
      <c r="M333" s="57">
        <v>0</v>
      </c>
      <c r="N333" s="58">
        <v>6</v>
      </c>
      <c r="O333" s="58">
        <v>0</v>
      </c>
      <c r="P333" s="58">
        <v>0</v>
      </c>
      <c r="Q333" s="58">
        <v>0</v>
      </c>
      <c r="R333" s="58">
        <v>0</v>
      </c>
      <c r="S333" s="91">
        <v>0</v>
      </c>
    </row>
    <row r="334" spans="1:19">
      <c r="A334" s="54" t="s">
        <v>3574</v>
      </c>
      <c r="B334" s="55" t="s">
        <v>3575</v>
      </c>
      <c r="C334" s="56">
        <v>5</v>
      </c>
      <c r="D334" s="57">
        <v>36</v>
      </c>
      <c r="E334" s="57">
        <v>2.6</v>
      </c>
      <c r="F334" s="57">
        <v>2.0249999999999999</v>
      </c>
      <c r="G334" s="57">
        <v>0</v>
      </c>
      <c r="H334" s="57">
        <v>12.7</v>
      </c>
      <c r="I334" s="57">
        <v>19.3</v>
      </c>
      <c r="J334" s="57">
        <v>0</v>
      </c>
      <c r="K334" s="57">
        <v>0</v>
      </c>
      <c r="L334" s="57">
        <v>0</v>
      </c>
      <c r="M334" s="57">
        <v>0</v>
      </c>
      <c r="N334" s="58">
        <v>6</v>
      </c>
      <c r="O334" s="58">
        <v>0</v>
      </c>
      <c r="P334" s="58">
        <v>0</v>
      </c>
      <c r="Q334" s="58">
        <v>0</v>
      </c>
      <c r="R334" s="58">
        <v>0</v>
      </c>
      <c r="S334" s="91">
        <v>0</v>
      </c>
    </row>
    <row r="335" spans="1:19">
      <c r="A335" s="54" t="s">
        <v>3576</v>
      </c>
      <c r="B335" s="55" t="s">
        <v>3577</v>
      </c>
      <c r="C335" s="56">
        <v>5</v>
      </c>
      <c r="D335" s="57">
        <v>33</v>
      </c>
      <c r="E335" s="57">
        <v>2.6</v>
      </c>
      <c r="F335" s="57">
        <v>2.0249999999999999</v>
      </c>
      <c r="G335" s="57">
        <v>0</v>
      </c>
      <c r="H335" s="57">
        <v>13.45</v>
      </c>
      <c r="I335" s="57">
        <v>19.856000000000002</v>
      </c>
      <c r="J335" s="57">
        <v>0</v>
      </c>
      <c r="K335" s="57">
        <v>0</v>
      </c>
      <c r="L335" s="57">
        <v>0</v>
      </c>
      <c r="M335" s="57">
        <v>0</v>
      </c>
      <c r="N335" s="58">
        <v>6</v>
      </c>
      <c r="O335" s="58">
        <v>0</v>
      </c>
      <c r="P335" s="58">
        <v>0</v>
      </c>
      <c r="Q335" s="58">
        <v>0</v>
      </c>
      <c r="R335" s="58">
        <v>0</v>
      </c>
      <c r="S335" s="91">
        <v>0</v>
      </c>
    </row>
    <row r="336" spans="1:19">
      <c r="A336" s="54" t="s">
        <v>3578</v>
      </c>
      <c r="B336" s="55" t="s">
        <v>3579</v>
      </c>
      <c r="C336" s="56">
        <v>5</v>
      </c>
      <c r="D336" s="57">
        <v>33</v>
      </c>
      <c r="E336" s="57">
        <v>2.6</v>
      </c>
      <c r="F336" s="57">
        <v>2.0249999999999999</v>
      </c>
      <c r="G336" s="57">
        <v>0</v>
      </c>
      <c r="H336" s="57">
        <v>13.6</v>
      </c>
      <c r="I336" s="57">
        <v>20</v>
      </c>
      <c r="J336" s="57">
        <v>0</v>
      </c>
      <c r="K336" s="57">
        <v>0</v>
      </c>
      <c r="L336" s="57">
        <v>0</v>
      </c>
      <c r="M336" s="57">
        <v>0</v>
      </c>
      <c r="N336" s="58">
        <v>6</v>
      </c>
      <c r="O336" s="58">
        <v>0</v>
      </c>
      <c r="P336" s="58">
        <v>0</v>
      </c>
      <c r="Q336" s="58">
        <v>0</v>
      </c>
      <c r="R336" s="58">
        <v>0</v>
      </c>
      <c r="S336" s="91">
        <v>0</v>
      </c>
    </row>
    <row r="337" spans="1:19">
      <c r="A337" s="54" t="s">
        <v>3580</v>
      </c>
      <c r="B337" s="55" t="s">
        <v>3581</v>
      </c>
      <c r="C337" s="56">
        <v>5</v>
      </c>
      <c r="D337" s="57">
        <v>33</v>
      </c>
      <c r="E337" s="57">
        <v>2.6</v>
      </c>
      <c r="F337" s="57">
        <v>2.0249999999999999</v>
      </c>
      <c r="G337" s="57">
        <v>0</v>
      </c>
      <c r="H337" s="57">
        <v>14.1</v>
      </c>
      <c r="I337" s="57">
        <v>20.5</v>
      </c>
      <c r="J337" s="57">
        <v>0</v>
      </c>
      <c r="K337" s="57">
        <v>0</v>
      </c>
      <c r="L337" s="57">
        <v>0</v>
      </c>
      <c r="M337" s="57">
        <v>0</v>
      </c>
      <c r="N337" s="58">
        <v>6</v>
      </c>
      <c r="O337" s="58">
        <v>0</v>
      </c>
      <c r="P337" s="58">
        <v>0</v>
      </c>
      <c r="Q337" s="58">
        <v>0</v>
      </c>
      <c r="R337" s="58">
        <v>0</v>
      </c>
      <c r="S337" s="91">
        <v>0</v>
      </c>
    </row>
    <row r="338" spans="1:19">
      <c r="A338" s="54" t="s">
        <v>3582</v>
      </c>
      <c r="B338" s="55" t="s">
        <v>3583</v>
      </c>
      <c r="C338" s="56">
        <v>5</v>
      </c>
      <c r="D338" s="57">
        <v>33</v>
      </c>
      <c r="E338" s="57">
        <v>2.6</v>
      </c>
      <c r="F338" s="57">
        <v>2.5150000000000001</v>
      </c>
      <c r="G338" s="57">
        <v>2.0499999999999998</v>
      </c>
      <c r="H338" s="57">
        <v>6.4</v>
      </c>
      <c r="I338" s="57">
        <v>11.4</v>
      </c>
      <c r="J338" s="57">
        <v>15.4</v>
      </c>
      <c r="K338" s="57">
        <v>0</v>
      </c>
      <c r="L338" s="57">
        <v>0</v>
      </c>
      <c r="M338" s="57">
        <v>0</v>
      </c>
      <c r="N338" s="58">
        <v>0</v>
      </c>
      <c r="O338" s="58">
        <v>0</v>
      </c>
      <c r="P338" s="58">
        <v>6</v>
      </c>
      <c r="Q338" s="58">
        <v>0</v>
      </c>
      <c r="R338" s="58">
        <v>0</v>
      </c>
      <c r="S338" s="91">
        <v>0</v>
      </c>
    </row>
    <row r="339" spans="1:19">
      <c r="A339" s="54" t="s">
        <v>3584</v>
      </c>
      <c r="B339" s="55" t="s">
        <v>3585</v>
      </c>
      <c r="C339" s="56">
        <v>5</v>
      </c>
      <c r="D339" s="57">
        <v>35</v>
      </c>
      <c r="E339" s="57">
        <v>2.6</v>
      </c>
      <c r="F339" s="57">
        <v>2.0249999999999999</v>
      </c>
      <c r="G339" s="57">
        <v>0</v>
      </c>
      <c r="H339" s="57">
        <v>15.6</v>
      </c>
      <c r="I339" s="57">
        <v>22</v>
      </c>
      <c r="J339" s="57">
        <v>0</v>
      </c>
      <c r="K339" s="57">
        <v>0</v>
      </c>
      <c r="L339" s="57">
        <v>0</v>
      </c>
      <c r="M339" s="57">
        <v>0</v>
      </c>
      <c r="N339" s="58">
        <v>6</v>
      </c>
      <c r="O339" s="58">
        <v>0</v>
      </c>
      <c r="P339" s="58">
        <v>0</v>
      </c>
      <c r="Q339" s="58">
        <v>0</v>
      </c>
      <c r="R339" s="58">
        <v>0</v>
      </c>
      <c r="S339" s="91">
        <v>0</v>
      </c>
    </row>
    <row r="340" spans="1:19">
      <c r="A340" s="54" t="s">
        <v>3586</v>
      </c>
      <c r="B340" s="55" t="s">
        <v>3587</v>
      </c>
      <c r="C340" s="56">
        <v>5</v>
      </c>
      <c r="D340" s="57">
        <v>36</v>
      </c>
      <c r="E340" s="57">
        <v>2.6</v>
      </c>
      <c r="F340" s="57">
        <v>2.0249999999999999</v>
      </c>
      <c r="G340" s="57">
        <v>0</v>
      </c>
      <c r="H340" s="57">
        <v>17.399999999999999</v>
      </c>
      <c r="I340" s="57">
        <v>22.3</v>
      </c>
      <c r="J340" s="57">
        <v>0</v>
      </c>
      <c r="K340" s="57">
        <v>0</v>
      </c>
      <c r="L340" s="57">
        <v>0</v>
      </c>
      <c r="M340" s="57">
        <v>0</v>
      </c>
      <c r="N340" s="58">
        <v>6.3</v>
      </c>
      <c r="O340" s="58">
        <v>0</v>
      </c>
      <c r="P340" s="58">
        <v>0</v>
      </c>
      <c r="Q340" s="58">
        <v>0</v>
      </c>
      <c r="R340" s="58">
        <v>0</v>
      </c>
      <c r="S340" s="91">
        <v>0</v>
      </c>
    </row>
    <row r="341" spans="1:19">
      <c r="A341" s="54" t="s">
        <v>3588</v>
      </c>
      <c r="B341" s="55" t="s">
        <v>3589</v>
      </c>
      <c r="C341" s="56">
        <v>5</v>
      </c>
      <c r="D341" s="57">
        <v>33</v>
      </c>
      <c r="E341" s="57">
        <v>2.6</v>
      </c>
      <c r="F341" s="57">
        <v>2.0249999999999999</v>
      </c>
      <c r="G341" s="57">
        <v>0</v>
      </c>
      <c r="H341" s="57">
        <v>13.9</v>
      </c>
      <c r="I341" s="57">
        <v>0</v>
      </c>
      <c r="J341" s="57">
        <v>0</v>
      </c>
      <c r="K341" s="57">
        <v>0</v>
      </c>
      <c r="L341" s="57">
        <v>0</v>
      </c>
      <c r="M341" s="57">
        <v>0</v>
      </c>
      <c r="N341" s="58">
        <v>8.4499999999999993</v>
      </c>
      <c r="O341" s="58">
        <v>0</v>
      </c>
      <c r="P341" s="58">
        <v>0</v>
      </c>
      <c r="Q341" s="58">
        <v>0</v>
      </c>
      <c r="R341" s="58">
        <v>0</v>
      </c>
      <c r="S341" s="91">
        <v>0</v>
      </c>
    </row>
    <row r="342" spans="1:19">
      <c r="A342" s="54" t="s">
        <v>3590</v>
      </c>
      <c r="B342" s="55" t="s">
        <v>3591</v>
      </c>
      <c r="C342" s="56">
        <v>5</v>
      </c>
      <c r="D342" s="57">
        <v>33</v>
      </c>
      <c r="E342" s="57">
        <v>2.6</v>
      </c>
      <c r="F342" s="57">
        <v>2.0249999999999999</v>
      </c>
      <c r="G342" s="57">
        <v>0</v>
      </c>
      <c r="H342" s="57">
        <v>14.2</v>
      </c>
      <c r="I342" s="57">
        <v>17.303999999999998</v>
      </c>
      <c r="J342" s="57">
        <v>0</v>
      </c>
      <c r="K342" s="57">
        <v>0</v>
      </c>
      <c r="L342" s="57">
        <v>0</v>
      </c>
      <c r="M342" s="57">
        <v>0</v>
      </c>
      <c r="N342" s="58">
        <v>8.4499999999999993</v>
      </c>
      <c r="O342" s="58">
        <v>0</v>
      </c>
      <c r="P342" s="58">
        <v>0</v>
      </c>
      <c r="Q342" s="58">
        <v>0</v>
      </c>
      <c r="R342" s="58">
        <v>0</v>
      </c>
      <c r="S342" s="91">
        <v>0</v>
      </c>
    </row>
    <row r="343" spans="1:19">
      <c r="A343" s="54" t="s">
        <v>3592</v>
      </c>
      <c r="B343" s="55" t="s">
        <v>3593</v>
      </c>
      <c r="C343" s="56">
        <v>5</v>
      </c>
      <c r="D343" s="57">
        <v>33</v>
      </c>
      <c r="E343" s="57">
        <v>2.6</v>
      </c>
      <c r="F343" s="57">
        <v>2.0249999999999999</v>
      </c>
      <c r="G343" s="57">
        <v>0</v>
      </c>
      <c r="H343" s="57">
        <v>14.4</v>
      </c>
      <c r="I343" s="57">
        <v>19.315000000000001</v>
      </c>
      <c r="J343" s="57">
        <v>0</v>
      </c>
      <c r="K343" s="57">
        <v>0</v>
      </c>
      <c r="L343" s="57">
        <v>0</v>
      </c>
      <c r="M343" s="57">
        <v>0</v>
      </c>
      <c r="N343" s="58">
        <v>6.3</v>
      </c>
      <c r="O343" s="58">
        <v>0</v>
      </c>
      <c r="P343" s="58">
        <v>0</v>
      </c>
      <c r="Q343" s="58">
        <v>0</v>
      </c>
      <c r="R343" s="58">
        <v>0</v>
      </c>
      <c r="S343" s="91">
        <v>0</v>
      </c>
    </row>
    <row r="344" spans="1:19">
      <c r="A344" s="54" t="s">
        <v>3594</v>
      </c>
      <c r="B344" s="55" t="s">
        <v>3595</v>
      </c>
      <c r="C344" s="56">
        <v>5</v>
      </c>
      <c r="D344" s="57">
        <v>33</v>
      </c>
      <c r="E344" s="57">
        <v>2.6</v>
      </c>
      <c r="F344" s="57">
        <v>2.0249999999999999</v>
      </c>
      <c r="G344" s="57">
        <v>0</v>
      </c>
      <c r="H344" s="57">
        <v>14.1</v>
      </c>
      <c r="I344" s="57">
        <v>20.5</v>
      </c>
      <c r="J344" s="57">
        <v>0</v>
      </c>
      <c r="K344" s="57">
        <v>0</v>
      </c>
      <c r="L344" s="57">
        <v>0</v>
      </c>
      <c r="M344" s="57">
        <v>0</v>
      </c>
      <c r="N344" s="58">
        <v>6</v>
      </c>
      <c r="O344" s="58">
        <v>0</v>
      </c>
      <c r="P344" s="58">
        <v>0</v>
      </c>
      <c r="Q344" s="58">
        <v>0</v>
      </c>
      <c r="R344" s="58">
        <v>0</v>
      </c>
      <c r="S344" s="91">
        <v>0</v>
      </c>
    </row>
    <row r="345" spans="1:19">
      <c r="A345" s="54" t="s">
        <v>3596</v>
      </c>
      <c r="B345" s="55" t="s">
        <v>3597</v>
      </c>
      <c r="C345" s="56">
        <v>1</v>
      </c>
      <c r="D345" s="57">
        <v>38.5</v>
      </c>
      <c r="E345" s="57">
        <v>2.6</v>
      </c>
      <c r="F345" s="57">
        <v>2.0249999999999999</v>
      </c>
      <c r="G345" s="57">
        <v>0</v>
      </c>
      <c r="H345" s="57">
        <v>19.5</v>
      </c>
      <c r="I345" s="57">
        <v>22</v>
      </c>
      <c r="J345" s="57">
        <v>29</v>
      </c>
      <c r="K345" s="57">
        <v>31.5</v>
      </c>
      <c r="L345" s="57">
        <v>0</v>
      </c>
      <c r="M345" s="57">
        <v>0</v>
      </c>
      <c r="N345" s="58">
        <v>10.45</v>
      </c>
      <c r="O345" s="58">
        <v>1.45</v>
      </c>
      <c r="P345" s="58">
        <v>11.3</v>
      </c>
      <c r="Q345" s="58">
        <v>0</v>
      </c>
      <c r="R345" s="58">
        <v>0</v>
      </c>
      <c r="S345" s="91">
        <v>0</v>
      </c>
    </row>
    <row r="346" spans="1:19">
      <c r="A346" s="54" t="s">
        <v>185</v>
      </c>
      <c r="B346" s="55" t="s">
        <v>186</v>
      </c>
      <c r="C346" s="56">
        <v>1</v>
      </c>
      <c r="D346" s="57">
        <v>47</v>
      </c>
      <c r="E346" s="57">
        <v>2.6</v>
      </c>
      <c r="F346" s="57">
        <v>2.5150000000000001</v>
      </c>
      <c r="G346" s="57">
        <v>0</v>
      </c>
      <c r="H346" s="57">
        <v>16</v>
      </c>
      <c r="I346" s="57">
        <v>0</v>
      </c>
      <c r="J346" s="57">
        <v>0</v>
      </c>
      <c r="K346" s="57">
        <v>0</v>
      </c>
      <c r="L346" s="57">
        <v>0</v>
      </c>
      <c r="M346" s="57">
        <v>0</v>
      </c>
      <c r="N346" s="58">
        <v>0.3</v>
      </c>
      <c r="O346" s="58">
        <v>0</v>
      </c>
      <c r="P346" s="58">
        <v>0</v>
      </c>
      <c r="Q346" s="58">
        <v>0</v>
      </c>
      <c r="R346" s="58">
        <v>0</v>
      </c>
      <c r="S346" s="91">
        <v>0</v>
      </c>
    </row>
    <row r="347" spans="1:19">
      <c r="A347" s="54" t="s">
        <v>187</v>
      </c>
      <c r="B347" s="55" t="s">
        <v>188</v>
      </c>
      <c r="C347" s="56">
        <v>5</v>
      </c>
      <c r="D347" s="57">
        <v>47</v>
      </c>
      <c r="E347" s="57">
        <v>2.6</v>
      </c>
      <c r="F347" s="57">
        <v>2.5150000000000001</v>
      </c>
      <c r="G347" s="57">
        <v>0</v>
      </c>
      <c r="H347" s="57">
        <v>13.5</v>
      </c>
      <c r="I347" s="57">
        <v>0</v>
      </c>
      <c r="J347" s="57">
        <v>0</v>
      </c>
      <c r="K347" s="57">
        <v>0</v>
      </c>
      <c r="L347" s="57">
        <v>0</v>
      </c>
      <c r="M347" s="57">
        <v>0</v>
      </c>
      <c r="N347" s="58">
        <v>0.3</v>
      </c>
      <c r="O347" s="58">
        <v>0</v>
      </c>
      <c r="P347" s="58">
        <v>0</v>
      </c>
      <c r="Q347" s="58">
        <v>0</v>
      </c>
      <c r="R347" s="58">
        <v>0</v>
      </c>
      <c r="S347" s="91">
        <v>0</v>
      </c>
    </row>
    <row r="348" spans="1:19">
      <c r="A348" s="54" t="s">
        <v>189</v>
      </c>
      <c r="B348" s="55" t="s">
        <v>190</v>
      </c>
      <c r="C348" s="56">
        <v>1</v>
      </c>
      <c r="D348" s="57">
        <v>49</v>
      </c>
      <c r="E348" s="57">
        <v>3</v>
      </c>
      <c r="F348" s="57">
        <v>3</v>
      </c>
      <c r="G348" s="57">
        <v>0</v>
      </c>
      <c r="H348" s="57">
        <v>15</v>
      </c>
      <c r="I348" s="57">
        <v>27</v>
      </c>
      <c r="J348" s="57">
        <v>0</v>
      </c>
      <c r="K348" s="57">
        <v>0</v>
      </c>
      <c r="L348" s="57">
        <v>0</v>
      </c>
      <c r="M348" s="57">
        <v>0</v>
      </c>
      <c r="N348" s="58">
        <v>0.3</v>
      </c>
      <c r="O348" s="58">
        <v>0.45</v>
      </c>
      <c r="P348" s="58">
        <v>0</v>
      </c>
      <c r="Q348" s="58">
        <v>0</v>
      </c>
      <c r="R348" s="58">
        <v>0</v>
      </c>
      <c r="S348" s="91">
        <v>0</v>
      </c>
    </row>
    <row r="349" spans="1:19">
      <c r="A349" s="54" t="s">
        <v>191</v>
      </c>
      <c r="B349" s="55" t="s">
        <v>192</v>
      </c>
      <c r="C349" s="56">
        <v>5</v>
      </c>
      <c r="D349" s="57">
        <v>49</v>
      </c>
      <c r="E349" s="57">
        <v>3</v>
      </c>
      <c r="F349" s="57">
        <v>3</v>
      </c>
      <c r="G349" s="57">
        <v>0</v>
      </c>
      <c r="H349" s="57">
        <v>15</v>
      </c>
      <c r="I349" s="57">
        <v>27</v>
      </c>
      <c r="J349" s="57">
        <v>0</v>
      </c>
      <c r="K349" s="57">
        <v>0</v>
      </c>
      <c r="L349" s="57">
        <v>0</v>
      </c>
      <c r="M349" s="57">
        <v>0</v>
      </c>
      <c r="N349" s="58">
        <v>0.3</v>
      </c>
      <c r="O349" s="58">
        <v>0.45</v>
      </c>
      <c r="P349" s="58">
        <v>0</v>
      </c>
      <c r="Q349" s="58">
        <v>0</v>
      </c>
      <c r="R349" s="58">
        <v>0</v>
      </c>
      <c r="S349" s="91">
        <v>0</v>
      </c>
    </row>
    <row r="350" spans="1:19">
      <c r="A350" s="54" t="s">
        <v>193</v>
      </c>
      <c r="B350" s="55" t="s">
        <v>194</v>
      </c>
      <c r="C350" s="56">
        <v>5</v>
      </c>
      <c r="D350" s="57">
        <v>49</v>
      </c>
      <c r="E350" s="57">
        <v>3</v>
      </c>
      <c r="F350" s="57">
        <v>3</v>
      </c>
      <c r="G350" s="57">
        <v>0</v>
      </c>
      <c r="H350" s="57">
        <v>15</v>
      </c>
      <c r="I350" s="57">
        <v>27</v>
      </c>
      <c r="J350" s="57">
        <v>0</v>
      </c>
      <c r="K350" s="57">
        <v>0</v>
      </c>
      <c r="L350" s="57">
        <v>0</v>
      </c>
      <c r="M350" s="57">
        <v>0</v>
      </c>
      <c r="N350" s="58">
        <v>0.3</v>
      </c>
      <c r="O350" s="58">
        <v>1</v>
      </c>
      <c r="P350" s="58">
        <v>0</v>
      </c>
      <c r="Q350" s="58">
        <v>0</v>
      </c>
      <c r="R350" s="58">
        <v>0</v>
      </c>
      <c r="S350" s="91">
        <v>0</v>
      </c>
    </row>
    <row r="351" spans="1:19">
      <c r="A351" s="54" t="s">
        <v>195</v>
      </c>
      <c r="B351" s="55" t="s">
        <v>196</v>
      </c>
      <c r="C351" s="56">
        <v>5</v>
      </c>
      <c r="D351" s="57">
        <v>49.5</v>
      </c>
      <c r="E351" s="57">
        <v>3</v>
      </c>
      <c r="F351" s="57">
        <v>3</v>
      </c>
      <c r="G351" s="57">
        <v>0</v>
      </c>
      <c r="H351" s="57">
        <v>15.5</v>
      </c>
      <c r="I351" s="57">
        <v>27.5</v>
      </c>
      <c r="J351" s="57">
        <v>0</v>
      </c>
      <c r="K351" s="57">
        <v>0</v>
      </c>
      <c r="L351" s="57">
        <v>0</v>
      </c>
      <c r="M351" s="57">
        <v>0</v>
      </c>
      <c r="N351" s="58">
        <v>0.3</v>
      </c>
      <c r="O351" s="58">
        <v>1.1499999999999999</v>
      </c>
      <c r="P351" s="58">
        <v>0</v>
      </c>
      <c r="Q351" s="58">
        <v>0</v>
      </c>
      <c r="R351" s="58">
        <v>0</v>
      </c>
      <c r="S351" s="91">
        <v>0</v>
      </c>
    </row>
    <row r="352" spans="1:19">
      <c r="A352" s="54" t="s">
        <v>197</v>
      </c>
      <c r="B352" s="55" t="s">
        <v>198</v>
      </c>
      <c r="C352" s="56">
        <v>1</v>
      </c>
      <c r="D352" s="57">
        <v>49.5</v>
      </c>
      <c r="E352" s="57">
        <v>3</v>
      </c>
      <c r="F352" s="57">
        <v>3</v>
      </c>
      <c r="G352" s="57">
        <v>0</v>
      </c>
      <c r="H352" s="57">
        <v>15.5</v>
      </c>
      <c r="I352" s="57">
        <v>27.5</v>
      </c>
      <c r="J352" s="57">
        <v>0</v>
      </c>
      <c r="K352" s="57">
        <v>0</v>
      </c>
      <c r="L352" s="57">
        <v>0</v>
      </c>
      <c r="M352" s="57">
        <v>0</v>
      </c>
      <c r="N352" s="58">
        <v>0.3</v>
      </c>
      <c r="O352" s="58">
        <v>1.1499999999999999</v>
      </c>
      <c r="P352" s="58">
        <v>0</v>
      </c>
      <c r="Q352" s="58">
        <v>0</v>
      </c>
      <c r="R352" s="58">
        <v>0</v>
      </c>
      <c r="S352" s="91">
        <v>0</v>
      </c>
    </row>
    <row r="353" spans="1:19">
      <c r="A353" s="54" t="s">
        <v>199</v>
      </c>
      <c r="B353" s="55" t="s">
        <v>200</v>
      </c>
      <c r="C353" s="56">
        <v>1</v>
      </c>
      <c r="D353" s="57">
        <v>49.8</v>
      </c>
      <c r="E353" s="57">
        <v>2.6</v>
      </c>
      <c r="F353" s="57">
        <v>3</v>
      </c>
      <c r="G353" s="57">
        <v>0</v>
      </c>
      <c r="H353" s="57">
        <v>16.8</v>
      </c>
      <c r="I353" s="57">
        <v>19.8</v>
      </c>
      <c r="J353" s="57">
        <v>33.299999999999997</v>
      </c>
      <c r="K353" s="57">
        <v>0</v>
      </c>
      <c r="L353" s="57">
        <v>0</v>
      </c>
      <c r="M353" s="57">
        <v>0</v>
      </c>
      <c r="N353" s="58">
        <v>0.3</v>
      </c>
      <c r="O353" s="58">
        <v>1.1499999999999999</v>
      </c>
      <c r="P353" s="58">
        <v>3</v>
      </c>
      <c r="Q353" s="58">
        <v>0</v>
      </c>
      <c r="R353" s="58">
        <v>0</v>
      </c>
      <c r="S353" s="91">
        <v>0</v>
      </c>
    </row>
    <row r="354" spans="1:19">
      <c r="A354" s="54" t="s">
        <v>201</v>
      </c>
      <c r="B354" s="55" t="s">
        <v>202</v>
      </c>
      <c r="C354" s="56">
        <v>3</v>
      </c>
      <c r="D354" s="57">
        <v>48</v>
      </c>
      <c r="E354" s="57">
        <v>2.6</v>
      </c>
      <c r="F354" s="57">
        <v>2.5219999999999998</v>
      </c>
      <c r="G354" s="57">
        <v>0</v>
      </c>
      <c r="H354" s="57">
        <v>19.100000000000001</v>
      </c>
      <c r="I354" s="57">
        <v>0</v>
      </c>
      <c r="J354" s="57">
        <v>0</v>
      </c>
      <c r="K354" s="57">
        <v>0</v>
      </c>
      <c r="L354" s="57">
        <v>0</v>
      </c>
      <c r="M354" s="57">
        <v>0</v>
      </c>
      <c r="N354" s="58">
        <v>0.45</v>
      </c>
      <c r="O354" s="58">
        <v>0</v>
      </c>
      <c r="P354" s="58">
        <v>0</v>
      </c>
      <c r="Q354" s="58">
        <v>0</v>
      </c>
      <c r="R354" s="58">
        <v>0</v>
      </c>
      <c r="S354" s="91">
        <v>0</v>
      </c>
    </row>
    <row r="355" spans="1:19">
      <c r="A355" s="54" t="s">
        <v>203</v>
      </c>
      <c r="B355" s="55" t="s">
        <v>204</v>
      </c>
      <c r="C355" s="56">
        <v>1</v>
      </c>
      <c r="D355" s="57">
        <v>47.7</v>
      </c>
      <c r="E355" s="57">
        <v>3</v>
      </c>
      <c r="F355" s="57">
        <v>3</v>
      </c>
      <c r="G355" s="57">
        <v>0</v>
      </c>
      <c r="H355" s="57">
        <v>16.899999999999999</v>
      </c>
      <c r="I355" s="57">
        <v>0</v>
      </c>
      <c r="J355" s="57">
        <v>0</v>
      </c>
      <c r="K355" s="57">
        <v>0</v>
      </c>
      <c r="L355" s="57">
        <v>0</v>
      </c>
      <c r="M355" s="57">
        <v>0</v>
      </c>
      <c r="N355" s="58">
        <v>0.45</v>
      </c>
      <c r="O355" s="58">
        <v>0</v>
      </c>
      <c r="P355" s="58">
        <v>0</v>
      </c>
      <c r="Q355" s="58">
        <v>0</v>
      </c>
      <c r="R355" s="58">
        <v>0</v>
      </c>
      <c r="S355" s="91">
        <v>0</v>
      </c>
    </row>
    <row r="356" spans="1:19">
      <c r="A356" s="54" t="s">
        <v>205</v>
      </c>
      <c r="B356" s="55" t="s">
        <v>206</v>
      </c>
      <c r="C356" s="56">
        <v>5</v>
      </c>
      <c r="D356" s="57">
        <v>47.7</v>
      </c>
      <c r="E356" s="57">
        <v>3</v>
      </c>
      <c r="F356" s="57">
        <v>3</v>
      </c>
      <c r="G356" s="57">
        <v>0</v>
      </c>
      <c r="H356" s="57">
        <v>16.899999999999999</v>
      </c>
      <c r="I356" s="57">
        <v>0</v>
      </c>
      <c r="J356" s="57">
        <v>0</v>
      </c>
      <c r="K356" s="57">
        <v>0</v>
      </c>
      <c r="L356" s="57">
        <v>0</v>
      </c>
      <c r="M356" s="57">
        <v>0</v>
      </c>
      <c r="N356" s="58">
        <v>0.45</v>
      </c>
      <c r="O356" s="58">
        <v>0</v>
      </c>
      <c r="P356" s="58">
        <v>0</v>
      </c>
      <c r="Q356" s="58">
        <v>0</v>
      </c>
      <c r="R356" s="58">
        <v>0</v>
      </c>
      <c r="S356" s="91">
        <v>0</v>
      </c>
    </row>
    <row r="357" spans="1:19">
      <c r="A357" s="54" t="s">
        <v>207</v>
      </c>
      <c r="B357" s="55" t="s">
        <v>208</v>
      </c>
      <c r="C357" s="56">
        <v>5</v>
      </c>
      <c r="D357" s="57">
        <v>49.7</v>
      </c>
      <c r="E357" s="57">
        <v>2.6</v>
      </c>
      <c r="F357" s="57">
        <v>2.5150000000000001</v>
      </c>
      <c r="G357" s="57">
        <v>0</v>
      </c>
      <c r="H357" s="57">
        <v>22.5</v>
      </c>
      <c r="I357" s="57">
        <v>0</v>
      </c>
      <c r="J357" s="57">
        <v>0</v>
      </c>
      <c r="K357" s="57">
        <v>0</v>
      </c>
      <c r="L357" s="57">
        <v>0</v>
      </c>
      <c r="M357" s="57">
        <v>0</v>
      </c>
      <c r="N357" s="58">
        <v>0.45</v>
      </c>
      <c r="O357" s="58">
        <v>0</v>
      </c>
      <c r="P357" s="58">
        <v>0</v>
      </c>
      <c r="Q357" s="58">
        <v>0</v>
      </c>
      <c r="R357" s="58">
        <v>0</v>
      </c>
      <c r="S357" s="91">
        <v>0</v>
      </c>
    </row>
    <row r="358" spans="1:19">
      <c r="A358" s="54" t="s">
        <v>209</v>
      </c>
      <c r="B358" s="55" t="s">
        <v>210</v>
      </c>
      <c r="C358" s="56">
        <v>5</v>
      </c>
      <c r="D358" s="57">
        <v>49.7</v>
      </c>
      <c r="E358" s="57">
        <v>2.6</v>
      </c>
      <c r="F358" s="57">
        <v>2.5150000000000001</v>
      </c>
      <c r="G358" s="57">
        <v>0</v>
      </c>
      <c r="H358" s="57">
        <v>21</v>
      </c>
      <c r="I358" s="57">
        <v>0</v>
      </c>
      <c r="J358" s="57">
        <v>0</v>
      </c>
      <c r="K358" s="57">
        <v>0</v>
      </c>
      <c r="L358" s="57">
        <v>0</v>
      </c>
      <c r="M358" s="57">
        <v>0</v>
      </c>
      <c r="N358" s="58">
        <v>0.45</v>
      </c>
      <c r="O358" s="58">
        <v>0</v>
      </c>
      <c r="P358" s="58">
        <v>0</v>
      </c>
      <c r="Q358" s="58">
        <v>0</v>
      </c>
      <c r="R358" s="58">
        <v>0</v>
      </c>
      <c r="S358" s="91">
        <v>0</v>
      </c>
    </row>
    <row r="359" spans="1:19">
      <c r="A359" s="54" t="s">
        <v>211</v>
      </c>
      <c r="B359" s="55" t="s">
        <v>212</v>
      </c>
      <c r="C359" s="56">
        <v>1</v>
      </c>
      <c r="D359" s="57">
        <v>49</v>
      </c>
      <c r="E359" s="57">
        <v>2.6</v>
      </c>
      <c r="F359" s="57">
        <v>2.5150000000000001</v>
      </c>
      <c r="G359" s="57">
        <v>0</v>
      </c>
      <c r="H359" s="57">
        <v>16</v>
      </c>
      <c r="I359" s="57">
        <v>0</v>
      </c>
      <c r="J359" s="57">
        <v>0</v>
      </c>
      <c r="K359" s="57">
        <v>0</v>
      </c>
      <c r="L359" s="57">
        <v>0</v>
      </c>
      <c r="M359" s="57">
        <v>0</v>
      </c>
      <c r="N359" s="58">
        <v>0.45</v>
      </c>
      <c r="O359" s="58">
        <v>0</v>
      </c>
      <c r="P359" s="58">
        <v>0</v>
      </c>
      <c r="Q359" s="58">
        <v>0</v>
      </c>
      <c r="R359" s="58">
        <v>0</v>
      </c>
      <c r="S359" s="91">
        <v>0</v>
      </c>
    </row>
    <row r="360" spans="1:19">
      <c r="A360" s="54" t="s">
        <v>213</v>
      </c>
      <c r="B360" s="55" t="s">
        <v>214</v>
      </c>
      <c r="C360" s="56">
        <v>5</v>
      </c>
      <c r="D360" s="57">
        <v>49</v>
      </c>
      <c r="E360" s="57">
        <v>2.6</v>
      </c>
      <c r="F360" s="57">
        <v>2.5150000000000001</v>
      </c>
      <c r="G360" s="57">
        <v>0</v>
      </c>
      <c r="H360" s="57">
        <v>16</v>
      </c>
      <c r="I360" s="57">
        <v>0</v>
      </c>
      <c r="J360" s="57">
        <v>0</v>
      </c>
      <c r="K360" s="57">
        <v>0</v>
      </c>
      <c r="L360" s="57">
        <v>0</v>
      </c>
      <c r="M360" s="57">
        <v>0</v>
      </c>
      <c r="N360" s="58">
        <v>0.45</v>
      </c>
      <c r="O360" s="58">
        <v>0</v>
      </c>
      <c r="P360" s="58">
        <v>0</v>
      </c>
      <c r="Q360" s="58">
        <v>0</v>
      </c>
      <c r="R360" s="58">
        <v>0</v>
      </c>
      <c r="S360" s="91">
        <v>0</v>
      </c>
    </row>
    <row r="361" spans="1:19">
      <c r="A361" s="54" t="s">
        <v>215</v>
      </c>
      <c r="B361" s="55" t="s">
        <v>216</v>
      </c>
      <c r="C361" s="56">
        <v>1</v>
      </c>
      <c r="D361" s="57">
        <v>47.5</v>
      </c>
      <c r="E361" s="57">
        <v>2.6</v>
      </c>
      <c r="F361" s="57">
        <v>2.5150000000000001</v>
      </c>
      <c r="G361" s="57">
        <v>0</v>
      </c>
      <c r="H361" s="57">
        <v>16</v>
      </c>
      <c r="I361" s="57">
        <v>0</v>
      </c>
      <c r="J361" s="57">
        <v>0</v>
      </c>
      <c r="K361" s="57">
        <v>0</v>
      </c>
      <c r="L361" s="57">
        <v>0</v>
      </c>
      <c r="M361" s="57">
        <v>0</v>
      </c>
      <c r="N361" s="58">
        <v>0.45</v>
      </c>
      <c r="O361" s="58">
        <v>0</v>
      </c>
      <c r="P361" s="58">
        <v>0</v>
      </c>
      <c r="Q361" s="58">
        <v>0</v>
      </c>
      <c r="R361" s="58">
        <v>0</v>
      </c>
      <c r="S361" s="91">
        <v>0</v>
      </c>
    </row>
    <row r="362" spans="1:19">
      <c r="A362" s="54" t="s">
        <v>217</v>
      </c>
      <c r="B362" s="55" t="s">
        <v>218</v>
      </c>
      <c r="C362" s="56">
        <v>5</v>
      </c>
      <c r="D362" s="57">
        <v>44</v>
      </c>
      <c r="E362" s="57">
        <v>2.6</v>
      </c>
      <c r="F362" s="57">
        <v>2.5150000000000001</v>
      </c>
      <c r="G362" s="57">
        <v>0</v>
      </c>
      <c r="H362" s="57">
        <v>17.2</v>
      </c>
      <c r="I362" s="57">
        <v>0</v>
      </c>
      <c r="J362" s="57">
        <v>0</v>
      </c>
      <c r="K362" s="57">
        <v>0</v>
      </c>
      <c r="L362" s="57">
        <v>0</v>
      </c>
      <c r="M362" s="57">
        <v>0</v>
      </c>
      <c r="N362" s="58">
        <v>0.45</v>
      </c>
      <c r="O362" s="58">
        <v>0</v>
      </c>
      <c r="P362" s="58">
        <v>0</v>
      </c>
      <c r="Q362" s="58">
        <v>0</v>
      </c>
      <c r="R362" s="58">
        <v>0</v>
      </c>
      <c r="S362" s="91">
        <v>0</v>
      </c>
    </row>
    <row r="363" spans="1:19">
      <c r="A363" s="54" t="s">
        <v>219</v>
      </c>
      <c r="B363" s="55" t="s">
        <v>220</v>
      </c>
      <c r="C363" s="56">
        <v>5</v>
      </c>
      <c r="D363" s="57">
        <v>44</v>
      </c>
      <c r="E363" s="57">
        <v>2.6</v>
      </c>
      <c r="F363" s="57">
        <v>2.5150000000000001</v>
      </c>
      <c r="G363" s="57">
        <v>0</v>
      </c>
      <c r="H363" s="57">
        <v>16.399999999999999</v>
      </c>
      <c r="I363" s="57">
        <v>0</v>
      </c>
      <c r="J363" s="57">
        <v>0</v>
      </c>
      <c r="K363" s="57">
        <v>0</v>
      </c>
      <c r="L363" s="57">
        <v>0</v>
      </c>
      <c r="M363" s="57">
        <v>0</v>
      </c>
      <c r="N363" s="58">
        <v>0.45</v>
      </c>
      <c r="O363" s="58">
        <v>0</v>
      </c>
      <c r="P363" s="58">
        <v>0</v>
      </c>
      <c r="Q363" s="58">
        <v>0</v>
      </c>
      <c r="R363" s="58">
        <v>0</v>
      </c>
      <c r="S363" s="91">
        <v>0</v>
      </c>
    </row>
    <row r="364" spans="1:19">
      <c r="A364" s="54" t="s">
        <v>221</v>
      </c>
      <c r="B364" s="55" t="s">
        <v>222</v>
      </c>
      <c r="C364" s="56">
        <v>5</v>
      </c>
      <c r="D364" s="57">
        <v>44</v>
      </c>
      <c r="E364" s="57">
        <v>2.6</v>
      </c>
      <c r="F364" s="57">
        <v>2.5150000000000001</v>
      </c>
      <c r="G364" s="57">
        <v>0</v>
      </c>
      <c r="H364" s="57">
        <v>16.899999999999999</v>
      </c>
      <c r="I364" s="57">
        <v>0</v>
      </c>
      <c r="J364" s="57">
        <v>0</v>
      </c>
      <c r="K364" s="57">
        <v>0</v>
      </c>
      <c r="L364" s="57">
        <v>0</v>
      </c>
      <c r="M364" s="57">
        <v>0</v>
      </c>
      <c r="N364" s="58">
        <v>0.45</v>
      </c>
      <c r="O364" s="58">
        <v>0</v>
      </c>
      <c r="P364" s="58">
        <v>0</v>
      </c>
      <c r="Q364" s="58">
        <v>0</v>
      </c>
      <c r="R364" s="58">
        <v>0</v>
      </c>
      <c r="S364" s="91">
        <v>0</v>
      </c>
    </row>
    <row r="365" spans="1:19">
      <c r="A365" s="54" t="s">
        <v>223</v>
      </c>
      <c r="B365" s="55" t="s">
        <v>224</v>
      </c>
      <c r="C365" s="56">
        <v>1</v>
      </c>
      <c r="D365" s="57">
        <v>47</v>
      </c>
      <c r="E365" s="57">
        <v>2.6</v>
      </c>
      <c r="F365" s="57">
        <v>2.5150000000000001</v>
      </c>
      <c r="G365" s="57">
        <v>0</v>
      </c>
      <c r="H365" s="57">
        <v>17.100000000000001</v>
      </c>
      <c r="I365" s="57">
        <v>0</v>
      </c>
      <c r="J365" s="57">
        <v>0</v>
      </c>
      <c r="K365" s="57">
        <v>0</v>
      </c>
      <c r="L365" s="57">
        <v>0</v>
      </c>
      <c r="M365" s="57">
        <v>0</v>
      </c>
      <c r="N365" s="58">
        <v>0.45</v>
      </c>
      <c r="O365" s="58">
        <v>0</v>
      </c>
      <c r="P365" s="58">
        <v>0</v>
      </c>
      <c r="Q365" s="58">
        <v>0</v>
      </c>
      <c r="R365" s="58">
        <v>0</v>
      </c>
      <c r="S365" s="91">
        <v>0</v>
      </c>
    </row>
    <row r="366" spans="1:19">
      <c r="A366" s="54" t="s">
        <v>225</v>
      </c>
      <c r="B366" s="55" t="s">
        <v>226</v>
      </c>
      <c r="C366" s="56">
        <v>5</v>
      </c>
      <c r="D366" s="57">
        <v>47</v>
      </c>
      <c r="E366" s="57">
        <v>2.6</v>
      </c>
      <c r="F366" s="57">
        <v>2.5150000000000001</v>
      </c>
      <c r="G366" s="57">
        <v>0</v>
      </c>
      <c r="H366" s="57">
        <v>19</v>
      </c>
      <c r="I366" s="57">
        <v>27</v>
      </c>
      <c r="J366" s="57">
        <v>35</v>
      </c>
      <c r="K366" s="57">
        <v>0</v>
      </c>
      <c r="L366" s="57">
        <v>0</v>
      </c>
      <c r="M366" s="57">
        <v>0</v>
      </c>
      <c r="N366" s="58">
        <v>0.45</v>
      </c>
      <c r="O366" s="58">
        <v>1.3</v>
      </c>
      <c r="P366" s="58">
        <v>6</v>
      </c>
      <c r="Q366" s="58">
        <v>0</v>
      </c>
      <c r="R366" s="58">
        <v>0</v>
      </c>
      <c r="S366" s="91">
        <v>0</v>
      </c>
    </row>
    <row r="367" spans="1:19">
      <c r="A367" s="54" t="s">
        <v>227</v>
      </c>
      <c r="B367" s="55" t="s">
        <v>228</v>
      </c>
      <c r="C367" s="56">
        <v>5</v>
      </c>
      <c r="D367" s="57">
        <v>45.9</v>
      </c>
      <c r="E367" s="57">
        <v>2.6</v>
      </c>
      <c r="F367" s="57">
        <v>2.5150000000000001</v>
      </c>
      <c r="G367" s="57">
        <v>0</v>
      </c>
      <c r="H367" s="57">
        <v>22.4</v>
      </c>
      <c r="I367" s="57">
        <v>29.5</v>
      </c>
      <c r="J367" s="57">
        <v>0</v>
      </c>
      <c r="K367" s="57">
        <v>0</v>
      </c>
      <c r="L367" s="57">
        <v>0</v>
      </c>
      <c r="M367" s="57">
        <v>0</v>
      </c>
      <c r="N367" s="58">
        <v>0.45</v>
      </c>
      <c r="O367" s="58">
        <v>1.45</v>
      </c>
      <c r="P367" s="58">
        <v>0</v>
      </c>
      <c r="Q367" s="58">
        <v>0</v>
      </c>
      <c r="R367" s="58">
        <v>0</v>
      </c>
      <c r="S367" s="91">
        <v>0</v>
      </c>
    </row>
    <row r="368" spans="1:19">
      <c r="A368" s="54" t="s">
        <v>229</v>
      </c>
      <c r="B368" s="55" t="s">
        <v>230</v>
      </c>
      <c r="C368" s="56">
        <v>1</v>
      </c>
      <c r="D368" s="57">
        <v>49</v>
      </c>
      <c r="E368" s="57">
        <v>3</v>
      </c>
      <c r="F368" s="57">
        <v>3</v>
      </c>
      <c r="G368" s="57">
        <v>0</v>
      </c>
      <c r="H368" s="57">
        <v>16</v>
      </c>
      <c r="I368" s="57">
        <v>21.9</v>
      </c>
      <c r="J368" s="57">
        <v>0</v>
      </c>
      <c r="K368" s="57">
        <v>0</v>
      </c>
      <c r="L368" s="57">
        <v>0</v>
      </c>
      <c r="M368" s="57">
        <v>0</v>
      </c>
      <c r="N368" s="58">
        <v>0.45</v>
      </c>
      <c r="O368" s="58">
        <v>1.45</v>
      </c>
      <c r="P368" s="58">
        <v>0</v>
      </c>
      <c r="Q368" s="58">
        <v>0</v>
      </c>
      <c r="R368" s="58">
        <v>0</v>
      </c>
      <c r="S368" s="91">
        <v>0</v>
      </c>
    </row>
    <row r="369" spans="1:19">
      <c r="A369" s="54" t="s">
        <v>231</v>
      </c>
      <c r="B369" s="55" t="s">
        <v>232</v>
      </c>
      <c r="C369" s="56">
        <v>5</v>
      </c>
      <c r="D369" s="57">
        <v>49</v>
      </c>
      <c r="E369" s="57">
        <v>3</v>
      </c>
      <c r="F369" s="57">
        <v>3</v>
      </c>
      <c r="G369" s="57">
        <v>0</v>
      </c>
      <c r="H369" s="57">
        <v>16</v>
      </c>
      <c r="I369" s="57">
        <v>21.9</v>
      </c>
      <c r="J369" s="57">
        <v>0</v>
      </c>
      <c r="K369" s="57">
        <v>0</v>
      </c>
      <c r="L369" s="57">
        <v>0</v>
      </c>
      <c r="M369" s="57">
        <v>0</v>
      </c>
      <c r="N369" s="58">
        <v>0.45</v>
      </c>
      <c r="O369" s="58">
        <v>1.45</v>
      </c>
      <c r="P369" s="58">
        <v>0</v>
      </c>
      <c r="Q369" s="58">
        <v>0</v>
      </c>
      <c r="R369" s="58">
        <v>0</v>
      </c>
      <c r="S369" s="91">
        <v>0</v>
      </c>
    </row>
    <row r="370" spans="1:19">
      <c r="A370" s="54" t="s">
        <v>233</v>
      </c>
      <c r="B370" s="55" t="s">
        <v>234</v>
      </c>
      <c r="C370" s="56">
        <v>5</v>
      </c>
      <c r="D370" s="57">
        <v>42.5</v>
      </c>
      <c r="E370" s="57">
        <v>2.6</v>
      </c>
      <c r="F370" s="57">
        <v>2.5150000000000001</v>
      </c>
      <c r="G370" s="57">
        <v>0</v>
      </c>
      <c r="H370" s="57">
        <v>17</v>
      </c>
      <c r="I370" s="57">
        <v>26</v>
      </c>
      <c r="J370" s="57">
        <v>34.5</v>
      </c>
      <c r="K370" s="57">
        <v>0</v>
      </c>
      <c r="L370" s="57">
        <v>0</v>
      </c>
      <c r="M370" s="57">
        <v>0</v>
      </c>
      <c r="N370" s="58">
        <v>0.45</v>
      </c>
      <c r="O370" s="58">
        <v>1.45</v>
      </c>
      <c r="P370" s="58">
        <v>6</v>
      </c>
      <c r="Q370" s="58">
        <v>0</v>
      </c>
      <c r="R370" s="58">
        <v>0</v>
      </c>
      <c r="S370" s="91">
        <v>0</v>
      </c>
    </row>
    <row r="371" spans="1:19">
      <c r="A371" s="54" t="s">
        <v>235</v>
      </c>
      <c r="B371" s="55" t="s">
        <v>236</v>
      </c>
      <c r="C371" s="56">
        <v>5</v>
      </c>
      <c r="D371" s="57">
        <v>48</v>
      </c>
      <c r="E371" s="57">
        <v>2.6</v>
      </c>
      <c r="F371" s="57">
        <v>2.5150000000000001</v>
      </c>
      <c r="G371" s="57">
        <v>0</v>
      </c>
      <c r="H371" s="57">
        <v>19.5</v>
      </c>
      <c r="I371" s="57">
        <v>27.5</v>
      </c>
      <c r="J371" s="57">
        <v>0</v>
      </c>
      <c r="K371" s="57">
        <v>0</v>
      </c>
      <c r="L371" s="57">
        <v>0</v>
      </c>
      <c r="M371" s="57">
        <v>0</v>
      </c>
      <c r="N371" s="58">
        <v>0.45</v>
      </c>
      <c r="O371" s="58">
        <v>2</v>
      </c>
      <c r="P371" s="58">
        <v>0</v>
      </c>
      <c r="Q371" s="58">
        <v>0</v>
      </c>
      <c r="R371" s="58">
        <v>0</v>
      </c>
      <c r="S371" s="91">
        <v>0</v>
      </c>
    </row>
    <row r="372" spans="1:19">
      <c r="A372" s="54" t="s">
        <v>237</v>
      </c>
      <c r="B372" s="55" t="s">
        <v>238</v>
      </c>
      <c r="C372" s="56">
        <v>5</v>
      </c>
      <c r="D372" s="57">
        <v>42.5</v>
      </c>
      <c r="E372" s="57">
        <v>2.6</v>
      </c>
      <c r="F372" s="57">
        <v>2.5150000000000001</v>
      </c>
      <c r="G372" s="57">
        <v>0</v>
      </c>
      <c r="H372" s="57">
        <v>17</v>
      </c>
      <c r="I372" s="57">
        <v>26</v>
      </c>
      <c r="J372" s="57">
        <v>0</v>
      </c>
      <c r="K372" s="57">
        <v>0</v>
      </c>
      <c r="L372" s="57">
        <v>0</v>
      </c>
      <c r="M372" s="57">
        <v>0</v>
      </c>
      <c r="N372" s="58">
        <v>0.45</v>
      </c>
      <c r="O372" s="58">
        <v>2</v>
      </c>
      <c r="P372" s="58">
        <v>0</v>
      </c>
      <c r="Q372" s="58">
        <v>0</v>
      </c>
      <c r="R372" s="58">
        <v>0</v>
      </c>
      <c r="S372" s="91">
        <v>0</v>
      </c>
    </row>
    <row r="373" spans="1:19">
      <c r="A373" s="54" t="s">
        <v>239</v>
      </c>
      <c r="B373" s="55" t="s">
        <v>240</v>
      </c>
      <c r="C373" s="56">
        <v>1</v>
      </c>
      <c r="D373" s="57">
        <v>46.5</v>
      </c>
      <c r="E373" s="57">
        <v>2.6</v>
      </c>
      <c r="F373" s="57">
        <v>2.5150000000000001</v>
      </c>
      <c r="G373" s="57">
        <v>0</v>
      </c>
      <c r="H373" s="57">
        <v>14.5</v>
      </c>
      <c r="I373" s="57">
        <v>30.5</v>
      </c>
      <c r="J373" s="57">
        <v>38</v>
      </c>
      <c r="K373" s="57">
        <v>0</v>
      </c>
      <c r="L373" s="57">
        <v>0</v>
      </c>
      <c r="M373" s="57">
        <v>0</v>
      </c>
      <c r="N373" s="58">
        <v>0.45</v>
      </c>
      <c r="O373" s="58">
        <v>2</v>
      </c>
      <c r="P373" s="58">
        <v>4</v>
      </c>
      <c r="Q373" s="58">
        <v>0</v>
      </c>
      <c r="R373" s="58">
        <v>0</v>
      </c>
      <c r="S373" s="91">
        <v>0</v>
      </c>
    </row>
    <row r="374" spans="1:19">
      <c r="A374" s="54" t="s">
        <v>241</v>
      </c>
      <c r="B374" s="55" t="s">
        <v>242</v>
      </c>
      <c r="C374" s="56">
        <v>5</v>
      </c>
      <c r="D374" s="57">
        <v>46.5</v>
      </c>
      <c r="E374" s="57">
        <v>2.6</v>
      </c>
      <c r="F374" s="57">
        <v>2.5150000000000001</v>
      </c>
      <c r="G374" s="57">
        <v>0</v>
      </c>
      <c r="H374" s="57">
        <v>14.5</v>
      </c>
      <c r="I374" s="57">
        <v>30.5</v>
      </c>
      <c r="J374" s="57">
        <v>38</v>
      </c>
      <c r="K374" s="57">
        <v>0</v>
      </c>
      <c r="L374" s="57">
        <v>0</v>
      </c>
      <c r="M374" s="57">
        <v>0</v>
      </c>
      <c r="N374" s="58">
        <v>0.45</v>
      </c>
      <c r="O374" s="58">
        <v>2</v>
      </c>
      <c r="P374" s="58">
        <v>4</v>
      </c>
      <c r="Q374" s="58">
        <v>0</v>
      </c>
      <c r="R374" s="58">
        <v>0</v>
      </c>
      <c r="S374" s="91">
        <v>0</v>
      </c>
    </row>
    <row r="375" spans="1:19">
      <c r="A375" s="54" t="s">
        <v>243</v>
      </c>
      <c r="B375" s="55" t="s">
        <v>244</v>
      </c>
      <c r="C375" s="56">
        <v>1</v>
      </c>
      <c r="D375" s="57">
        <v>46.5</v>
      </c>
      <c r="E375" s="57">
        <v>2.6</v>
      </c>
      <c r="F375" s="57">
        <v>2.5150000000000001</v>
      </c>
      <c r="G375" s="57">
        <v>0</v>
      </c>
      <c r="H375" s="57">
        <v>14.2</v>
      </c>
      <c r="I375" s="57">
        <v>30.2</v>
      </c>
      <c r="J375" s="57">
        <v>37.700000000000003</v>
      </c>
      <c r="K375" s="57">
        <v>0</v>
      </c>
      <c r="L375" s="57">
        <v>0</v>
      </c>
      <c r="M375" s="57">
        <v>0</v>
      </c>
      <c r="N375" s="58">
        <v>0.45</v>
      </c>
      <c r="O375" s="58">
        <v>2</v>
      </c>
      <c r="P375" s="58">
        <v>4</v>
      </c>
      <c r="Q375" s="58">
        <v>0</v>
      </c>
      <c r="R375" s="58">
        <v>0</v>
      </c>
      <c r="S375" s="91">
        <v>0</v>
      </c>
    </row>
    <row r="376" spans="1:19">
      <c r="A376" s="54" t="s">
        <v>245</v>
      </c>
      <c r="B376" s="55" t="s">
        <v>246</v>
      </c>
      <c r="C376" s="56">
        <v>5</v>
      </c>
      <c r="D376" s="57">
        <v>46.5</v>
      </c>
      <c r="E376" s="57">
        <v>2.6</v>
      </c>
      <c r="F376" s="57">
        <v>2.5150000000000001</v>
      </c>
      <c r="G376" s="57">
        <v>0</v>
      </c>
      <c r="H376" s="57">
        <v>14</v>
      </c>
      <c r="I376" s="57">
        <v>30</v>
      </c>
      <c r="J376" s="57">
        <v>37.5</v>
      </c>
      <c r="K376" s="57">
        <v>0</v>
      </c>
      <c r="L376" s="57">
        <v>0</v>
      </c>
      <c r="M376" s="57">
        <v>0</v>
      </c>
      <c r="N376" s="58">
        <v>0.45</v>
      </c>
      <c r="O376" s="58">
        <v>2</v>
      </c>
      <c r="P376" s="58">
        <v>4</v>
      </c>
      <c r="Q376" s="58">
        <v>0</v>
      </c>
      <c r="R376" s="58">
        <v>0</v>
      </c>
      <c r="S376" s="91">
        <v>0</v>
      </c>
    </row>
    <row r="377" spans="1:19">
      <c r="A377" s="54" t="s">
        <v>247</v>
      </c>
      <c r="B377" s="55" t="s">
        <v>248</v>
      </c>
      <c r="C377" s="56">
        <v>5</v>
      </c>
      <c r="D377" s="57">
        <v>49.8</v>
      </c>
      <c r="E377" s="57">
        <v>2.6</v>
      </c>
      <c r="F377" s="57">
        <v>2.5219999999999998</v>
      </c>
      <c r="G377" s="57">
        <v>0</v>
      </c>
      <c r="H377" s="57">
        <v>18.600000000000001</v>
      </c>
      <c r="I377" s="57">
        <v>30.3</v>
      </c>
      <c r="J377" s="57">
        <v>0</v>
      </c>
      <c r="K377" s="57">
        <v>0</v>
      </c>
      <c r="L377" s="57">
        <v>0</v>
      </c>
      <c r="M377" s="57">
        <v>0</v>
      </c>
      <c r="N377" s="58">
        <v>0.45</v>
      </c>
      <c r="O377" s="58">
        <v>2.2999999999999998</v>
      </c>
      <c r="P377" s="58">
        <v>0</v>
      </c>
      <c r="Q377" s="58">
        <v>0</v>
      </c>
      <c r="R377" s="58">
        <v>0</v>
      </c>
      <c r="S377" s="91">
        <v>0</v>
      </c>
    </row>
    <row r="378" spans="1:19">
      <c r="A378" s="54" t="s">
        <v>249</v>
      </c>
      <c r="B378" s="55" t="s">
        <v>250</v>
      </c>
      <c r="C378" s="56">
        <v>5</v>
      </c>
      <c r="D378" s="57">
        <v>49.7</v>
      </c>
      <c r="E378" s="57">
        <v>2.6</v>
      </c>
      <c r="F378" s="57">
        <v>2.5150000000000001</v>
      </c>
      <c r="G378" s="57">
        <v>0</v>
      </c>
      <c r="H378" s="57">
        <v>15.9</v>
      </c>
      <c r="I378" s="57">
        <v>23</v>
      </c>
      <c r="J378" s="57">
        <v>0</v>
      </c>
      <c r="K378" s="57">
        <v>0</v>
      </c>
      <c r="L378" s="57">
        <v>0</v>
      </c>
      <c r="M378" s="57">
        <v>0</v>
      </c>
      <c r="N378" s="58">
        <v>0.45</v>
      </c>
      <c r="O378" s="58">
        <v>2.2999999999999998</v>
      </c>
      <c r="P378" s="58">
        <v>0</v>
      </c>
      <c r="Q378" s="58">
        <v>0</v>
      </c>
      <c r="R378" s="58">
        <v>0</v>
      </c>
      <c r="S378" s="91">
        <v>0</v>
      </c>
    </row>
    <row r="379" spans="1:19">
      <c r="A379" s="54" t="s">
        <v>251</v>
      </c>
      <c r="B379" s="55" t="s">
        <v>252</v>
      </c>
      <c r="C379" s="56">
        <v>5</v>
      </c>
      <c r="D379" s="57">
        <v>46.8</v>
      </c>
      <c r="E379" s="57">
        <v>2.6</v>
      </c>
      <c r="F379" s="57">
        <v>2.5219999999999998</v>
      </c>
      <c r="G379" s="57">
        <v>0</v>
      </c>
      <c r="H379" s="57">
        <v>19.100000000000001</v>
      </c>
      <c r="I379" s="57">
        <v>28.1</v>
      </c>
      <c r="J379" s="57">
        <v>33</v>
      </c>
      <c r="K379" s="57">
        <v>0</v>
      </c>
      <c r="L379" s="57">
        <v>0</v>
      </c>
      <c r="M379" s="57">
        <v>0</v>
      </c>
      <c r="N379" s="58">
        <v>0.45</v>
      </c>
      <c r="O379" s="58">
        <v>2.2999999999999998</v>
      </c>
      <c r="P379" s="58">
        <v>0</v>
      </c>
      <c r="Q379" s="58">
        <v>0</v>
      </c>
      <c r="R379" s="58">
        <v>0</v>
      </c>
      <c r="S379" s="91">
        <v>0</v>
      </c>
    </row>
    <row r="380" spans="1:19">
      <c r="A380" s="54" t="s">
        <v>253</v>
      </c>
      <c r="B380" s="55" t="s">
        <v>254</v>
      </c>
      <c r="C380" s="56">
        <v>5</v>
      </c>
      <c r="D380" s="57">
        <v>49.7</v>
      </c>
      <c r="E380" s="57">
        <v>2.6</v>
      </c>
      <c r="F380" s="57">
        <v>2.5150000000000001</v>
      </c>
      <c r="G380" s="57">
        <v>0</v>
      </c>
      <c r="H380" s="57">
        <v>14.9</v>
      </c>
      <c r="I380" s="57">
        <v>20.5</v>
      </c>
      <c r="J380" s="57">
        <v>0</v>
      </c>
      <c r="K380" s="57">
        <v>0</v>
      </c>
      <c r="L380" s="57">
        <v>0</v>
      </c>
      <c r="M380" s="57">
        <v>0</v>
      </c>
      <c r="N380" s="58">
        <v>0.45</v>
      </c>
      <c r="O380" s="58">
        <v>2.4500000000000002</v>
      </c>
      <c r="P380" s="58">
        <v>0</v>
      </c>
      <c r="Q380" s="58">
        <v>0</v>
      </c>
      <c r="R380" s="58">
        <v>0</v>
      </c>
      <c r="S380" s="91">
        <v>0</v>
      </c>
    </row>
    <row r="381" spans="1:19">
      <c r="A381" s="54" t="s">
        <v>255</v>
      </c>
      <c r="B381" s="55" t="s">
        <v>256</v>
      </c>
      <c r="C381" s="56">
        <v>5</v>
      </c>
      <c r="D381" s="57">
        <v>49.7</v>
      </c>
      <c r="E381" s="57">
        <v>2.6</v>
      </c>
      <c r="F381" s="57">
        <v>2.5150000000000001</v>
      </c>
      <c r="G381" s="57">
        <v>0</v>
      </c>
      <c r="H381" s="57">
        <v>15.9</v>
      </c>
      <c r="I381" s="57">
        <v>19.5</v>
      </c>
      <c r="J381" s="57">
        <v>23</v>
      </c>
      <c r="K381" s="57">
        <v>38</v>
      </c>
      <c r="L381" s="57">
        <v>0</v>
      </c>
      <c r="M381" s="57">
        <v>0</v>
      </c>
      <c r="N381" s="58">
        <v>0.45</v>
      </c>
      <c r="O381" s="58">
        <v>0</v>
      </c>
      <c r="P381" s="58">
        <v>2.4500000000000002</v>
      </c>
      <c r="Q381" s="58">
        <v>0</v>
      </c>
      <c r="R381" s="58">
        <v>0</v>
      </c>
      <c r="S381" s="91">
        <v>0</v>
      </c>
    </row>
    <row r="382" spans="1:19">
      <c r="A382" s="54" t="s">
        <v>257</v>
      </c>
      <c r="B382" s="55" t="s">
        <v>258</v>
      </c>
      <c r="C382" s="56">
        <v>5</v>
      </c>
      <c r="D382" s="57">
        <v>45.5</v>
      </c>
      <c r="E382" s="57">
        <v>2.6</v>
      </c>
      <c r="F382" s="57">
        <v>2.5150000000000001</v>
      </c>
      <c r="G382" s="57">
        <v>0</v>
      </c>
      <c r="H382" s="57">
        <v>14.8</v>
      </c>
      <c r="I382" s="57">
        <v>28.3</v>
      </c>
      <c r="J382" s="57">
        <v>0</v>
      </c>
      <c r="K382" s="57">
        <v>0</v>
      </c>
      <c r="L382" s="57">
        <v>0</v>
      </c>
      <c r="M382" s="57">
        <v>0</v>
      </c>
      <c r="N382" s="58">
        <v>0.45</v>
      </c>
      <c r="O382" s="58">
        <v>3</v>
      </c>
      <c r="P382" s="58">
        <v>0</v>
      </c>
      <c r="Q382" s="58">
        <v>0</v>
      </c>
      <c r="R382" s="58">
        <v>0</v>
      </c>
      <c r="S382" s="91">
        <v>0</v>
      </c>
    </row>
    <row r="383" spans="1:19">
      <c r="A383" s="54" t="s">
        <v>259</v>
      </c>
      <c r="B383" s="55" t="s">
        <v>260</v>
      </c>
      <c r="C383" s="56">
        <v>5</v>
      </c>
      <c r="D383" s="57">
        <v>43.5</v>
      </c>
      <c r="E383" s="57">
        <v>2.6</v>
      </c>
      <c r="F383" s="57">
        <v>2.5150000000000001</v>
      </c>
      <c r="G383" s="57">
        <v>0</v>
      </c>
      <c r="H383" s="57">
        <v>15</v>
      </c>
      <c r="I383" s="57">
        <v>28.5</v>
      </c>
      <c r="J383" s="57">
        <v>0</v>
      </c>
      <c r="K383" s="57">
        <v>0</v>
      </c>
      <c r="L383" s="57">
        <v>0</v>
      </c>
      <c r="M383" s="57">
        <v>0</v>
      </c>
      <c r="N383" s="58">
        <v>0.45</v>
      </c>
      <c r="O383" s="58">
        <v>3</v>
      </c>
      <c r="P383" s="58">
        <v>0</v>
      </c>
      <c r="Q383" s="58">
        <v>0</v>
      </c>
      <c r="R383" s="58">
        <v>0</v>
      </c>
      <c r="S383" s="91">
        <v>0</v>
      </c>
    </row>
    <row r="384" spans="1:19">
      <c r="A384" s="54" t="s">
        <v>261</v>
      </c>
      <c r="B384" s="55" t="s">
        <v>262</v>
      </c>
      <c r="C384" s="56">
        <v>5</v>
      </c>
      <c r="D384" s="57">
        <v>43.5</v>
      </c>
      <c r="E384" s="57">
        <v>2.6</v>
      </c>
      <c r="F384" s="57">
        <v>2.5150000000000001</v>
      </c>
      <c r="G384" s="57">
        <v>0</v>
      </c>
      <c r="H384" s="57">
        <v>14.8</v>
      </c>
      <c r="I384" s="57">
        <v>28.3</v>
      </c>
      <c r="J384" s="57">
        <v>0</v>
      </c>
      <c r="K384" s="57">
        <v>0</v>
      </c>
      <c r="L384" s="57">
        <v>0</v>
      </c>
      <c r="M384" s="57">
        <v>0</v>
      </c>
      <c r="N384" s="58">
        <v>0.45</v>
      </c>
      <c r="O384" s="58">
        <v>3</v>
      </c>
      <c r="P384" s="58">
        <v>0</v>
      </c>
      <c r="Q384" s="58">
        <v>0</v>
      </c>
      <c r="R384" s="58">
        <v>0</v>
      </c>
      <c r="S384" s="91">
        <v>0</v>
      </c>
    </row>
    <row r="385" spans="1:19">
      <c r="A385" s="54" t="s">
        <v>263</v>
      </c>
      <c r="B385" s="55" t="s">
        <v>264</v>
      </c>
      <c r="C385" s="56">
        <v>5</v>
      </c>
      <c r="D385" s="57">
        <v>47.5</v>
      </c>
      <c r="E385" s="57">
        <v>2.6</v>
      </c>
      <c r="F385" s="57">
        <v>2.5150000000000001</v>
      </c>
      <c r="G385" s="57">
        <v>0</v>
      </c>
      <c r="H385" s="57">
        <v>13.3</v>
      </c>
      <c r="I385" s="57">
        <v>26.8</v>
      </c>
      <c r="J385" s="57">
        <v>0</v>
      </c>
      <c r="K385" s="57">
        <v>0</v>
      </c>
      <c r="L385" s="57">
        <v>0</v>
      </c>
      <c r="M385" s="57">
        <v>0</v>
      </c>
      <c r="N385" s="58">
        <v>0.45</v>
      </c>
      <c r="O385" s="58">
        <v>3</v>
      </c>
      <c r="P385" s="58">
        <v>0</v>
      </c>
      <c r="Q385" s="58">
        <v>0</v>
      </c>
      <c r="R385" s="58">
        <v>0</v>
      </c>
      <c r="S385" s="91">
        <v>0</v>
      </c>
    </row>
    <row r="386" spans="1:19">
      <c r="A386" s="54" t="s">
        <v>265</v>
      </c>
      <c r="B386" s="55" t="s">
        <v>266</v>
      </c>
      <c r="C386" s="56">
        <v>5</v>
      </c>
      <c r="D386" s="57">
        <v>43.5</v>
      </c>
      <c r="E386" s="57">
        <v>2.6</v>
      </c>
      <c r="F386" s="57">
        <v>2.5150000000000001</v>
      </c>
      <c r="G386" s="57">
        <v>0</v>
      </c>
      <c r="H386" s="57">
        <v>14.5</v>
      </c>
      <c r="I386" s="57">
        <v>28</v>
      </c>
      <c r="J386" s="57">
        <v>0</v>
      </c>
      <c r="K386" s="57">
        <v>0</v>
      </c>
      <c r="L386" s="57">
        <v>0</v>
      </c>
      <c r="M386" s="57">
        <v>0</v>
      </c>
      <c r="N386" s="58">
        <v>0.45</v>
      </c>
      <c r="O386" s="58">
        <v>3</v>
      </c>
      <c r="P386" s="58">
        <v>0</v>
      </c>
      <c r="Q386" s="58">
        <v>0</v>
      </c>
      <c r="R386" s="58">
        <v>0</v>
      </c>
      <c r="S386" s="91">
        <v>0</v>
      </c>
    </row>
    <row r="387" spans="1:19">
      <c r="A387" s="54" t="s">
        <v>267</v>
      </c>
      <c r="B387" s="55" t="s">
        <v>268</v>
      </c>
      <c r="C387" s="56">
        <v>5</v>
      </c>
      <c r="D387" s="57">
        <v>48</v>
      </c>
      <c r="E387" s="57">
        <v>2.6</v>
      </c>
      <c r="F387" s="57">
        <v>2.5150000000000001</v>
      </c>
      <c r="G387" s="57">
        <v>0</v>
      </c>
      <c r="H387" s="57">
        <v>20</v>
      </c>
      <c r="I387" s="57">
        <v>28</v>
      </c>
      <c r="J387" s="57">
        <v>0</v>
      </c>
      <c r="K387" s="57">
        <v>0</v>
      </c>
      <c r="L387" s="57">
        <v>0</v>
      </c>
      <c r="M387" s="57">
        <v>0</v>
      </c>
      <c r="N387" s="58">
        <v>0.45</v>
      </c>
      <c r="O387" s="58">
        <v>3</v>
      </c>
      <c r="P387" s="58">
        <v>0</v>
      </c>
      <c r="Q387" s="58">
        <v>0</v>
      </c>
      <c r="R387" s="58">
        <v>0</v>
      </c>
      <c r="S387" s="91">
        <v>0</v>
      </c>
    </row>
    <row r="388" spans="1:19">
      <c r="A388" s="54" t="s">
        <v>269</v>
      </c>
      <c r="B388" s="55" t="s">
        <v>270</v>
      </c>
      <c r="C388" s="56">
        <v>5</v>
      </c>
      <c r="D388" s="57">
        <v>43.5</v>
      </c>
      <c r="E388" s="57">
        <v>2.6</v>
      </c>
      <c r="F388" s="57">
        <v>2.5150000000000001</v>
      </c>
      <c r="G388" s="57">
        <v>0</v>
      </c>
      <c r="H388" s="57">
        <v>14.1</v>
      </c>
      <c r="I388" s="57">
        <v>27.6</v>
      </c>
      <c r="J388" s="57">
        <v>0</v>
      </c>
      <c r="K388" s="57">
        <v>0</v>
      </c>
      <c r="L388" s="57">
        <v>0</v>
      </c>
      <c r="M388" s="57">
        <v>0</v>
      </c>
      <c r="N388" s="58">
        <v>0.45</v>
      </c>
      <c r="O388" s="58">
        <v>3</v>
      </c>
      <c r="P388" s="58">
        <v>0</v>
      </c>
      <c r="Q388" s="58">
        <v>0</v>
      </c>
      <c r="R388" s="58">
        <v>0</v>
      </c>
      <c r="S388" s="91">
        <v>0</v>
      </c>
    </row>
    <row r="389" spans="1:19">
      <c r="A389" s="54" t="s">
        <v>271</v>
      </c>
      <c r="B389" s="55" t="s">
        <v>272</v>
      </c>
      <c r="C389" s="56">
        <v>5</v>
      </c>
      <c r="D389" s="57">
        <v>45.2</v>
      </c>
      <c r="E389" s="57">
        <v>2.6</v>
      </c>
      <c r="F389" s="57">
        <v>2.5150000000000001</v>
      </c>
      <c r="G389" s="57">
        <v>0</v>
      </c>
      <c r="H389" s="57">
        <v>14.5</v>
      </c>
      <c r="I389" s="57">
        <v>28</v>
      </c>
      <c r="J389" s="57">
        <v>0</v>
      </c>
      <c r="K389" s="57">
        <v>0</v>
      </c>
      <c r="L389" s="57">
        <v>0</v>
      </c>
      <c r="M389" s="57">
        <v>0</v>
      </c>
      <c r="N389" s="58">
        <v>0.45</v>
      </c>
      <c r="O389" s="58">
        <v>3</v>
      </c>
      <c r="P389" s="58">
        <v>0</v>
      </c>
      <c r="Q389" s="58">
        <v>0</v>
      </c>
      <c r="R389" s="58">
        <v>0</v>
      </c>
      <c r="S389" s="91">
        <v>0</v>
      </c>
    </row>
    <row r="390" spans="1:19">
      <c r="A390" s="54" t="s">
        <v>273</v>
      </c>
      <c r="B390" s="55" t="s">
        <v>274</v>
      </c>
      <c r="C390" s="56">
        <v>5</v>
      </c>
      <c r="D390" s="57">
        <v>43.5</v>
      </c>
      <c r="E390" s="57">
        <v>2.6</v>
      </c>
      <c r="F390" s="57">
        <v>2.5150000000000001</v>
      </c>
      <c r="G390" s="57">
        <v>0</v>
      </c>
      <c r="H390" s="57">
        <v>15.5</v>
      </c>
      <c r="I390" s="57">
        <v>20.2</v>
      </c>
      <c r="J390" s="57">
        <v>27.9</v>
      </c>
      <c r="K390" s="57">
        <v>0</v>
      </c>
      <c r="L390" s="57">
        <v>0</v>
      </c>
      <c r="M390" s="57">
        <v>0</v>
      </c>
      <c r="N390" s="58">
        <v>0.45</v>
      </c>
      <c r="O390" s="58">
        <v>3</v>
      </c>
      <c r="P390" s="58">
        <v>0</v>
      </c>
      <c r="Q390" s="58">
        <v>0</v>
      </c>
      <c r="R390" s="58">
        <v>0</v>
      </c>
      <c r="S390" s="91">
        <v>0</v>
      </c>
    </row>
    <row r="391" spans="1:19">
      <c r="A391" s="54" t="s">
        <v>275</v>
      </c>
      <c r="B391" s="55" t="s">
        <v>276</v>
      </c>
      <c r="C391" s="56">
        <v>5</v>
      </c>
      <c r="D391" s="57">
        <v>49.7</v>
      </c>
      <c r="E391" s="57">
        <v>2.6</v>
      </c>
      <c r="F391" s="57">
        <v>2.5150000000000001</v>
      </c>
      <c r="G391" s="57">
        <v>0</v>
      </c>
      <c r="H391" s="57">
        <v>15.9</v>
      </c>
      <c r="I391" s="57">
        <v>19.5</v>
      </c>
      <c r="J391" s="57">
        <v>23</v>
      </c>
      <c r="K391" s="57">
        <v>37</v>
      </c>
      <c r="L391" s="57">
        <v>0</v>
      </c>
      <c r="M391" s="57">
        <v>0</v>
      </c>
      <c r="N391" s="58">
        <v>0.45</v>
      </c>
      <c r="O391" s="58">
        <v>0</v>
      </c>
      <c r="P391" s="58">
        <v>3</v>
      </c>
      <c r="Q391" s="58">
        <v>0</v>
      </c>
      <c r="R391" s="58">
        <v>0</v>
      </c>
      <c r="S391" s="91">
        <v>0</v>
      </c>
    </row>
    <row r="392" spans="1:19">
      <c r="A392" s="54" t="s">
        <v>277</v>
      </c>
      <c r="B392" s="55" t="s">
        <v>278</v>
      </c>
      <c r="C392" s="56">
        <v>5</v>
      </c>
      <c r="D392" s="57">
        <v>45.2</v>
      </c>
      <c r="E392" s="57">
        <v>2.6</v>
      </c>
      <c r="F392" s="57">
        <v>2.5150000000000001</v>
      </c>
      <c r="G392" s="57">
        <v>0</v>
      </c>
      <c r="H392" s="57">
        <v>15.2</v>
      </c>
      <c r="I392" s="57">
        <v>28.7</v>
      </c>
      <c r="J392" s="57">
        <v>0</v>
      </c>
      <c r="K392" s="57">
        <v>0</v>
      </c>
      <c r="L392" s="57">
        <v>0</v>
      </c>
      <c r="M392" s="57">
        <v>0</v>
      </c>
      <c r="N392" s="58">
        <v>0.45</v>
      </c>
      <c r="O392" s="58">
        <v>3</v>
      </c>
      <c r="P392" s="58">
        <v>0</v>
      </c>
      <c r="Q392" s="58">
        <v>0</v>
      </c>
      <c r="R392" s="58">
        <v>0</v>
      </c>
      <c r="S392" s="91">
        <v>0</v>
      </c>
    </row>
    <row r="393" spans="1:19">
      <c r="A393" s="54" t="s">
        <v>279</v>
      </c>
      <c r="B393" s="55" t="s">
        <v>280</v>
      </c>
      <c r="C393" s="56">
        <v>5</v>
      </c>
      <c r="D393" s="57">
        <v>45.2</v>
      </c>
      <c r="E393" s="57">
        <v>2.6</v>
      </c>
      <c r="F393" s="57">
        <v>2.5150000000000001</v>
      </c>
      <c r="G393" s="57">
        <v>0</v>
      </c>
      <c r="H393" s="57">
        <v>15.45</v>
      </c>
      <c r="I393" s="57">
        <v>28.95</v>
      </c>
      <c r="J393" s="57">
        <v>0</v>
      </c>
      <c r="K393" s="57">
        <v>0</v>
      </c>
      <c r="L393" s="57">
        <v>0</v>
      </c>
      <c r="M393" s="57">
        <v>0</v>
      </c>
      <c r="N393" s="58">
        <v>0.45</v>
      </c>
      <c r="O393" s="58">
        <v>3</v>
      </c>
      <c r="P393" s="58">
        <v>0</v>
      </c>
      <c r="Q393" s="58">
        <v>0</v>
      </c>
      <c r="R393" s="58">
        <v>0</v>
      </c>
      <c r="S393" s="91">
        <v>0</v>
      </c>
    </row>
    <row r="394" spans="1:19">
      <c r="A394" s="54" t="s">
        <v>281</v>
      </c>
      <c r="B394" s="55" t="s">
        <v>282</v>
      </c>
      <c r="C394" s="56">
        <v>5</v>
      </c>
      <c r="D394" s="57">
        <v>49.7</v>
      </c>
      <c r="E394" s="57">
        <v>2.6</v>
      </c>
      <c r="F394" s="57">
        <v>2.5150000000000001</v>
      </c>
      <c r="G394" s="57">
        <v>0</v>
      </c>
      <c r="H394" s="57">
        <v>15.9</v>
      </c>
      <c r="I394" s="57">
        <v>19.2</v>
      </c>
      <c r="J394" s="57">
        <v>23</v>
      </c>
      <c r="K394" s="57">
        <v>37</v>
      </c>
      <c r="L394" s="57">
        <v>0</v>
      </c>
      <c r="M394" s="57">
        <v>0</v>
      </c>
      <c r="N394" s="58">
        <v>0.45</v>
      </c>
      <c r="O394" s="58">
        <v>0</v>
      </c>
      <c r="P394" s="58">
        <v>3.15</v>
      </c>
      <c r="Q394" s="58">
        <v>0</v>
      </c>
      <c r="R394" s="58">
        <v>0</v>
      </c>
      <c r="S394" s="91">
        <v>0</v>
      </c>
    </row>
    <row r="395" spans="1:19">
      <c r="A395" s="54" t="s">
        <v>283</v>
      </c>
      <c r="B395" s="55" t="s">
        <v>284</v>
      </c>
      <c r="C395" s="56">
        <v>5</v>
      </c>
      <c r="D395" s="57">
        <v>49.5</v>
      </c>
      <c r="E395" s="57">
        <v>2.6</v>
      </c>
      <c r="F395" s="57">
        <v>2.5150000000000001</v>
      </c>
      <c r="G395" s="57">
        <v>0</v>
      </c>
      <c r="H395" s="57">
        <v>15.55</v>
      </c>
      <c r="I395" s="57">
        <v>19.5</v>
      </c>
      <c r="J395" s="57">
        <v>23</v>
      </c>
      <c r="K395" s="57">
        <v>37</v>
      </c>
      <c r="L395" s="57">
        <v>0</v>
      </c>
      <c r="M395" s="57">
        <v>0</v>
      </c>
      <c r="N395" s="58">
        <v>0.4</v>
      </c>
      <c r="O395" s="58">
        <v>0</v>
      </c>
      <c r="P395" s="58">
        <v>3.15</v>
      </c>
      <c r="Q395" s="58">
        <v>0</v>
      </c>
      <c r="R395" s="58">
        <v>0</v>
      </c>
      <c r="S395" s="91">
        <v>0</v>
      </c>
    </row>
    <row r="396" spans="1:19">
      <c r="A396" s="54" t="s">
        <v>285</v>
      </c>
      <c r="B396" s="55" t="s">
        <v>286</v>
      </c>
      <c r="C396" s="56">
        <v>5</v>
      </c>
      <c r="D396" s="57">
        <v>49</v>
      </c>
      <c r="E396" s="57">
        <v>2.6</v>
      </c>
      <c r="F396" s="57">
        <v>2.5150000000000001</v>
      </c>
      <c r="G396" s="57">
        <v>0</v>
      </c>
      <c r="H396" s="57">
        <v>17.399999999999999</v>
      </c>
      <c r="I396" s="57">
        <v>30.9</v>
      </c>
      <c r="J396" s="57">
        <v>0</v>
      </c>
      <c r="K396" s="57">
        <v>0</v>
      </c>
      <c r="L396" s="57">
        <v>0</v>
      </c>
      <c r="M396" s="57">
        <v>0</v>
      </c>
      <c r="N396" s="58">
        <v>0.45</v>
      </c>
      <c r="O396" s="58">
        <v>3.3</v>
      </c>
      <c r="P396" s="58">
        <v>0</v>
      </c>
      <c r="Q396" s="58">
        <v>0</v>
      </c>
      <c r="R396" s="58">
        <v>0</v>
      </c>
      <c r="S396" s="91">
        <v>0</v>
      </c>
    </row>
    <row r="397" spans="1:19">
      <c r="A397" s="54" t="s">
        <v>287</v>
      </c>
      <c r="B397" s="55" t="s">
        <v>288</v>
      </c>
      <c r="C397" s="56">
        <v>5</v>
      </c>
      <c r="D397" s="57">
        <v>49.7</v>
      </c>
      <c r="E397" s="57">
        <v>2.6</v>
      </c>
      <c r="F397" s="57">
        <v>2.5219999999999998</v>
      </c>
      <c r="G397" s="57">
        <v>0</v>
      </c>
      <c r="H397" s="57">
        <v>20.2</v>
      </c>
      <c r="I397" s="57">
        <v>35.51</v>
      </c>
      <c r="J397" s="57">
        <v>0</v>
      </c>
      <c r="K397" s="57">
        <v>0</v>
      </c>
      <c r="L397" s="57">
        <v>0</v>
      </c>
      <c r="M397" s="57">
        <v>0</v>
      </c>
      <c r="N397" s="58">
        <v>0.45</v>
      </c>
      <c r="O397" s="58">
        <v>3.3</v>
      </c>
      <c r="P397" s="58">
        <v>0</v>
      </c>
      <c r="Q397" s="58">
        <v>0</v>
      </c>
      <c r="R397" s="58">
        <v>0</v>
      </c>
      <c r="S397" s="91">
        <v>0</v>
      </c>
    </row>
    <row r="398" spans="1:19">
      <c r="A398" s="54" t="s">
        <v>289</v>
      </c>
      <c r="B398" s="55" t="s">
        <v>290</v>
      </c>
      <c r="C398" s="56">
        <v>5</v>
      </c>
      <c r="D398" s="57">
        <v>47.2</v>
      </c>
      <c r="E398" s="57">
        <v>2.6</v>
      </c>
      <c r="F398" s="57">
        <v>2.5150000000000001</v>
      </c>
      <c r="G398" s="57">
        <v>0</v>
      </c>
      <c r="H398" s="57">
        <v>17.399999999999999</v>
      </c>
      <c r="I398" s="57">
        <v>30.9</v>
      </c>
      <c r="J398" s="57">
        <v>0</v>
      </c>
      <c r="K398" s="57">
        <v>0</v>
      </c>
      <c r="L398" s="57">
        <v>0</v>
      </c>
      <c r="M398" s="57">
        <v>0</v>
      </c>
      <c r="N398" s="58">
        <v>0.45</v>
      </c>
      <c r="O398" s="58">
        <v>3.3</v>
      </c>
      <c r="P398" s="58">
        <v>0</v>
      </c>
      <c r="Q398" s="58">
        <v>0</v>
      </c>
      <c r="R398" s="58">
        <v>0</v>
      </c>
      <c r="S398" s="91">
        <v>0</v>
      </c>
    </row>
    <row r="399" spans="1:19">
      <c r="A399" s="54" t="s">
        <v>291</v>
      </c>
      <c r="B399" s="55" t="s">
        <v>292</v>
      </c>
      <c r="C399" s="56">
        <v>5</v>
      </c>
      <c r="D399" s="57">
        <v>47.5</v>
      </c>
      <c r="E399" s="57">
        <v>2.6</v>
      </c>
      <c r="F399" s="57">
        <v>2.5150000000000001</v>
      </c>
      <c r="G399" s="57">
        <v>0</v>
      </c>
      <c r="H399" s="57">
        <v>13.4</v>
      </c>
      <c r="I399" s="57">
        <v>33.1</v>
      </c>
      <c r="J399" s="57">
        <v>0</v>
      </c>
      <c r="K399" s="57">
        <v>0</v>
      </c>
      <c r="L399" s="57">
        <v>0</v>
      </c>
      <c r="M399" s="57">
        <v>0</v>
      </c>
      <c r="N399" s="58">
        <v>0.45</v>
      </c>
      <c r="O399" s="58">
        <v>4</v>
      </c>
      <c r="P399" s="58">
        <v>0</v>
      </c>
      <c r="Q399" s="58">
        <v>0</v>
      </c>
      <c r="R399" s="58">
        <v>0</v>
      </c>
      <c r="S399" s="91">
        <v>0</v>
      </c>
    </row>
    <row r="400" spans="1:19">
      <c r="A400" s="54" t="s">
        <v>293</v>
      </c>
      <c r="B400" s="55" t="s">
        <v>294</v>
      </c>
      <c r="C400" s="56">
        <v>1</v>
      </c>
      <c r="D400" s="57">
        <v>47.5</v>
      </c>
      <c r="E400" s="57">
        <v>2.6</v>
      </c>
      <c r="F400" s="57">
        <v>2.5150000000000001</v>
      </c>
      <c r="G400" s="57">
        <v>0</v>
      </c>
      <c r="H400" s="57">
        <v>13.8</v>
      </c>
      <c r="I400" s="57">
        <v>33.5</v>
      </c>
      <c r="J400" s="57">
        <v>0</v>
      </c>
      <c r="K400" s="57">
        <v>0</v>
      </c>
      <c r="L400" s="57">
        <v>0</v>
      </c>
      <c r="M400" s="57">
        <v>0</v>
      </c>
      <c r="N400" s="58">
        <v>0.45</v>
      </c>
      <c r="O400" s="58">
        <v>4</v>
      </c>
      <c r="P400" s="58">
        <v>0</v>
      </c>
      <c r="Q400" s="58">
        <v>0</v>
      </c>
      <c r="R400" s="58">
        <v>0</v>
      </c>
      <c r="S400" s="91">
        <v>0</v>
      </c>
    </row>
    <row r="401" spans="1:19">
      <c r="A401" s="54" t="s">
        <v>295</v>
      </c>
      <c r="B401" s="55" t="s">
        <v>296</v>
      </c>
      <c r="C401" s="56">
        <v>1</v>
      </c>
      <c r="D401" s="57">
        <v>47.5</v>
      </c>
      <c r="E401" s="57">
        <v>2.6</v>
      </c>
      <c r="F401" s="57">
        <v>2.5150000000000001</v>
      </c>
      <c r="G401" s="57">
        <v>0</v>
      </c>
      <c r="H401" s="57">
        <v>13.3</v>
      </c>
      <c r="I401" s="57">
        <v>31</v>
      </c>
      <c r="J401" s="57">
        <v>0</v>
      </c>
      <c r="K401" s="57">
        <v>0</v>
      </c>
      <c r="L401" s="57">
        <v>0</v>
      </c>
      <c r="M401" s="57">
        <v>0</v>
      </c>
      <c r="N401" s="58">
        <v>0.45</v>
      </c>
      <c r="O401" s="58">
        <v>4</v>
      </c>
      <c r="P401" s="58">
        <v>0</v>
      </c>
      <c r="Q401" s="58">
        <v>0</v>
      </c>
      <c r="R401" s="58">
        <v>0</v>
      </c>
      <c r="S401" s="91">
        <v>0</v>
      </c>
    </row>
    <row r="402" spans="1:19">
      <c r="A402" s="54" t="s">
        <v>297</v>
      </c>
      <c r="B402" s="55" t="s">
        <v>298</v>
      </c>
      <c r="C402" s="56">
        <v>5</v>
      </c>
      <c r="D402" s="57">
        <v>47.5</v>
      </c>
      <c r="E402" s="57">
        <v>2.6</v>
      </c>
      <c r="F402" s="57">
        <v>2.5150000000000001</v>
      </c>
      <c r="G402" s="57">
        <v>0</v>
      </c>
      <c r="H402" s="57">
        <v>13</v>
      </c>
      <c r="I402" s="57">
        <v>30.7</v>
      </c>
      <c r="J402" s="57">
        <v>0</v>
      </c>
      <c r="K402" s="57">
        <v>0</v>
      </c>
      <c r="L402" s="57">
        <v>0</v>
      </c>
      <c r="M402" s="57">
        <v>0</v>
      </c>
      <c r="N402" s="58">
        <v>0.45</v>
      </c>
      <c r="O402" s="58">
        <v>4</v>
      </c>
      <c r="P402" s="58">
        <v>0</v>
      </c>
      <c r="Q402" s="58">
        <v>0</v>
      </c>
      <c r="R402" s="58">
        <v>0</v>
      </c>
      <c r="S402" s="91">
        <v>0</v>
      </c>
    </row>
    <row r="403" spans="1:19">
      <c r="A403" s="54" t="s">
        <v>299</v>
      </c>
      <c r="B403" s="55" t="s">
        <v>300</v>
      </c>
      <c r="C403" s="56">
        <v>5</v>
      </c>
      <c r="D403" s="57">
        <v>42.5</v>
      </c>
      <c r="E403" s="57">
        <v>2.6</v>
      </c>
      <c r="F403" s="57">
        <v>2.5150000000000001</v>
      </c>
      <c r="G403" s="57">
        <v>0</v>
      </c>
      <c r="H403" s="57">
        <v>17</v>
      </c>
      <c r="I403" s="57">
        <v>37</v>
      </c>
      <c r="J403" s="57">
        <v>0</v>
      </c>
      <c r="K403" s="57">
        <v>0</v>
      </c>
      <c r="L403" s="57">
        <v>0</v>
      </c>
      <c r="M403" s="57">
        <v>0</v>
      </c>
      <c r="N403" s="58">
        <v>0.45</v>
      </c>
      <c r="O403" s="58">
        <v>6</v>
      </c>
      <c r="P403" s="58">
        <v>0</v>
      </c>
      <c r="Q403" s="58">
        <v>0</v>
      </c>
      <c r="R403" s="58">
        <v>0</v>
      </c>
      <c r="S403" s="91">
        <v>0</v>
      </c>
    </row>
    <row r="404" spans="1:19">
      <c r="A404" s="54" t="s">
        <v>301</v>
      </c>
      <c r="B404" s="55" t="s">
        <v>302</v>
      </c>
      <c r="C404" s="56">
        <v>5</v>
      </c>
      <c r="D404" s="57">
        <v>48</v>
      </c>
      <c r="E404" s="57">
        <v>2.6</v>
      </c>
      <c r="F404" s="57">
        <v>2.5150000000000001</v>
      </c>
      <c r="G404" s="57">
        <v>0</v>
      </c>
      <c r="H404" s="57">
        <v>18.2</v>
      </c>
      <c r="I404" s="57">
        <v>33.802</v>
      </c>
      <c r="J404" s="57">
        <v>0</v>
      </c>
      <c r="K404" s="57">
        <v>0</v>
      </c>
      <c r="L404" s="57">
        <v>0</v>
      </c>
      <c r="M404" s="57">
        <v>0</v>
      </c>
      <c r="N404" s="58">
        <v>0.45</v>
      </c>
      <c r="O404" s="58">
        <v>7.3</v>
      </c>
      <c r="P404" s="58">
        <v>0</v>
      </c>
      <c r="Q404" s="58">
        <v>0</v>
      </c>
      <c r="R404" s="58">
        <v>0</v>
      </c>
      <c r="S404" s="91">
        <v>0</v>
      </c>
    </row>
    <row r="405" spans="1:19">
      <c r="A405" s="54" t="s">
        <v>303</v>
      </c>
      <c r="B405" s="55" t="s">
        <v>304</v>
      </c>
      <c r="C405" s="56">
        <v>5</v>
      </c>
      <c r="D405" s="57">
        <v>47.5</v>
      </c>
      <c r="E405" s="57">
        <v>2.6</v>
      </c>
      <c r="F405" s="57">
        <v>2.5150000000000001</v>
      </c>
      <c r="G405" s="57">
        <v>0</v>
      </c>
      <c r="H405" s="57">
        <v>17.2</v>
      </c>
      <c r="I405" s="57">
        <v>32.802</v>
      </c>
      <c r="J405" s="57">
        <v>0</v>
      </c>
      <c r="K405" s="57">
        <v>0</v>
      </c>
      <c r="L405" s="57">
        <v>0</v>
      </c>
      <c r="M405" s="57">
        <v>0</v>
      </c>
      <c r="N405" s="58">
        <v>0.45</v>
      </c>
      <c r="O405" s="58">
        <v>7.3</v>
      </c>
      <c r="P405" s="58">
        <v>0</v>
      </c>
      <c r="Q405" s="58">
        <v>0</v>
      </c>
      <c r="R405" s="58">
        <v>0</v>
      </c>
      <c r="S405" s="91">
        <v>0</v>
      </c>
    </row>
    <row r="406" spans="1:19">
      <c r="A406" s="54" t="s">
        <v>305</v>
      </c>
      <c r="B406" s="55" t="s">
        <v>306</v>
      </c>
      <c r="C406" s="56">
        <v>5</v>
      </c>
      <c r="D406" s="57">
        <v>47.5</v>
      </c>
      <c r="E406" s="57">
        <v>2.6</v>
      </c>
      <c r="F406" s="57">
        <v>2.5150000000000001</v>
      </c>
      <c r="G406" s="57">
        <v>0</v>
      </c>
      <c r="H406" s="57">
        <v>17.2</v>
      </c>
      <c r="I406" s="57">
        <v>36.802</v>
      </c>
      <c r="J406" s="57">
        <v>0</v>
      </c>
      <c r="K406" s="57">
        <v>0</v>
      </c>
      <c r="L406" s="57">
        <v>0</v>
      </c>
      <c r="M406" s="57">
        <v>0</v>
      </c>
      <c r="N406" s="58">
        <v>0.45</v>
      </c>
      <c r="O406" s="58">
        <v>7.3</v>
      </c>
      <c r="P406" s="58">
        <v>0</v>
      </c>
      <c r="Q406" s="58">
        <v>0</v>
      </c>
      <c r="R406" s="58">
        <v>0</v>
      </c>
      <c r="S406" s="91">
        <v>0</v>
      </c>
    </row>
    <row r="407" spans="1:19">
      <c r="A407" s="54" t="s">
        <v>307</v>
      </c>
      <c r="B407" s="55" t="s">
        <v>308</v>
      </c>
      <c r="C407" s="56">
        <v>1</v>
      </c>
      <c r="D407" s="57">
        <v>47.5</v>
      </c>
      <c r="E407" s="57">
        <v>2.6</v>
      </c>
      <c r="F407" s="57">
        <v>2.5150000000000001</v>
      </c>
      <c r="G407" s="57">
        <v>0</v>
      </c>
      <c r="H407" s="57">
        <v>17.2</v>
      </c>
      <c r="I407" s="57">
        <v>36.802</v>
      </c>
      <c r="J407" s="57">
        <v>0</v>
      </c>
      <c r="K407" s="57">
        <v>0</v>
      </c>
      <c r="L407" s="57">
        <v>0</v>
      </c>
      <c r="M407" s="57">
        <v>0</v>
      </c>
      <c r="N407" s="58">
        <v>0.45</v>
      </c>
      <c r="O407" s="58">
        <v>7.3</v>
      </c>
      <c r="P407" s="58">
        <v>0</v>
      </c>
      <c r="Q407" s="58">
        <v>0</v>
      </c>
      <c r="R407" s="58">
        <v>0</v>
      </c>
      <c r="S407" s="91">
        <v>0</v>
      </c>
    </row>
    <row r="408" spans="1:19">
      <c r="A408" s="54" t="s">
        <v>309</v>
      </c>
      <c r="B408" s="55" t="s">
        <v>310</v>
      </c>
      <c r="C408" s="56">
        <v>1</v>
      </c>
      <c r="D408" s="57">
        <v>48</v>
      </c>
      <c r="E408" s="57">
        <v>2.6</v>
      </c>
      <c r="F408" s="57">
        <v>2.5150000000000001</v>
      </c>
      <c r="G408" s="57">
        <v>0</v>
      </c>
      <c r="H408" s="57">
        <v>17.7</v>
      </c>
      <c r="I408" s="57">
        <v>37.302</v>
      </c>
      <c r="J408" s="57">
        <v>0</v>
      </c>
      <c r="K408" s="57">
        <v>0</v>
      </c>
      <c r="L408" s="57">
        <v>0</v>
      </c>
      <c r="M408" s="57">
        <v>0</v>
      </c>
      <c r="N408" s="58">
        <v>0.45</v>
      </c>
      <c r="O408" s="58">
        <v>7.3</v>
      </c>
      <c r="P408" s="58">
        <v>0</v>
      </c>
      <c r="Q408" s="58">
        <v>0</v>
      </c>
      <c r="R408" s="58">
        <v>0</v>
      </c>
      <c r="S408" s="91">
        <v>0</v>
      </c>
    </row>
    <row r="409" spans="1:19">
      <c r="A409" s="54" t="s">
        <v>311</v>
      </c>
      <c r="B409" s="55" t="s">
        <v>312</v>
      </c>
      <c r="C409" s="56">
        <v>5</v>
      </c>
      <c r="D409" s="57">
        <v>41.5</v>
      </c>
      <c r="E409" s="57">
        <v>2.6</v>
      </c>
      <c r="F409" s="57">
        <v>2.5150000000000001</v>
      </c>
      <c r="G409" s="57">
        <v>0</v>
      </c>
      <c r="H409" s="57">
        <v>15</v>
      </c>
      <c r="I409" s="57">
        <v>29</v>
      </c>
      <c r="J409" s="57">
        <v>0</v>
      </c>
      <c r="K409" s="57">
        <v>0</v>
      </c>
      <c r="L409" s="57">
        <v>0</v>
      </c>
      <c r="M409" s="57">
        <v>0</v>
      </c>
      <c r="N409" s="58">
        <v>0.45</v>
      </c>
      <c r="O409" s="58">
        <v>9.4499999999999993</v>
      </c>
      <c r="P409" s="58">
        <v>0</v>
      </c>
      <c r="Q409" s="58">
        <v>0</v>
      </c>
      <c r="R409" s="58">
        <v>0</v>
      </c>
      <c r="S409" s="91">
        <v>0</v>
      </c>
    </row>
    <row r="410" spans="1:19">
      <c r="A410" s="54" t="s">
        <v>313</v>
      </c>
      <c r="B410" s="55" t="s">
        <v>314</v>
      </c>
      <c r="C410" s="56">
        <v>5</v>
      </c>
      <c r="D410" s="57">
        <v>48</v>
      </c>
      <c r="E410" s="57">
        <v>2.6</v>
      </c>
      <c r="F410" s="57">
        <v>2.5150000000000001</v>
      </c>
      <c r="G410" s="57">
        <v>0</v>
      </c>
      <c r="H410" s="57">
        <v>19.8</v>
      </c>
      <c r="I410" s="57">
        <v>35.299999999999997</v>
      </c>
      <c r="J410" s="57">
        <v>0</v>
      </c>
      <c r="K410" s="57">
        <v>0</v>
      </c>
      <c r="L410" s="57">
        <v>0</v>
      </c>
      <c r="M410" s="57">
        <v>0</v>
      </c>
      <c r="N410" s="58">
        <v>0.45</v>
      </c>
      <c r="O410" s="58">
        <v>7.3</v>
      </c>
      <c r="P410" s="58">
        <v>0</v>
      </c>
      <c r="Q410" s="58">
        <v>0</v>
      </c>
      <c r="R410" s="58">
        <v>0</v>
      </c>
      <c r="S410" s="91">
        <v>0</v>
      </c>
    </row>
    <row r="411" spans="1:19">
      <c r="A411" s="54" t="s">
        <v>315</v>
      </c>
      <c r="B411" s="55" t="s">
        <v>316</v>
      </c>
      <c r="C411" s="56">
        <v>5</v>
      </c>
      <c r="D411" s="57">
        <v>0</v>
      </c>
      <c r="E411" s="57">
        <v>2.6</v>
      </c>
      <c r="F411" s="57">
        <v>2.5150000000000001</v>
      </c>
      <c r="G411" s="57">
        <v>0</v>
      </c>
      <c r="H411" s="57">
        <v>18.2</v>
      </c>
      <c r="I411" s="57">
        <v>37.802</v>
      </c>
      <c r="J411" s="57">
        <v>0</v>
      </c>
      <c r="K411" s="57">
        <v>0</v>
      </c>
      <c r="L411" s="57">
        <v>0</v>
      </c>
      <c r="M411" s="57">
        <v>0</v>
      </c>
      <c r="N411" s="58">
        <v>0.45</v>
      </c>
      <c r="O411" s="58">
        <v>7.3</v>
      </c>
      <c r="P411" s="58">
        <v>0</v>
      </c>
      <c r="Q411" s="58">
        <v>0</v>
      </c>
      <c r="R411" s="58">
        <v>0</v>
      </c>
      <c r="S411" s="91">
        <v>0</v>
      </c>
    </row>
    <row r="412" spans="1:19">
      <c r="A412" s="54" t="s">
        <v>317</v>
      </c>
      <c r="B412" s="55" t="s">
        <v>318</v>
      </c>
      <c r="C412" s="56">
        <v>5</v>
      </c>
      <c r="D412" s="57">
        <v>41.9</v>
      </c>
      <c r="E412" s="57">
        <v>2.6</v>
      </c>
      <c r="F412" s="57">
        <v>2.5150000000000001</v>
      </c>
      <c r="G412" s="57">
        <v>0</v>
      </c>
      <c r="H412" s="57">
        <v>19.7</v>
      </c>
      <c r="I412" s="57">
        <v>0</v>
      </c>
      <c r="J412" s="57">
        <v>0</v>
      </c>
      <c r="K412" s="57">
        <v>0</v>
      </c>
      <c r="L412" s="57">
        <v>0</v>
      </c>
      <c r="M412" s="57">
        <v>0</v>
      </c>
      <c r="N412" s="58">
        <v>1</v>
      </c>
      <c r="O412" s="58">
        <v>0</v>
      </c>
      <c r="P412" s="58">
        <v>0</v>
      </c>
      <c r="Q412" s="58">
        <v>0</v>
      </c>
      <c r="R412" s="58">
        <v>0</v>
      </c>
      <c r="S412" s="91">
        <v>0</v>
      </c>
    </row>
    <row r="413" spans="1:19">
      <c r="A413" s="54" t="s">
        <v>319</v>
      </c>
      <c r="B413" s="55" t="s">
        <v>320</v>
      </c>
      <c r="C413" s="56">
        <v>5</v>
      </c>
      <c r="D413" s="57">
        <v>49.8</v>
      </c>
      <c r="E413" s="57">
        <v>2.6</v>
      </c>
      <c r="F413" s="57">
        <v>2.5150000000000001</v>
      </c>
      <c r="G413" s="57">
        <v>0</v>
      </c>
      <c r="H413" s="57">
        <v>19.2</v>
      </c>
      <c r="I413" s="57">
        <v>0</v>
      </c>
      <c r="J413" s="57">
        <v>0</v>
      </c>
      <c r="K413" s="57">
        <v>0</v>
      </c>
      <c r="L413" s="57">
        <v>0</v>
      </c>
      <c r="M413" s="57">
        <v>0</v>
      </c>
      <c r="N413" s="58">
        <v>1</v>
      </c>
      <c r="O413" s="58">
        <v>0</v>
      </c>
      <c r="P413" s="58">
        <v>0</v>
      </c>
      <c r="Q413" s="58">
        <v>0</v>
      </c>
      <c r="R413" s="58">
        <v>0</v>
      </c>
      <c r="S413" s="91">
        <v>0</v>
      </c>
    </row>
    <row r="414" spans="1:19">
      <c r="A414" s="54" t="s">
        <v>321</v>
      </c>
      <c r="B414" s="55" t="s">
        <v>322</v>
      </c>
      <c r="C414" s="56">
        <v>3</v>
      </c>
      <c r="D414" s="57">
        <v>47</v>
      </c>
      <c r="E414" s="57">
        <v>2.6</v>
      </c>
      <c r="F414" s="57">
        <v>2.5219999999999998</v>
      </c>
      <c r="G414" s="57">
        <v>0</v>
      </c>
      <c r="H414" s="57">
        <v>23.5</v>
      </c>
      <c r="I414" s="57">
        <v>0</v>
      </c>
      <c r="J414" s="57">
        <v>0</v>
      </c>
      <c r="K414" s="57">
        <v>0</v>
      </c>
      <c r="L414" s="57">
        <v>0</v>
      </c>
      <c r="M414" s="57">
        <v>0</v>
      </c>
      <c r="N414" s="58">
        <v>1</v>
      </c>
      <c r="O414" s="58">
        <v>0</v>
      </c>
      <c r="P414" s="58">
        <v>0</v>
      </c>
      <c r="Q414" s="58">
        <v>0</v>
      </c>
      <c r="R414" s="58">
        <v>0</v>
      </c>
      <c r="S414" s="91">
        <v>0</v>
      </c>
    </row>
    <row r="415" spans="1:19">
      <c r="A415" s="54" t="s">
        <v>323</v>
      </c>
      <c r="B415" s="55" t="s">
        <v>324</v>
      </c>
      <c r="C415" s="56">
        <v>5</v>
      </c>
      <c r="D415" s="57">
        <v>42.8</v>
      </c>
      <c r="E415" s="57">
        <v>2.6</v>
      </c>
      <c r="F415" s="57">
        <v>2.5150000000000001</v>
      </c>
      <c r="G415" s="57">
        <v>0</v>
      </c>
      <c r="H415" s="57">
        <v>17.5</v>
      </c>
      <c r="I415" s="57">
        <v>0</v>
      </c>
      <c r="J415" s="57">
        <v>0</v>
      </c>
      <c r="K415" s="57">
        <v>0</v>
      </c>
      <c r="L415" s="57">
        <v>0</v>
      </c>
      <c r="M415" s="57">
        <v>0</v>
      </c>
      <c r="N415" s="58">
        <v>1</v>
      </c>
      <c r="O415" s="58">
        <v>0</v>
      </c>
      <c r="P415" s="58">
        <v>0</v>
      </c>
      <c r="Q415" s="58">
        <v>0</v>
      </c>
      <c r="R415" s="58">
        <v>0</v>
      </c>
      <c r="S415" s="91">
        <v>0</v>
      </c>
    </row>
    <row r="416" spans="1:19">
      <c r="A416" s="54" t="s">
        <v>325</v>
      </c>
      <c r="B416" s="55" t="s">
        <v>20</v>
      </c>
      <c r="C416" s="56">
        <v>5</v>
      </c>
      <c r="D416" s="57">
        <v>49.7</v>
      </c>
      <c r="E416" s="57">
        <v>2.6</v>
      </c>
      <c r="F416" s="57">
        <v>2.5150000000000001</v>
      </c>
      <c r="G416" s="57">
        <v>0</v>
      </c>
      <c r="H416" s="57">
        <v>19.399999999999999</v>
      </c>
      <c r="I416" s="57">
        <v>0</v>
      </c>
      <c r="J416" s="57">
        <v>0</v>
      </c>
      <c r="K416" s="57">
        <v>0</v>
      </c>
      <c r="L416" s="57">
        <v>0</v>
      </c>
      <c r="M416" s="57">
        <v>0</v>
      </c>
      <c r="N416" s="58">
        <v>1</v>
      </c>
      <c r="O416" s="58">
        <v>0</v>
      </c>
      <c r="P416" s="58">
        <v>0</v>
      </c>
      <c r="Q416" s="58">
        <v>0</v>
      </c>
      <c r="R416" s="58">
        <v>0</v>
      </c>
      <c r="S416" s="91">
        <v>0</v>
      </c>
    </row>
    <row r="417" spans="1:19">
      <c r="A417" s="54" t="s">
        <v>326</v>
      </c>
      <c r="B417" s="55" t="s">
        <v>327</v>
      </c>
      <c r="C417" s="56">
        <v>5</v>
      </c>
      <c r="D417" s="57">
        <v>41.8</v>
      </c>
      <c r="E417" s="57">
        <v>2.6</v>
      </c>
      <c r="F417" s="57">
        <v>2.5150000000000001</v>
      </c>
      <c r="G417" s="57">
        <v>0</v>
      </c>
      <c r="H417" s="57">
        <v>17.100000000000001</v>
      </c>
      <c r="I417" s="57">
        <v>0</v>
      </c>
      <c r="J417" s="57">
        <v>0</v>
      </c>
      <c r="K417" s="57">
        <v>0</v>
      </c>
      <c r="L417" s="57">
        <v>0</v>
      </c>
      <c r="M417" s="57">
        <v>0</v>
      </c>
      <c r="N417" s="58">
        <v>1</v>
      </c>
      <c r="O417" s="58">
        <v>0</v>
      </c>
      <c r="P417" s="58">
        <v>0</v>
      </c>
      <c r="Q417" s="58">
        <v>0</v>
      </c>
      <c r="R417" s="58">
        <v>0</v>
      </c>
      <c r="S417" s="91">
        <v>0</v>
      </c>
    </row>
    <row r="418" spans="1:19">
      <c r="A418" s="54" t="s">
        <v>328</v>
      </c>
      <c r="B418" s="55" t="s">
        <v>329</v>
      </c>
      <c r="C418" s="56">
        <v>5</v>
      </c>
      <c r="D418" s="57">
        <v>43.8</v>
      </c>
      <c r="E418" s="57">
        <v>2.6</v>
      </c>
      <c r="F418" s="57">
        <v>2.5150000000000001</v>
      </c>
      <c r="G418" s="57">
        <v>0</v>
      </c>
      <c r="H418" s="57">
        <v>21.5</v>
      </c>
      <c r="I418" s="57">
        <v>0</v>
      </c>
      <c r="J418" s="57">
        <v>0</v>
      </c>
      <c r="K418" s="57">
        <v>0</v>
      </c>
      <c r="L418" s="57">
        <v>0</v>
      </c>
      <c r="M418" s="57">
        <v>0</v>
      </c>
      <c r="N418" s="58">
        <v>1</v>
      </c>
      <c r="O418" s="58">
        <v>0</v>
      </c>
      <c r="P418" s="58">
        <v>0</v>
      </c>
      <c r="Q418" s="58">
        <v>0</v>
      </c>
      <c r="R418" s="58">
        <v>0</v>
      </c>
      <c r="S418" s="91">
        <v>0</v>
      </c>
    </row>
    <row r="419" spans="1:19">
      <c r="A419" s="54" t="s">
        <v>330</v>
      </c>
      <c r="B419" s="55" t="s">
        <v>331</v>
      </c>
      <c r="C419" s="56">
        <v>5</v>
      </c>
      <c r="D419" s="57">
        <v>48</v>
      </c>
      <c r="E419" s="57">
        <v>2.6</v>
      </c>
      <c r="F419" s="57">
        <v>2.5150000000000001</v>
      </c>
      <c r="G419" s="57">
        <v>0</v>
      </c>
      <c r="H419" s="57">
        <v>18.399999999999999</v>
      </c>
      <c r="I419" s="57">
        <v>0</v>
      </c>
      <c r="J419" s="57">
        <v>0</v>
      </c>
      <c r="K419" s="57">
        <v>0</v>
      </c>
      <c r="L419" s="57">
        <v>0</v>
      </c>
      <c r="M419" s="57">
        <v>0</v>
      </c>
      <c r="N419" s="58">
        <v>1</v>
      </c>
      <c r="O419" s="58">
        <v>0</v>
      </c>
      <c r="P419" s="58">
        <v>0</v>
      </c>
      <c r="Q419" s="58">
        <v>0</v>
      </c>
      <c r="R419" s="58">
        <v>0</v>
      </c>
      <c r="S419" s="91">
        <v>0</v>
      </c>
    </row>
    <row r="420" spans="1:19">
      <c r="A420" s="54" t="s">
        <v>332</v>
      </c>
      <c r="B420" s="55" t="s">
        <v>333</v>
      </c>
      <c r="C420" s="56">
        <v>5</v>
      </c>
      <c r="D420" s="57">
        <v>47.2</v>
      </c>
      <c r="E420" s="57">
        <v>2.6</v>
      </c>
      <c r="F420" s="57">
        <v>2.5150000000000001</v>
      </c>
      <c r="G420" s="57">
        <v>0</v>
      </c>
      <c r="H420" s="57">
        <v>15.2</v>
      </c>
      <c r="I420" s="57">
        <v>0</v>
      </c>
      <c r="J420" s="57">
        <v>0</v>
      </c>
      <c r="K420" s="57">
        <v>0</v>
      </c>
      <c r="L420" s="57">
        <v>0</v>
      </c>
      <c r="M420" s="57">
        <v>0</v>
      </c>
      <c r="N420" s="58">
        <v>1</v>
      </c>
      <c r="O420" s="58">
        <v>0</v>
      </c>
      <c r="P420" s="58">
        <v>0</v>
      </c>
      <c r="Q420" s="58">
        <v>0</v>
      </c>
      <c r="R420" s="58">
        <v>0</v>
      </c>
      <c r="S420" s="91">
        <v>0</v>
      </c>
    </row>
    <row r="421" spans="1:19">
      <c r="A421" s="54" t="s">
        <v>334</v>
      </c>
      <c r="B421" s="55" t="s">
        <v>335</v>
      </c>
      <c r="C421" s="56">
        <v>5</v>
      </c>
      <c r="D421" s="57">
        <v>49.5</v>
      </c>
      <c r="E421" s="57">
        <v>2.6</v>
      </c>
      <c r="F421" s="57">
        <v>2.5150000000000001</v>
      </c>
      <c r="G421" s="57">
        <v>0</v>
      </c>
      <c r="H421" s="57">
        <v>17.5</v>
      </c>
      <c r="I421" s="57">
        <v>0</v>
      </c>
      <c r="J421" s="57">
        <v>0</v>
      </c>
      <c r="K421" s="57">
        <v>0</v>
      </c>
      <c r="L421" s="57">
        <v>0</v>
      </c>
      <c r="M421" s="57">
        <v>0</v>
      </c>
      <c r="N421" s="58">
        <v>1</v>
      </c>
      <c r="O421" s="58">
        <v>0</v>
      </c>
      <c r="P421" s="58">
        <v>0</v>
      </c>
      <c r="Q421" s="58">
        <v>0</v>
      </c>
      <c r="R421" s="58">
        <v>0</v>
      </c>
      <c r="S421" s="91">
        <v>0</v>
      </c>
    </row>
    <row r="422" spans="1:19">
      <c r="A422" s="54" t="s">
        <v>336</v>
      </c>
      <c r="B422" s="55" t="s">
        <v>337</v>
      </c>
      <c r="C422" s="56">
        <v>5</v>
      </c>
      <c r="D422" s="57">
        <v>44</v>
      </c>
      <c r="E422" s="57">
        <v>2.6</v>
      </c>
      <c r="F422" s="57">
        <v>2.5150000000000001</v>
      </c>
      <c r="G422" s="57">
        <v>0</v>
      </c>
      <c r="H422" s="57">
        <v>17.2</v>
      </c>
      <c r="I422" s="57">
        <v>0</v>
      </c>
      <c r="J422" s="57">
        <v>0</v>
      </c>
      <c r="K422" s="57">
        <v>0</v>
      </c>
      <c r="L422" s="57">
        <v>0</v>
      </c>
      <c r="M422" s="57">
        <v>0</v>
      </c>
      <c r="N422" s="58">
        <v>1</v>
      </c>
      <c r="O422" s="58">
        <v>0</v>
      </c>
      <c r="P422" s="58">
        <v>0</v>
      </c>
      <c r="Q422" s="58">
        <v>0</v>
      </c>
      <c r="R422" s="58">
        <v>0</v>
      </c>
      <c r="S422" s="91">
        <v>0</v>
      </c>
    </row>
    <row r="423" spans="1:19">
      <c r="A423" s="54" t="s">
        <v>338</v>
      </c>
      <c r="B423" s="55" t="s">
        <v>339</v>
      </c>
      <c r="C423" s="56">
        <v>5</v>
      </c>
      <c r="D423" s="57">
        <v>49.7</v>
      </c>
      <c r="E423" s="57">
        <v>2.6</v>
      </c>
      <c r="F423" s="57">
        <v>2.5150000000000001</v>
      </c>
      <c r="G423" s="57">
        <v>0</v>
      </c>
      <c r="H423" s="57">
        <v>20.2</v>
      </c>
      <c r="I423" s="57">
        <v>0</v>
      </c>
      <c r="J423" s="57">
        <v>0</v>
      </c>
      <c r="K423" s="57">
        <v>0</v>
      </c>
      <c r="L423" s="57">
        <v>0</v>
      </c>
      <c r="M423" s="57">
        <v>0</v>
      </c>
      <c r="N423" s="58">
        <v>1</v>
      </c>
      <c r="O423" s="58">
        <v>0</v>
      </c>
      <c r="P423" s="58">
        <v>0</v>
      </c>
      <c r="Q423" s="58">
        <v>0</v>
      </c>
      <c r="R423" s="58">
        <v>0</v>
      </c>
      <c r="S423" s="91">
        <v>0</v>
      </c>
    </row>
    <row r="424" spans="1:19">
      <c r="A424" s="54" t="s">
        <v>340</v>
      </c>
      <c r="B424" s="55" t="s">
        <v>341</v>
      </c>
      <c r="C424" s="56">
        <v>5</v>
      </c>
      <c r="D424" s="57">
        <v>44.7</v>
      </c>
      <c r="E424" s="57">
        <v>2.6</v>
      </c>
      <c r="F424" s="57">
        <v>2.5150000000000001</v>
      </c>
      <c r="G424" s="57">
        <v>0</v>
      </c>
      <c r="H424" s="57">
        <v>19.5</v>
      </c>
      <c r="I424" s="57">
        <v>0</v>
      </c>
      <c r="J424" s="57">
        <v>0</v>
      </c>
      <c r="K424" s="57">
        <v>0</v>
      </c>
      <c r="L424" s="57">
        <v>0</v>
      </c>
      <c r="M424" s="57">
        <v>0</v>
      </c>
      <c r="N424" s="58">
        <v>1</v>
      </c>
      <c r="O424" s="58">
        <v>0</v>
      </c>
      <c r="P424" s="58">
        <v>0</v>
      </c>
      <c r="Q424" s="58">
        <v>0</v>
      </c>
      <c r="R424" s="58">
        <v>0</v>
      </c>
      <c r="S424" s="91">
        <v>0</v>
      </c>
    </row>
    <row r="425" spans="1:19">
      <c r="A425" s="54" t="s">
        <v>342</v>
      </c>
      <c r="B425" s="55" t="s">
        <v>343</v>
      </c>
      <c r="C425" s="56">
        <v>5</v>
      </c>
      <c r="D425" s="57">
        <v>49.7</v>
      </c>
      <c r="E425" s="57">
        <v>2.6</v>
      </c>
      <c r="F425" s="57">
        <v>2.5150000000000001</v>
      </c>
      <c r="G425" s="57">
        <v>0</v>
      </c>
      <c r="H425" s="57">
        <v>19.899999999999999</v>
      </c>
      <c r="I425" s="57">
        <v>0</v>
      </c>
      <c r="J425" s="57">
        <v>0</v>
      </c>
      <c r="K425" s="57">
        <v>0</v>
      </c>
      <c r="L425" s="57">
        <v>0</v>
      </c>
      <c r="M425" s="57">
        <v>0</v>
      </c>
      <c r="N425" s="58">
        <v>1</v>
      </c>
      <c r="O425" s="58">
        <v>0</v>
      </c>
      <c r="P425" s="58">
        <v>0</v>
      </c>
      <c r="Q425" s="58">
        <v>0</v>
      </c>
      <c r="R425" s="58">
        <v>0</v>
      </c>
      <c r="S425" s="91">
        <v>0</v>
      </c>
    </row>
    <row r="426" spans="1:19">
      <c r="A426" s="54" t="s">
        <v>344</v>
      </c>
      <c r="B426" s="55" t="s">
        <v>345</v>
      </c>
      <c r="C426" s="56">
        <v>5</v>
      </c>
      <c r="D426" s="57">
        <v>49.8</v>
      </c>
      <c r="E426" s="57">
        <v>2.6</v>
      </c>
      <c r="F426" s="57">
        <v>2.5150000000000001</v>
      </c>
      <c r="G426" s="57">
        <v>0</v>
      </c>
      <c r="H426" s="57">
        <v>21.2</v>
      </c>
      <c r="I426" s="57">
        <v>0</v>
      </c>
      <c r="J426" s="57">
        <v>0</v>
      </c>
      <c r="K426" s="57">
        <v>0</v>
      </c>
      <c r="L426" s="57">
        <v>0</v>
      </c>
      <c r="M426" s="57">
        <v>0</v>
      </c>
      <c r="N426" s="58">
        <v>1</v>
      </c>
      <c r="O426" s="58">
        <v>0</v>
      </c>
      <c r="P426" s="58">
        <v>0</v>
      </c>
      <c r="Q426" s="58">
        <v>0</v>
      </c>
      <c r="R426" s="58">
        <v>0</v>
      </c>
      <c r="S426" s="91">
        <v>0</v>
      </c>
    </row>
    <row r="427" spans="1:19">
      <c r="A427" s="54" t="s">
        <v>346</v>
      </c>
      <c r="B427" s="55" t="s">
        <v>347</v>
      </c>
      <c r="C427" s="56">
        <v>5</v>
      </c>
      <c r="D427" s="57">
        <v>49.7</v>
      </c>
      <c r="E427" s="57">
        <v>2.6</v>
      </c>
      <c r="F427" s="57">
        <v>2.5150000000000001</v>
      </c>
      <c r="G427" s="57">
        <v>2.4849999999999999</v>
      </c>
      <c r="H427" s="57">
        <v>8</v>
      </c>
      <c r="I427" s="57">
        <v>21.62</v>
      </c>
      <c r="J427" s="57">
        <v>0</v>
      </c>
      <c r="K427" s="57">
        <v>0</v>
      </c>
      <c r="L427" s="57">
        <v>0</v>
      </c>
      <c r="M427" s="57">
        <v>0</v>
      </c>
      <c r="N427" s="58">
        <v>0</v>
      </c>
      <c r="O427" s="58">
        <v>1</v>
      </c>
      <c r="P427" s="58">
        <v>0</v>
      </c>
      <c r="Q427" s="58">
        <v>0</v>
      </c>
      <c r="R427" s="58">
        <v>0</v>
      </c>
      <c r="S427" s="91">
        <v>0</v>
      </c>
    </row>
    <row r="428" spans="1:19">
      <c r="A428" s="54" t="s">
        <v>348</v>
      </c>
      <c r="B428" s="55" t="s">
        <v>349</v>
      </c>
      <c r="C428" s="56">
        <v>5</v>
      </c>
      <c r="D428" s="57">
        <v>44.9</v>
      </c>
      <c r="E428" s="57">
        <v>2.6</v>
      </c>
      <c r="F428" s="57">
        <v>2.5150000000000001</v>
      </c>
      <c r="G428" s="57">
        <v>0</v>
      </c>
      <c r="H428" s="57">
        <v>23.1</v>
      </c>
      <c r="I428" s="57">
        <v>0</v>
      </c>
      <c r="J428" s="57">
        <v>0</v>
      </c>
      <c r="K428" s="57">
        <v>0</v>
      </c>
      <c r="L428" s="57">
        <v>0</v>
      </c>
      <c r="M428" s="57">
        <v>0</v>
      </c>
      <c r="N428" s="58">
        <v>1</v>
      </c>
      <c r="O428" s="58">
        <v>0</v>
      </c>
      <c r="P428" s="58">
        <v>0</v>
      </c>
      <c r="Q428" s="58">
        <v>0</v>
      </c>
      <c r="R428" s="58">
        <v>0</v>
      </c>
      <c r="S428" s="91">
        <v>0</v>
      </c>
    </row>
    <row r="429" spans="1:19">
      <c r="A429" s="54" t="s">
        <v>350</v>
      </c>
      <c r="B429" s="55" t="s">
        <v>351</v>
      </c>
      <c r="C429" s="56">
        <v>5</v>
      </c>
      <c r="D429" s="57">
        <v>49.7</v>
      </c>
      <c r="E429" s="57">
        <v>2.6</v>
      </c>
      <c r="F429" s="57">
        <v>2.5150000000000001</v>
      </c>
      <c r="G429" s="57">
        <v>0</v>
      </c>
      <c r="H429" s="57">
        <v>21</v>
      </c>
      <c r="I429" s="57">
        <v>0</v>
      </c>
      <c r="J429" s="57">
        <v>0</v>
      </c>
      <c r="K429" s="57">
        <v>0</v>
      </c>
      <c r="L429" s="57">
        <v>0</v>
      </c>
      <c r="M429" s="57">
        <v>0</v>
      </c>
      <c r="N429" s="58">
        <v>1</v>
      </c>
      <c r="O429" s="58">
        <v>0</v>
      </c>
      <c r="P429" s="58">
        <v>0</v>
      </c>
      <c r="Q429" s="58">
        <v>0</v>
      </c>
      <c r="R429" s="58">
        <v>0</v>
      </c>
      <c r="S429" s="91">
        <v>0</v>
      </c>
    </row>
    <row r="430" spans="1:19">
      <c r="A430" s="54" t="s">
        <v>352</v>
      </c>
      <c r="B430" s="55" t="s">
        <v>353</v>
      </c>
      <c r="C430" s="56">
        <v>1</v>
      </c>
      <c r="D430" s="57">
        <v>48</v>
      </c>
      <c r="E430" s="57">
        <v>3</v>
      </c>
      <c r="F430" s="57">
        <v>3</v>
      </c>
      <c r="G430" s="57">
        <v>0</v>
      </c>
      <c r="H430" s="57">
        <v>17</v>
      </c>
      <c r="I430" s="57">
        <v>0</v>
      </c>
      <c r="J430" s="57">
        <v>0</v>
      </c>
      <c r="K430" s="57">
        <v>0</v>
      </c>
      <c r="L430" s="57">
        <v>0</v>
      </c>
      <c r="M430" s="57">
        <v>0</v>
      </c>
      <c r="N430" s="58">
        <v>1</v>
      </c>
      <c r="O430" s="58">
        <v>0</v>
      </c>
      <c r="P430" s="58">
        <v>0</v>
      </c>
      <c r="Q430" s="58">
        <v>0</v>
      </c>
      <c r="R430" s="58">
        <v>0</v>
      </c>
      <c r="S430" s="91">
        <v>0</v>
      </c>
    </row>
    <row r="431" spans="1:19">
      <c r="A431" s="54" t="s">
        <v>354</v>
      </c>
      <c r="B431" s="55" t="s">
        <v>355</v>
      </c>
      <c r="C431" s="56">
        <v>5</v>
      </c>
      <c r="D431" s="57">
        <v>49</v>
      </c>
      <c r="E431" s="57">
        <v>3</v>
      </c>
      <c r="F431" s="57">
        <v>3</v>
      </c>
      <c r="G431" s="57">
        <v>0</v>
      </c>
      <c r="H431" s="57">
        <v>18</v>
      </c>
      <c r="I431" s="57">
        <v>0</v>
      </c>
      <c r="J431" s="57">
        <v>0</v>
      </c>
      <c r="K431" s="57">
        <v>0</v>
      </c>
      <c r="L431" s="57">
        <v>0</v>
      </c>
      <c r="M431" s="57">
        <v>0</v>
      </c>
      <c r="N431" s="58">
        <v>1</v>
      </c>
      <c r="O431" s="58">
        <v>0</v>
      </c>
      <c r="P431" s="58">
        <v>0</v>
      </c>
      <c r="Q431" s="58">
        <v>0</v>
      </c>
      <c r="R431" s="58">
        <v>0</v>
      </c>
      <c r="S431" s="91">
        <v>0</v>
      </c>
    </row>
    <row r="432" spans="1:19">
      <c r="A432" s="54" t="s">
        <v>356</v>
      </c>
      <c r="B432" s="55" t="s">
        <v>357</v>
      </c>
      <c r="C432" s="56">
        <v>1</v>
      </c>
      <c r="D432" s="57">
        <v>42.8</v>
      </c>
      <c r="E432" s="57">
        <v>2.6</v>
      </c>
      <c r="F432" s="57">
        <v>2.5150000000000001</v>
      </c>
      <c r="G432" s="57">
        <v>0</v>
      </c>
      <c r="H432" s="57">
        <v>18.100000000000001</v>
      </c>
      <c r="I432" s="57">
        <v>0</v>
      </c>
      <c r="J432" s="57">
        <v>0</v>
      </c>
      <c r="K432" s="57">
        <v>0</v>
      </c>
      <c r="L432" s="57">
        <v>0</v>
      </c>
      <c r="M432" s="57">
        <v>0</v>
      </c>
      <c r="N432" s="58">
        <v>1</v>
      </c>
      <c r="O432" s="58">
        <v>0</v>
      </c>
      <c r="P432" s="58">
        <v>0</v>
      </c>
      <c r="Q432" s="58">
        <v>0</v>
      </c>
      <c r="R432" s="58">
        <v>0</v>
      </c>
      <c r="S432" s="91">
        <v>0</v>
      </c>
    </row>
    <row r="433" spans="1:19">
      <c r="A433" s="54" t="s">
        <v>358</v>
      </c>
      <c r="B433" s="55" t="s">
        <v>359</v>
      </c>
      <c r="C433" s="56">
        <v>5</v>
      </c>
      <c r="D433" s="57">
        <v>49.8</v>
      </c>
      <c r="E433" s="57">
        <v>2.6</v>
      </c>
      <c r="F433" s="57">
        <v>2.0249999999999999</v>
      </c>
      <c r="G433" s="57">
        <v>0</v>
      </c>
      <c r="H433" s="57">
        <v>18.8</v>
      </c>
      <c r="I433" s="57">
        <v>0</v>
      </c>
      <c r="J433" s="57">
        <v>0</v>
      </c>
      <c r="K433" s="57">
        <v>0</v>
      </c>
      <c r="L433" s="57">
        <v>0</v>
      </c>
      <c r="M433" s="57">
        <v>0</v>
      </c>
      <c r="N433" s="58">
        <v>1</v>
      </c>
      <c r="O433" s="58">
        <v>0</v>
      </c>
      <c r="P433" s="58">
        <v>0</v>
      </c>
      <c r="Q433" s="58">
        <v>0</v>
      </c>
      <c r="R433" s="58">
        <v>0</v>
      </c>
      <c r="S433" s="91">
        <v>0</v>
      </c>
    </row>
    <row r="434" spans="1:19">
      <c r="A434" s="54" t="s">
        <v>360</v>
      </c>
      <c r="B434" s="55" t="s">
        <v>361</v>
      </c>
      <c r="C434" s="56">
        <v>5</v>
      </c>
      <c r="D434" s="57">
        <v>40</v>
      </c>
      <c r="E434" s="57">
        <v>2.6</v>
      </c>
      <c r="F434" s="57">
        <v>2.5150000000000001</v>
      </c>
      <c r="G434" s="57">
        <v>0</v>
      </c>
      <c r="H434" s="57">
        <v>16</v>
      </c>
      <c r="I434" s="57">
        <v>27</v>
      </c>
      <c r="J434" s="57">
        <v>0</v>
      </c>
      <c r="K434" s="57">
        <v>0</v>
      </c>
      <c r="L434" s="57">
        <v>0</v>
      </c>
      <c r="M434" s="57">
        <v>0</v>
      </c>
      <c r="N434" s="58">
        <v>1</v>
      </c>
      <c r="O434" s="58">
        <v>2</v>
      </c>
      <c r="P434" s="58">
        <v>0</v>
      </c>
      <c r="Q434" s="58">
        <v>0</v>
      </c>
      <c r="R434" s="58">
        <v>0</v>
      </c>
      <c r="S434" s="91">
        <v>0</v>
      </c>
    </row>
    <row r="435" spans="1:19">
      <c r="A435" s="54" t="s">
        <v>362</v>
      </c>
      <c r="B435" s="55" t="s">
        <v>363</v>
      </c>
      <c r="C435" s="56">
        <v>3</v>
      </c>
      <c r="D435" s="57">
        <v>47</v>
      </c>
      <c r="E435" s="57">
        <v>2.6</v>
      </c>
      <c r="F435" s="57">
        <v>2.5219999999999998</v>
      </c>
      <c r="G435" s="57">
        <v>0</v>
      </c>
      <c r="H435" s="57">
        <v>18.7</v>
      </c>
      <c r="I435" s="57">
        <v>30.3</v>
      </c>
      <c r="J435" s="57">
        <v>0</v>
      </c>
      <c r="K435" s="57">
        <v>0</v>
      </c>
      <c r="L435" s="57">
        <v>0</v>
      </c>
      <c r="M435" s="57">
        <v>0</v>
      </c>
      <c r="N435" s="58">
        <v>1</v>
      </c>
      <c r="O435" s="58">
        <v>2</v>
      </c>
      <c r="P435" s="58">
        <v>0</v>
      </c>
      <c r="Q435" s="58">
        <v>0</v>
      </c>
      <c r="R435" s="58">
        <v>0</v>
      </c>
      <c r="S435" s="91">
        <v>0</v>
      </c>
    </row>
    <row r="436" spans="1:19">
      <c r="A436" s="54" t="s">
        <v>364</v>
      </c>
      <c r="B436" s="55" t="s">
        <v>23</v>
      </c>
      <c r="C436" s="56">
        <v>5</v>
      </c>
      <c r="D436" s="57">
        <v>49.8</v>
      </c>
      <c r="E436" s="57">
        <v>2.6</v>
      </c>
      <c r="F436" s="57">
        <v>2.5150000000000001</v>
      </c>
      <c r="G436" s="57">
        <v>0</v>
      </c>
      <c r="H436" s="57">
        <v>19.7</v>
      </c>
      <c r="I436" s="57">
        <v>31.3</v>
      </c>
      <c r="J436" s="57">
        <v>0</v>
      </c>
      <c r="K436" s="57">
        <v>0</v>
      </c>
      <c r="L436" s="57">
        <v>0</v>
      </c>
      <c r="M436" s="57">
        <v>0</v>
      </c>
      <c r="N436" s="58">
        <v>1</v>
      </c>
      <c r="O436" s="58">
        <v>2</v>
      </c>
      <c r="P436" s="58">
        <v>0</v>
      </c>
      <c r="Q436" s="58">
        <v>0</v>
      </c>
      <c r="R436" s="58">
        <v>0</v>
      </c>
      <c r="S436" s="91">
        <v>0</v>
      </c>
    </row>
    <row r="437" spans="1:19">
      <c r="A437" s="54" t="s">
        <v>365</v>
      </c>
      <c r="B437" s="55" t="s">
        <v>366</v>
      </c>
      <c r="C437" s="56">
        <v>5</v>
      </c>
      <c r="D437" s="57">
        <v>43.8</v>
      </c>
      <c r="E437" s="57">
        <v>2.6</v>
      </c>
      <c r="F437" s="57">
        <v>2.5150000000000001</v>
      </c>
      <c r="G437" s="57">
        <v>0</v>
      </c>
      <c r="H437" s="57">
        <v>16.2</v>
      </c>
      <c r="I437" s="57">
        <v>31</v>
      </c>
      <c r="J437" s="57">
        <v>0</v>
      </c>
      <c r="K437" s="57">
        <v>0</v>
      </c>
      <c r="L437" s="57">
        <v>0</v>
      </c>
      <c r="M437" s="57">
        <v>0</v>
      </c>
      <c r="N437" s="58">
        <v>1</v>
      </c>
      <c r="O437" s="58">
        <v>2</v>
      </c>
      <c r="P437" s="58">
        <v>0</v>
      </c>
      <c r="Q437" s="58">
        <v>0</v>
      </c>
      <c r="R437" s="58">
        <v>0</v>
      </c>
      <c r="S437" s="91">
        <v>0</v>
      </c>
    </row>
    <row r="438" spans="1:19">
      <c r="A438" s="54" t="s">
        <v>367</v>
      </c>
      <c r="B438" s="55" t="s">
        <v>368</v>
      </c>
      <c r="C438" s="56">
        <v>5</v>
      </c>
      <c r="D438" s="57">
        <v>46.8</v>
      </c>
      <c r="E438" s="57">
        <v>2.6</v>
      </c>
      <c r="F438" s="57">
        <v>2.5150000000000001</v>
      </c>
      <c r="G438" s="57">
        <v>0</v>
      </c>
      <c r="H438" s="57">
        <v>19.2</v>
      </c>
      <c r="I438" s="57">
        <v>31.2</v>
      </c>
      <c r="J438" s="57">
        <v>0</v>
      </c>
      <c r="K438" s="57">
        <v>0</v>
      </c>
      <c r="L438" s="57">
        <v>0</v>
      </c>
      <c r="M438" s="57">
        <v>0</v>
      </c>
      <c r="N438" s="58">
        <v>1</v>
      </c>
      <c r="O438" s="58">
        <v>2</v>
      </c>
      <c r="P438" s="58">
        <v>0</v>
      </c>
      <c r="Q438" s="58">
        <v>0</v>
      </c>
      <c r="R438" s="58">
        <v>0</v>
      </c>
      <c r="S438" s="91">
        <v>0</v>
      </c>
    </row>
    <row r="439" spans="1:19">
      <c r="A439" s="54" t="s">
        <v>369</v>
      </c>
      <c r="B439" s="55" t="s">
        <v>370</v>
      </c>
      <c r="C439" s="56">
        <v>5</v>
      </c>
      <c r="D439" s="57">
        <v>49.8</v>
      </c>
      <c r="E439" s="57">
        <v>2.6</v>
      </c>
      <c r="F439" s="57">
        <v>2.5150000000000001</v>
      </c>
      <c r="G439" s="57">
        <v>0</v>
      </c>
      <c r="H439" s="57">
        <v>20.399999999999999</v>
      </c>
      <c r="I439" s="57">
        <v>32</v>
      </c>
      <c r="J439" s="57">
        <v>0</v>
      </c>
      <c r="K439" s="57">
        <v>0</v>
      </c>
      <c r="L439" s="57">
        <v>0</v>
      </c>
      <c r="M439" s="57">
        <v>0</v>
      </c>
      <c r="N439" s="58">
        <v>1</v>
      </c>
      <c r="O439" s="58">
        <v>2</v>
      </c>
      <c r="P439" s="58">
        <v>0</v>
      </c>
      <c r="Q439" s="58">
        <v>0</v>
      </c>
      <c r="R439" s="58">
        <v>0</v>
      </c>
      <c r="S439" s="91">
        <v>0</v>
      </c>
    </row>
    <row r="440" spans="1:19">
      <c r="A440" s="54" t="s">
        <v>371</v>
      </c>
      <c r="B440" s="55" t="s">
        <v>372</v>
      </c>
      <c r="C440" s="56">
        <v>5</v>
      </c>
      <c r="D440" s="57">
        <v>50.8</v>
      </c>
      <c r="E440" s="57">
        <v>2.6</v>
      </c>
      <c r="F440" s="57">
        <v>2.5150000000000001</v>
      </c>
      <c r="G440" s="57">
        <v>0</v>
      </c>
      <c r="H440" s="57">
        <v>20.2</v>
      </c>
      <c r="I440" s="57">
        <v>32.200000000000003</v>
      </c>
      <c r="J440" s="57">
        <v>0</v>
      </c>
      <c r="K440" s="57">
        <v>0</v>
      </c>
      <c r="L440" s="57">
        <v>0</v>
      </c>
      <c r="M440" s="57">
        <v>0</v>
      </c>
      <c r="N440" s="58">
        <v>1</v>
      </c>
      <c r="O440" s="58">
        <v>2</v>
      </c>
      <c r="P440" s="58">
        <v>0</v>
      </c>
      <c r="Q440" s="58">
        <v>0</v>
      </c>
      <c r="R440" s="58">
        <v>0</v>
      </c>
      <c r="S440" s="91">
        <v>0</v>
      </c>
    </row>
    <row r="441" spans="1:19">
      <c r="A441" s="54" t="s">
        <v>373</v>
      </c>
      <c r="B441" s="55" t="s">
        <v>374</v>
      </c>
      <c r="C441" s="56">
        <v>5</v>
      </c>
      <c r="D441" s="57">
        <v>49.7</v>
      </c>
      <c r="E441" s="57">
        <v>2.6</v>
      </c>
      <c r="F441" s="57">
        <v>2.5150000000000001</v>
      </c>
      <c r="G441" s="57">
        <v>0</v>
      </c>
      <c r="H441" s="57">
        <v>14.9</v>
      </c>
      <c r="I441" s="57">
        <v>20.5</v>
      </c>
      <c r="J441" s="57">
        <v>0</v>
      </c>
      <c r="K441" s="57">
        <v>0</v>
      </c>
      <c r="L441" s="57">
        <v>0</v>
      </c>
      <c r="M441" s="57">
        <v>0</v>
      </c>
      <c r="N441" s="58">
        <v>1</v>
      </c>
      <c r="O441" s="58">
        <v>2.15</v>
      </c>
      <c r="P441" s="58">
        <v>0</v>
      </c>
      <c r="Q441" s="58">
        <v>0</v>
      </c>
      <c r="R441" s="58">
        <v>0</v>
      </c>
      <c r="S441" s="91">
        <v>0</v>
      </c>
    </row>
    <row r="442" spans="1:19">
      <c r="A442" s="54" t="s">
        <v>375</v>
      </c>
      <c r="B442" s="55" t="s">
        <v>376</v>
      </c>
      <c r="C442" s="56">
        <v>5</v>
      </c>
      <c r="D442" s="57">
        <v>44.5</v>
      </c>
      <c r="E442" s="57">
        <v>2.6</v>
      </c>
      <c r="F442" s="57">
        <v>2.5150000000000001</v>
      </c>
      <c r="G442" s="57">
        <v>0</v>
      </c>
      <c r="H442" s="57">
        <v>15.2</v>
      </c>
      <c r="I442" s="57">
        <v>22</v>
      </c>
      <c r="J442" s="57">
        <v>30.5</v>
      </c>
      <c r="K442" s="57">
        <v>0</v>
      </c>
      <c r="L442" s="57">
        <v>0</v>
      </c>
      <c r="M442" s="57">
        <v>0</v>
      </c>
      <c r="N442" s="58">
        <v>1</v>
      </c>
      <c r="O442" s="58">
        <v>2.15</v>
      </c>
      <c r="P442" s="58">
        <v>6</v>
      </c>
      <c r="Q442" s="58">
        <v>0</v>
      </c>
      <c r="R442" s="58">
        <v>0</v>
      </c>
      <c r="S442" s="91">
        <v>0</v>
      </c>
    </row>
    <row r="443" spans="1:19">
      <c r="A443" s="54" t="s">
        <v>377</v>
      </c>
      <c r="B443" s="55" t="s">
        <v>378</v>
      </c>
      <c r="C443" s="56">
        <v>1</v>
      </c>
      <c r="D443" s="57">
        <v>49.3</v>
      </c>
      <c r="E443" s="57">
        <v>2.6</v>
      </c>
      <c r="F443" s="57">
        <v>2.5150000000000001</v>
      </c>
      <c r="G443" s="57">
        <v>0</v>
      </c>
      <c r="H443" s="57">
        <v>19.100000000000001</v>
      </c>
      <c r="I443" s="57">
        <v>27.3</v>
      </c>
      <c r="J443" s="57">
        <v>0</v>
      </c>
      <c r="K443" s="57">
        <v>0</v>
      </c>
      <c r="L443" s="57">
        <v>0</v>
      </c>
      <c r="M443" s="57">
        <v>0</v>
      </c>
      <c r="N443" s="58">
        <v>1</v>
      </c>
      <c r="O443" s="58">
        <v>2.2999999999999998</v>
      </c>
      <c r="P443" s="58">
        <v>0</v>
      </c>
      <c r="Q443" s="58">
        <v>0</v>
      </c>
      <c r="R443" s="58">
        <v>0</v>
      </c>
      <c r="S443" s="91">
        <v>0</v>
      </c>
    </row>
    <row r="444" spans="1:19">
      <c r="A444" s="54" t="s">
        <v>379</v>
      </c>
      <c r="B444" s="55" t="s">
        <v>380</v>
      </c>
      <c r="C444" s="56">
        <v>5</v>
      </c>
      <c r="D444" s="57">
        <v>49.8</v>
      </c>
      <c r="E444" s="57">
        <v>2.6</v>
      </c>
      <c r="F444" s="57">
        <v>2.5219999999999998</v>
      </c>
      <c r="G444" s="57">
        <v>0</v>
      </c>
      <c r="H444" s="57">
        <v>20</v>
      </c>
      <c r="I444" s="57">
        <v>27</v>
      </c>
      <c r="J444" s="57">
        <v>0</v>
      </c>
      <c r="K444" s="57">
        <v>0</v>
      </c>
      <c r="L444" s="57">
        <v>0</v>
      </c>
      <c r="M444" s="57">
        <v>0</v>
      </c>
      <c r="N444" s="58">
        <v>1</v>
      </c>
      <c r="O444" s="58">
        <v>2.2999999999999998</v>
      </c>
      <c r="P444" s="58">
        <v>0</v>
      </c>
      <c r="Q444" s="58">
        <v>0</v>
      </c>
      <c r="R444" s="58">
        <v>0</v>
      </c>
      <c r="S444" s="91">
        <v>0</v>
      </c>
    </row>
    <row r="445" spans="1:19">
      <c r="A445" s="54" t="s">
        <v>381</v>
      </c>
      <c r="B445" s="55" t="s">
        <v>382</v>
      </c>
      <c r="C445" s="56">
        <v>3</v>
      </c>
      <c r="D445" s="57">
        <v>48</v>
      </c>
      <c r="E445" s="57">
        <v>2.6</v>
      </c>
      <c r="F445" s="57">
        <v>2.5219999999999998</v>
      </c>
      <c r="G445" s="57">
        <v>0</v>
      </c>
      <c r="H445" s="57">
        <v>20</v>
      </c>
      <c r="I445" s="57">
        <v>27</v>
      </c>
      <c r="J445" s="57">
        <v>0</v>
      </c>
      <c r="K445" s="57">
        <v>0</v>
      </c>
      <c r="L445" s="57">
        <v>0</v>
      </c>
      <c r="M445" s="57">
        <v>0</v>
      </c>
      <c r="N445" s="58">
        <v>1</v>
      </c>
      <c r="O445" s="58">
        <v>2.2999999999999998</v>
      </c>
      <c r="P445" s="58">
        <v>0</v>
      </c>
      <c r="Q445" s="58">
        <v>0</v>
      </c>
      <c r="R445" s="58">
        <v>0</v>
      </c>
      <c r="S445" s="91">
        <v>0</v>
      </c>
    </row>
    <row r="446" spans="1:19">
      <c r="A446" s="54" t="s">
        <v>383</v>
      </c>
      <c r="B446" s="55" t="s">
        <v>384</v>
      </c>
      <c r="C446" s="56">
        <v>5</v>
      </c>
      <c r="D446" s="57">
        <v>46.8</v>
      </c>
      <c r="E446" s="57">
        <v>2.6</v>
      </c>
      <c r="F446" s="57">
        <v>2.5219999999999998</v>
      </c>
      <c r="G446" s="57">
        <v>0</v>
      </c>
      <c r="H446" s="57">
        <v>21.3</v>
      </c>
      <c r="I446" s="57">
        <v>26.3</v>
      </c>
      <c r="J446" s="57">
        <v>33</v>
      </c>
      <c r="K446" s="57">
        <v>0</v>
      </c>
      <c r="L446" s="57">
        <v>0</v>
      </c>
      <c r="M446" s="57">
        <v>0</v>
      </c>
      <c r="N446" s="58">
        <v>1</v>
      </c>
      <c r="O446" s="58">
        <v>2.2999999999999998</v>
      </c>
      <c r="P446" s="58">
        <v>0</v>
      </c>
      <c r="Q446" s="58">
        <v>0</v>
      </c>
      <c r="R446" s="58">
        <v>0</v>
      </c>
      <c r="S446" s="91">
        <v>0</v>
      </c>
    </row>
    <row r="447" spans="1:19">
      <c r="A447" s="54" t="s">
        <v>385</v>
      </c>
      <c r="B447" s="55" t="s">
        <v>386</v>
      </c>
      <c r="C447" s="56">
        <v>3</v>
      </c>
      <c r="D447" s="57">
        <v>47</v>
      </c>
      <c r="E447" s="57">
        <v>1.6</v>
      </c>
      <c r="F447" s="57">
        <v>2.5219999999999998</v>
      </c>
      <c r="G447" s="57">
        <v>0</v>
      </c>
      <c r="H447" s="57">
        <v>18.899999999999999</v>
      </c>
      <c r="I447" s="57">
        <v>31.7</v>
      </c>
      <c r="J447" s="57">
        <v>0</v>
      </c>
      <c r="K447" s="57">
        <v>0</v>
      </c>
      <c r="L447" s="57">
        <v>0</v>
      </c>
      <c r="M447" s="57">
        <v>0</v>
      </c>
      <c r="N447" s="58">
        <v>1</v>
      </c>
      <c r="O447" s="58">
        <v>3</v>
      </c>
      <c r="P447" s="58">
        <v>0</v>
      </c>
      <c r="Q447" s="58">
        <v>0</v>
      </c>
      <c r="R447" s="58">
        <v>0</v>
      </c>
      <c r="S447" s="91">
        <v>0</v>
      </c>
    </row>
    <row r="448" spans="1:19">
      <c r="A448" s="54" t="s">
        <v>387</v>
      </c>
      <c r="B448" s="55" t="s">
        <v>388</v>
      </c>
      <c r="C448" s="56">
        <v>5</v>
      </c>
      <c r="D448" s="57">
        <v>46.8</v>
      </c>
      <c r="E448" s="57">
        <v>2.6</v>
      </c>
      <c r="F448" s="57">
        <v>2.5219999999999998</v>
      </c>
      <c r="G448" s="57">
        <v>0</v>
      </c>
      <c r="H448" s="57">
        <v>21.3</v>
      </c>
      <c r="I448" s="57">
        <v>26.3</v>
      </c>
      <c r="J448" s="57">
        <v>33</v>
      </c>
      <c r="K448" s="57">
        <v>0</v>
      </c>
      <c r="L448" s="57">
        <v>0</v>
      </c>
      <c r="M448" s="57">
        <v>0</v>
      </c>
      <c r="N448" s="58">
        <v>1</v>
      </c>
      <c r="O448" s="58">
        <v>3</v>
      </c>
      <c r="P448" s="58">
        <v>0</v>
      </c>
      <c r="Q448" s="58">
        <v>0</v>
      </c>
      <c r="R448" s="58">
        <v>0</v>
      </c>
      <c r="S448" s="91">
        <v>0</v>
      </c>
    </row>
    <row r="449" spans="1:19">
      <c r="A449" s="54" t="s">
        <v>389</v>
      </c>
      <c r="B449" s="55" t="s">
        <v>390</v>
      </c>
      <c r="C449" s="56">
        <v>5</v>
      </c>
      <c r="D449" s="57">
        <v>45.5</v>
      </c>
      <c r="E449" s="57">
        <v>2.6</v>
      </c>
      <c r="F449" s="57">
        <v>2.5150000000000001</v>
      </c>
      <c r="G449" s="57">
        <v>0</v>
      </c>
      <c r="H449" s="57">
        <v>12.686</v>
      </c>
      <c r="I449" s="57">
        <v>20.536000000000001</v>
      </c>
      <c r="J449" s="57">
        <v>29.902999999999999</v>
      </c>
      <c r="K449" s="57">
        <v>40.28</v>
      </c>
      <c r="L449" s="57">
        <v>0</v>
      </c>
      <c r="M449" s="57">
        <v>0</v>
      </c>
      <c r="N449" s="58">
        <v>1</v>
      </c>
      <c r="O449" s="58">
        <v>3</v>
      </c>
      <c r="P449" s="58">
        <v>6</v>
      </c>
      <c r="Q449" s="58">
        <v>0</v>
      </c>
      <c r="R449" s="58">
        <v>0</v>
      </c>
      <c r="S449" s="91">
        <v>0</v>
      </c>
    </row>
    <row r="450" spans="1:19">
      <c r="A450" s="54" t="s">
        <v>391</v>
      </c>
      <c r="B450" s="55" t="s">
        <v>392</v>
      </c>
      <c r="C450" s="56">
        <v>5</v>
      </c>
      <c r="D450" s="57">
        <v>45.5</v>
      </c>
      <c r="E450" s="57">
        <v>2.6</v>
      </c>
      <c r="F450" s="57">
        <v>2.5150000000000001</v>
      </c>
      <c r="G450" s="57">
        <v>0</v>
      </c>
      <c r="H450" s="57">
        <v>15.6</v>
      </c>
      <c r="I450" s="57">
        <v>23.45</v>
      </c>
      <c r="J450" s="57">
        <v>0</v>
      </c>
      <c r="K450" s="57">
        <v>0</v>
      </c>
      <c r="L450" s="57">
        <v>0</v>
      </c>
      <c r="M450" s="57">
        <v>0</v>
      </c>
      <c r="N450" s="58">
        <v>1</v>
      </c>
      <c r="O450" s="58">
        <v>3.15</v>
      </c>
      <c r="P450" s="58">
        <v>0</v>
      </c>
      <c r="Q450" s="58">
        <v>0</v>
      </c>
      <c r="R450" s="58">
        <v>0</v>
      </c>
      <c r="S450" s="91">
        <v>0</v>
      </c>
    </row>
    <row r="451" spans="1:19">
      <c r="A451" s="54" t="s">
        <v>393</v>
      </c>
      <c r="B451" s="55" t="s">
        <v>394</v>
      </c>
      <c r="C451" s="56">
        <v>1</v>
      </c>
      <c r="D451" s="57">
        <v>45.5</v>
      </c>
      <c r="E451" s="57">
        <v>2.6</v>
      </c>
      <c r="F451" s="57">
        <v>2.5150000000000001</v>
      </c>
      <c r="G451" s="57">
        <v>0</v>
      </c>
      <c r="H451" s="57">
        <v>15.6</v>
      </c>
      <c r="I451" s="57">
        <v>23.45</v>
      </c>
      <c r="J451" s="57">
        <v>0</v>
      </c>
      <c r="K451" s="57">
        <v>0</v>
      </c>
      <c r="L451" s="57">
        <v>0</v>
      </c>
      <c r="M451" s="57">
        <v>0</v>
      </c>
      <c r="N451" s="58">
        <v>1</v>
      </c>
      <c r="O451" s="58">
        <v>3.15</v>
      </c>
      <c r="P451" s="58">
        <v>0</v>
      </c>
      <c r="Q451" s="58">
        <v>0</v>
      </c>
      <c r="R451" s="58">
        <v>0</v>
      </c>
      <c r="S451" s="91">
        <v>0</v>
      </c>
    </row>
    <row r="452" spans="1:19">
      <c r="A452" s="54" t="s">
        <v>395</v>
      </c>
      <c r="B452" s="55" t="s">
        <v>396</v>
      </c>
      <c r="C452" s="56">
        <v>1</v>
      </c>
      <c r="D452" s="57">
        <v>45.5</v>
      </c>
      <c r="E452" s="57">
        <v>2.6</v>
      </c>
      <c r="F452" s="57">
        <v>2.5150000000000001</v>
      </c>
      <c r="G452" s="57">
        <v>0</v>
      </c>
      <c r="H452" s="57">
        <v>15.9</v>
      </c>
      <c r="I452" s="57">
        <v>24.9</v>
      </c>
      <c r="J452" s="57">
        <v>0</v>
      </c>
      <c r="K452" s="57">
        <v>0</v>
      </c>
      <c r="L452" s="57">
        <v>0</v>
      </c>
      <c r="M452" s="57">
        <v>0</v>
      </c>
      <c r="N452" s="58">
        <v>1</v>
      </c>
      <c r="O452" s="58">
        <v>3.3</v>
      </c>
      <c r="P452" s="58">
        <v>0</v>
      </c>
      <c r="Q452" s="58">
        <v>0</v>
      </c>
      <c r="R452" s="58">
        <v>0</v>
      </c>
      <c r="S452" s="91">
        <v>0</v>
      </c>
    </row>
    <row r="453" spans="1:19">
      <c r="A453" s="54" t="s">
        <v>397</v>
      </c>
      <c r="B453" s="55" t="s">
        <v>398</v>
      </c>
      <c r="C453" s="56">
        <v>5</v>
      </c>
      <c r="D453" s="57">
        <v>45.5</v>
      </c>
      <c r="E453" s="57">
        <v>2.6</v>
      </c>
      <c r="F453" s="57">
        <v>2.5150000000000001</v>
      </c>
      <c r="G453" s="57">
        <v>0</v>
      </c>
      <c r="H453" s="57">
        <v>17.600000000000001</v>
      </c>
      <c r="I453" s="57">
        <v>25.45</v>
      </c>
      <c r="J453" s="57">
        <v>0</v>
      </c>
      <c r="K453" s="57">
        <v>0</v>
      </c>
      <c r="L453" s="57">
        <v>0</v>
      </c>
      <c r="M453" s="57">
        <v>0</v>
      </c>
      <c r="N453" s="58">
        <v>1</v>
      </c>
      <c r="O453" s="58">
        <v>3.15</v>
      </c>
      <c r="P453" s="58">
        <v>0</v>
      </c>
      <c r="Q453" s="58">
        <v>0</v>
      </c>
      <c r="R453" s="58">
        <v>0</v>
      </c>
      <c r="S453" s="91">
        <v>0</v>
      </c>
    </row>
    <row r="454" spans="1:19">
      <c r="A454" s="54" t="s">
        <v>399</v>
      </c>
      <c r="B454" s="55" t="s">
        <v>400</v>
      </c>
      <c r="C454" s="56">
        <v>5</v>
      </c>
      <c r="D454" s="57">
        <v>46.9</v>
      </c>
      <c r="E454" s="57">
        <v>2.6</v>
      </c>
      <c r="F454" s="57">
        <v>2.5150000000000001</v>
      </c>
      <c r="G454" s="57">
        <v>0</v>
      </c>
      <c r="H454" s="57">
        <v>21.3</v>
      </c>
      <c r="I454" s="57">
        <v>23.3</v>
      </c>
      <c r="J454" s="57">
        <v>0</v>
      </c>
      <c r="K454" s="57">
        <v>0</v>
      </c>
      <c r="L454" s="57">
        <v>0</v>
      </c>
      <c r="M454" s="57">
        <v>0</v>
      </c>
      <c r="N454" s="58">
        <v>1</v>
      </c>
      <c r="O454" s="58">
        <v>3.3</v>
      </c>
      <c r="P454" s="58">
        <v>0</v>
      </c>
      <c r="Q454" s="58">
        <v>0</v>
      </c>
      <c r="R454" s="58">
        <v>0</v>
      </c>
      <c r="S454" s="91">
        <v>0</v>
      </c>
    </row>
    <row r="455" spans="1:19">
      <c r="A455" s="54" t="s">
        <v>401</v>
      </c>
      <c r="B455" s="55" t="s">
        <v>402</v>
      </c>
      <c r="C455" s="56">
        <v>5</v>
      </c>
      <c r="D455" s="57">
        <v>45.5</v>
      </c>
      <c r="E455" s="57">
        <v>2.6</v>
      </c>
      <c r="F455" s="57">
        <v>2.5150000000000001</v>
      </c>
      <c r="G455" s="57">
        <v>0</v>
      </c>
      <c r="H455" s="57">
        <v>15.8</v>
      </c>
      <c r="I455" s="57">
        <v>22.25</v>
      </c>
      <c r="J455" s="57">
        <v>0</v>
      </c>
      <c r="K455" s="57">
        <v>0</v>
      </c>
      <c r="L455" s="57">
        <v>0</v>
      </c>
      <c r="M455" s="57">
        <v>0</v>
      </c>
      <c r="N455" s="58">
        <v>1</v>
      </c>
      <c r="O455" s="58">
        <v>3.3</v>
      </c>
      <c r="P455" s="58">
        <v>0</v>
      </c>
      <c r="Q455" s="58">
        <v>0</v>
      </c>
      <c r="R455" s="58">
        <v>0</v>
      </c>
      <c r="S455" s="91">
        <v>0</v>
      </c>
    </row>
    <row r="456" spans="1:19">
      <c r="A456" s="54" t="s">
        <v>403</v>
      </c>
      <c r="B456" s="55" t="s">
        <v>404</v>
      </c>
      <c r="C456" s="56">
        <v>5</v>
      </c>
      <c r="D456" s="57">
        <v>48.5</v>
      </c>
      <c r="E456" s="57">
        <v>2.6</v>
      </c>
      <c r="F456" s="57">
        <v>2.5150000000000001</v>
      </c>
      <c r="G456" s="57">
        <v>0</v>
      </c>
      <c r="H456" s="57">
        <v>22.783999999999999</v>
      </c>
      <c r="I456" s="57">
        <v>24.786000000000001</v>
      </c>
      <c r="J456" s="57">
        <v>0</v>
      </c>
      <c r="K456" s="57">
        <v>0</v>
      </c>
      <c r="L456" s="57">
        <v>0</v>
      </c>
      <c r="M456" s="57">
        <v>0</v>
      </c>
      <c r="N456" s="58">
        <v>1</v>
      </c>
      <c r="O456" s="58">
        <v>3.3</v>
      </c>
      <c r="P456" s="58">
        <v>0</v>
      </c>
      <c r="Q456" s="58">
        <v>0</v>
      </c>
      <c r="R456" s="58">
        <v>0</v>
      </c>
      <c r="S456" s="91">
        <v>0</v>
      </c>
    </row>
    <row r="457" spans="1:19">
      <c r="A457" s="54" t="s">
        <v>405</v>
      </c>
      <c r="B457" s="55" t="s">
        <v>406</v>
      </c>
      <c r="C457" s="56">
        <v>5</v>
      </c>
      <c r="D457" s="57">
        <v>46.6</v>
      </c>
      <c r="E457" s="57">
        <v>2.6</v>
      </c>
      <c r="F457" s="57">
        <v>3</v>
      </c>
      <c r="G457" s="57">
        <v>0</v>
      </c>
      <c r="H457" s="57">
        <v>13.5</v>
      </c>
      <c r="I457" s="57">
        <v>22</v>
      </c>
      <c r="J457" s="57">
        <v>0</v>
      </c>
      <c r="K457" s="57">
        <v>0</v>
      </c>
      <c r="L457" s="57">
        <v>0</v>
      </c>
      <c r="M457" s="57">
        <v>0</v>
      </c>
      <c r="N457" s="58">
        <v>1</v>
      </c>
      <c r="O457" s="58">
        <v>3.3</v>
      </c>
      <c r="P457" s="58">
        <v>0</v>
      </c>
      <c r="Q457" s="58">
        <v>0</v>
      </c>
      <c r="R457" s="58">
        <v>0</v>
      </c>
      <c r="S457" s="91">
        <v>0</v>
      </c>
    </row>
    <row r="458" spans="1:19">
      <c r="A458" s="54" t="s">
        <v>407</v>
      </c>
      <c r="B458" s="55" t="s">
        <v>408</v>
      </c>
      <c r="C458" s="56">
        <v>5</v>
      </c>
      <c r="D458" s="57">
        <v>46.9</v>
      </c>
      <c r="E458" s="57">
        <v>2.6</v>
      </c>
      <c r="F458" s="57">
        <v>2.5150000000000001</v>
      </c>
      <c r="G458" s="57">
        <v>0</v>
      </c>
      <c r="H458" s="57">
        <v>20.8</v>
      </c>
      <c r="I458" s="57">
        <v>22.8</v>
      </c>
      <c r="J458" s="57">
        <v>0</v>
      </c>
      <c r="K458" s="57">
        <v>0</v>
      </c>
      <c r="L458" s="57">
        <v>0</v>
      </c>
      <c r="M458" s="57">
        <v>0</v>
      </c>
      <c r="N458" s="58">
        <v>1</v>
      </c>
      <c r="O458" s="58">
        <v>3.45</v>
      </c>
      <c r="P458" s="58">
        <v>0</v>
      </c>
      <c r="Q458" s="58">
        <v>0</v>
      </c>
      <c r="R458" s="58">
        <v>0</v>
      </c>
      <c r="S458" s="91">
        <v>0</v>
      </c>
    </row>
    <row r="459" spans="1:19">
      <c r="A459" s="54" t="s">
        <v>409</v>
      </c>
      <c r="B459" s="55" t="s">
        <v>410</v>
      </c>
      <c r="C459" s="56">
        <v>5</v>
      </c>
      <c r="D459" s="57">
        <v>48.9</v>
      </c>
      <c r="E459" s="57">
        <v>2.6</v>
      </c>
      <c r="F459" s="57">
        <v>2.5150000000000001</v>
      </c>
      <c r="G459" s="57">
        <v>0</v>
      </c>
      <c r="H459" s="57">
        <v>22.8</v>
      </c>
      <c r="I459" s="57">
        <v>24.8</v>
      </c>
      <c r="J459" s="57">
        <v>0</v>
      </c>
      <c r="K459" s="57">
        <v>0</v>
      </c>
      <c r="L459" s="57">
        <v>0</v>
      </c>
      <c r="M459" s="57">
        <v>0</v>
      </c>
      <c r="N459" s="58">
        <v>1</v>
      </c>
      <c r="O459" s="58">
        <v>3.45</v>
      </c>
      <c r="P459" s="58">
        <v>0</v>
      </c>
      <c r="Q459" s="58">
        <v>0</v>
      </c>
      <c r="R459" s="58">
        <v>0</v>
      </c>
      <c r="S459" s="91">
        <v>0</v>
      </c>
    </row>
    <row r="460" spans="1:19">
      <c r="A460" s="54" t="s">
        <v>411</v>
      </c>
      <c r="B460" s="55" t="s">
        <v>412</v>
      </c>
      <c r="C460" s="56">
        <v>5</v>
      </c>
      <c r="D460" s="57">
        <v>46.9</v>
      </c>
      <c r="E460" s="57">
        <v>2.6</v>
      </c>
      <c r="F460" s="57">
        <v>2.5150000000000001</v>
      </c>
      <c r="G460" s="57">
        <v>0</v>
      </c>
      <c r="H460" s="57">
        <v>20.8</v>
      </c>
      <c r="I460" s="57">
        <v>22.8</v>
      </c>
      <c r="J460" s="57">
        <v>0</v>
      </c>
      <c r="K460" s="57">
        <v>0</v>
      </c>
      <c r="L460" s="57">
        <v>0</v>
      </c>
      <c r="M460" s="57">
        <v>0</v>
      </c>
      <c r="N460" s="58">
        <v>1</v>
      </c>
      <c r="O460" s="58">
        <v>3.45</v>
      </c>
      <c r="P460" s="58">
        <v>0</v>
      </c>
      <c r="Q460" s="58">
        <v>0</v>
      </c>
      <c r="R460" s="58">
        <v>0</v>
      </c>
      <c r="S460" s="91">
        <v>0</v>
      </c>
    </row>
    <row r="461" spans="1:19">
      <c r="A461" s="54" t="s">
        <v>413</v>
      </c>
      <c r="B461" s="55" t="s">
        <v>414</v>
      </c>
      <c r="C461" s="56">
        <v>5</v>
      </c>
      <c r="D461" s="57">
        <v>46.9</v>
      </c>
      <c r="E461" s="57">
        <v>2.6</v>
      </c>
      <c r="F461" s="57">
        <v>2.5150000000000001</v>
      </c>
      <c r="G461" s="57">
        <v>0</v>
      </c>
      <c r="H461" s="57">
        <v>21.3</v>
      </c>
      <c r="I461" s="57">
        <v>23.3</v>
      </c>
      <c r="J461" s="57">
        <v>0</v>
      </c>
      <c r="K461" s="57">
        <v>0</v>
      </c>
      <c r="L461" s="57">
        <v>0</v>
      </c>
      <c r="M461" s="57">
        <v>0</v>
      </c>
      <c r="N461" s="58">
        <v>1</v>
      </c>
      <c r="O461" s="58">
        <v>3.45</v>
      </c>
      <c r="P461" s="58">
        <v>0</v>
      </c>
      <c r="Q461" s="58">
        <v>0</v>
      </c>
      <c r="R461" s="58">
        <v>0</v>
      </c>
      <c r="S461" s="91">
        <v>0</v>
      </c>
    </row>
    <row r="462" spans="1:19">
      <c r="A462" s="54" t="s">
        <v>415</v>
      </c>
      <c r="B462" s="55" t="s">
        <v>416</v>
      </c>
      <c r="C462" s="56">
        <v>5</v>
      </c>
      <c r="D462" s="57">
        <v>46.9</v>
      </c>
      <c r="E462" s="57">
        <v>2.6</v>
      </c>
      <c r="F462" s="57">
        <v>2.5150000000000001</v>
      </c>
      <c r="G462" s="57">
        <v>0</v>
      </c>
      <c r="H462" s="57">
        <v>21.3</v>
      </c>
      <c r="I462" s="57">
        <v>23.3</v>
      </c>
      <c r="J462" s="57">
        <v>0</v>
      </c>
      <c r="K462" s="57">
        <v>0</v>
      </c>
      <c r="L462" s="57">
        <v>0</v>
      </c>
      <c r="M462" s="57">
        <v>0</v>
      </c>
      <c r="N462" s="58">
        <v>1</v>
      </c>
      <c r="O462" s="58">
        <v>3.45</v>
      </c>
      <c r="P462" s="58">
        <v>0</v>
      </c>
      <c r="Q462" s="58">
        <v>0</v>
      </c>
      <c r="R462" s="58">
        <v>0</v>
      </c>
      <c r="S462" s="91">
        <v>0</v>
      </c>
    </row>
    <row r="463" spans="1:19">
      <c r="A463" s="54" t="s">
        <v>417</v>
      </c>
      <c r="B463" s="55" t="s">
        <v>418</v>
      </c>
      <c r="C463" s="56">
        <v>5</v>
      </c>
      <c r="D463" s="57">
        <v>44</v>
      </c>
      <c r="E463" s="57">
        <v>2.6</v>
      </c>
      <c r="F463" s="57">
        <v>2.5150000000000001</v>
      </c>
      <c r="G463" s="57">
        <v>0</v>
      </c>
      <c r="H463" s="57">
        <v>13.5</v>
      </c>
      <c r="I463" s="57">
        <v>21.5</v>
      </c>
      <c r="J463" s="57">
        <v>0</v>
      </c>
      <c r="K463" s="57">
        <v>0</v>
      </c>
      <c r="L463" s="57">
        <v>0</v>
      </c>
      <c r="M463" s="57">
        <v>0</v>
      </c>
      <c r="N463" s="58">
        <v>1</v>
      </c>
      <c r="O463" s="58">
        <v>4</v>
      </c>
      <c r="P463" s="58">
        <v>0</v>
      </c>
      <c r="Q463" s="58">
        <v>0</v>
      </c>
      <c r="R463" s="58">
        <v>0</v>
      </c>
      <c r="S463" s="91">
        <v>0</v>
      </c>
    </row>
    <row r="464" spans="1:19">
      <c r="A464" s="54" t="s">
        <v>419</v>
      </c>
      <c r="B464" s="55" t="s">
        <v>420</v>
      </c>
      <c r="C464" s="56">
        <v>1</v>
      </c>
      <c r="D464" s="57">
        <v>44</v>
      </c>
      <c r="E464" s="57">
        <v>2.6</v>
      </c>
      <c r="F464" s="57">
        <v>2.5150000000000001</v>
      </c>
      <c r="G464" s="57">
        <v>0</v>
      </c>
      <c r="H464" s="57">
        <v>14</v>
      </c>
      <c r="I464" s="57">
        <v>22</v>
      </c>
      <c r="J464" s="57">
        <v>0</v>
      </c>
      <c r="K464" s="57">
        <v>0</v>
      </c>
      <c r="L464" s="57">
        <v>0</v>
      </c>
      <c r="M464" s="57">
        <v>0</v>
      </c>
      <c r="N464" s="58">
        <v>1</v>
      </c>
      <c r="O464" s="58">
        <v>4</v>
      </c>
      <c r="P464" s="58">
        <v>0</v>
      </c>
      <c r="Q464" s="58">
        <v>0</v>
      </c>
      <c r="R464" s="58">
        <v>0</v>
      </c>
      <c r="S464" s="91">
        <v>0</v>
      </c>
    </row>
    <row r="465" spans="1:19">
      <c r="A465" s="54" t="s">
        <v>421</v>
      </c>
      <c r="B465" s="55" t="s">
        <v>422</v>
      </c>
      <c r="C465" s="56">
        <v>5</v>
      </c>
      <c r="D465" s="57">
        <v>46.9</v>
      </c>
      <c r="E465" s="57">
        <v>2.6</v>
      </c>
      <c r="F465" s="57">
        <v>2.5150000000000001</v>
      </c>
      <c r="G465" s="57">
        <v>0</v>
      </c>
      <c r="H465" s="57">
        <v>21.8</v>
      </c>
      <c r="I465" s="57">
        <v>24.8</v>
      </c>
      <c r="J465" s="57">
        <v>0</v>
      </c>
      <c r="K465" s="57">
        <v>0</v>
      </c>
      <c r="L465" s="57">
        <v>0</v>
      </c>
      <c r="M465" s="57">
        <v>0</v>
      </c>
      <c r="N465" s="58">
        <v>1</v>
      </c>
      <c r="O465" s="58">
        <v>3.54</v>
      </c>
      <c r="P465" s="58">
        <v>0</v>
      </c>
      <c r="Q465" s="58">
        <v>0</v>
      </c>
      <c r="R465" s="58">
        <v>0</v>
      </c>
      <c r="S465" s="91">
        <v>0</v>
      </c>
    </row>
    <row r="466" spans="1:19">
      <c r="A466" s="54" t="s">
        <v>423</v>
      </c>
      <c r="B466" s="55" t="s">
        <v>424</v>
      </c>
      <c r="C466" s="56">
        <v>5</v>
      </c>
      <c r="D466" s="57">
        <v>46.5</v>
      </c>
      <c r="E466" s="57">
        <v>2.6</v>
      </c>
      <c r="F466" s="57">
        <v>2.5219999999999998</v>
      </c>
      <c r="G466" s="57">
        <v>0</v>
      </c>
      <c r="H466" s="57">
        <v>15.2</v>
      </c>
      <c r="I466" s="57">
        <v>26.6</v>
      </c>
      <c r="J466" s="57">
        <v>0</v>
      </c>
      <c r="K466" s="57">
        <v>0</v>
      </c>
      <c r="L466" s="57">
        <v>0</v>
      </c>
      <c r="M466" s="57">
        <v>0</v>
      </c>
      <c r="N466" s="58">
        <v>1</v>
      </c>
      <c r="O466" s="58">
        <v>4</v>
      </c>
      <c r="P466" s="58">
        <v>0</v>
      </c>
      <c r="Q466" s="58">
        <v>0</v>
      </c>
      <c r="R466" s="58">
        <v>0</v>
      </c>
      <c r="S466" s="91">
        <v>0</v>
      </c>
    </row>
    <row r="467" spans="1:19">
      <c r="A467" s="54" t="s">
        <v>425</v>
      </c>
      <c r="B467" s="55" t="s">
        <v>426</v>
      </c>
      <c r="C467" s="56">
        <v>5</v>
      </c>
      <c r="D467" s="57">
        <v>46.5</v>
      </c>
      <c r="E467" s="57">
        <v>2.6</v>
      </c>
      <c r="F467" s="57">
        <v>2.5219999999999998</v>
      </c>
      <c r="G467" s="57">
        <v>0</v>
      </c>
      <c r="H467" s="57">
        <v>14.6</v>
      </c>
      <c r="I467" s="57">
        <v>26</v>
      </c>
      <c r="J467" s="57">
        <v>0</v>
      </c>
      <c r="K467" s="57">
        <v>0</v>
      </c>
      <c r="L467" s="57">
        <v>0</v>
      </c>
      <c r="M467" s="57">
        <v>0</v>
      </c>
      <c r="N467" s="58">
        <v>1</v>
      </c>
      <c r="O467" s="58">
        <v>4</v>
      </c>
      <c r="P467" s="58">
        <v>0</v>
      </c>
      <c r="Q467" s="58">
        <v>0</v>
      </c>
      <c r="R467" s="58">
        <v>0</v>
      </c>
      <c r="S467" s="91">
        <v>0</v>
      </c>
    </row>
    <row r="468" spans="1:19">
      <c r="A468" s="54" t="s">
        <v>427</v>
      </c>
      <c r="B468" s="55" t="s">
        <v>428</v>
      </c>
      <c r="C468" s="56">
        <v>1</v>
      </c>
      <c r="D468" s="57">
        <v>44</v>
      </c>
      <c r="E468" s="57">
        <v>2.6</v>
      </c>
      <c r="F468" s="57">
        <v>2.5150000000000001</v>
      </c>
      <c r="G468" s="57">
        <v>0</v>
      </c>
      <c r="H468" s="57">
        <v>15.4</v>
      </c>
      <c r="I468" s="57">
        <v>24.2</v>
      </c>
      <c r="J468" s="57">
        <v>30</v>
      </c>
      <c r="K468" s="57">
        <v>0</v>
      </c>
      <c r="L468" s="57">
        <v>0</v>
      </c>
      <c r="M468" s="57">
        <v>0</v>
      </c>
      <c r="N468" s="58">
        <v>1.06</v>
      </c>
      <c r="O468" s="58">
        <v>4</v>
      </c>
      <c r="P468" s="58">
        <v>4.45</v>
      </c>
      <c r="Q468" s="58">
        <v>0</v>
      </c>
      <c r="R468" s="58">
        <v>0</v>
      </c>
      <c r="S468" s="91">
        <v>0</v>
      </c>
    </row>
    <row r="469" spans="1:19">
      <c r="A469" s="54" t="s">
        <v>429</v>
      </c>
      <c r="B469" s="55" t="s">
        <v>430</v>
      </c>
      <c r="C469" s="56">
        <v>5</v>
      </c>
      <c r="D469" s="57">
        <v>45.5</v>
      </c>
      <c r="E469" s="57">
        <v>2.6</v>
      </c>
      <c r="F469" s="57">
        <v>2.5150000000000001</v>
      </c>
      <c r="G469" s="57">
        <v>0</v>
      </c>
      <c r="H469" s="57">
        <v>13.5</v>
      </c>
      <c r="I469" s="57">
        <v>28.5</v>
      </c>
      <c r="J469" s="57">
        <v>0</v>
      </c>
      <c r="K469" s="57">
        <v>0</v>
      </c>
      <c r="L469" s="57">
        <v>0</v>
      </c>
      <c r="M469" s="57">
        <v>0</v>
      </c>
      <c r="N469" s="58">
        <v>1</v>
      </c>
      <c r="O469" s="58">
        <v>4.1500000000000004</v>
      </c>
      <c r="P469" s="58">
        <v>0</v>
      </c>
      <c r="Q469" s="58">
        <v>0</v>
      </c>
      <c r="R469" s="58">
        <v>0</v>
      </c>
      <c r="S469" s="91">
        <v>0</v>
      </c>
    </row>
    <row r="470" spans="1:19">
      <c r="A470" s="54" t="s">
        <v>431</v>
      </c>
      <c r="B470" s="55" t="s">
        <v>432</v>
      </c>
      <c r="C470" s="56">
        <v>5</v>
      </c>
      <c r="D470" s="57">
        <v>44.7</v>
      </c>
      <c r="E470" s="57">
        <v>2.6</v>
      </c>
      <c r="F470" s="57">
        <v>2.5150000000000001</v>
      </c>
      <c r="G470" s="57">
        <v>0</v>
      </c>
      <c r="H470" s="57">
        <v>15.2</v>
      </c>
      <c r="I470" s="57">
        <v>31.2</v>
      </c>
      <c r="J470" s="57">
        <v>0</v>
      </c>
      <c r="K470" s="57">
        <v>0</v>
      </c>
      <c r="L470" s="57">
        <v>0</v>
      </c>
      <c r="M470" s="57">
        <v>0</v>
      </c>
      <c r="N470" s="58">
        <v>1</v>
      </c>
      <c r="O470" s="58">
        <v>5.3</v>
      </c>
      <c r="P470" s="58">
        <v>0</v>
      </c>
      <c r="Q470" s="58">
        <v>0</v>
      </c>
      <c r="R470" s="58">
        <v>0</v>
      </c>
      <c r="S470" s="91">
        <v>0</v>
      </c>
    </row>
    <row r="471" spans="1:19">
      <c r="A471" s="54" t="s">
        <v>433</v>
      </c>
      <c r="B471" s="55" t="s">
        <v>434</v>
      </c>
      <c r="C471" s="56">
        <v>5</v>
      </c>
      <c r="D471" s="57">
        <v>44.5</v>
      </c>
      <c r="E471" s="57">
        <v>2.6</v>
      </c>
      <c r="F471" s="57">
        <v>2.5150000000000001</v>
      </c>
      <c r="G471" s="57">
        <v>0</v>
      </c>
      <c r="H471" s="57">
        <v>18</v>
      </c>
      <c r="I471" s="57">
        <v>35.5</v>
      </c>
      <c r="J471" s="57">
        <v>0</v>
      </c>
      <c r="K471" s="57">
        <v>0</v>
      </c>
      <c r="L471" s="57">
        <v>0</v>
      </c>
      <c r="M471" s="57">
        <v>0</v>
      </c>
      <c r="N471" s="58">
        <v>1</v>
      </c>
      <c r="O471" s="58">
        <v>6</v>
      </c>
      <c r="P471" s="58">
        <v>0</v>
      </c>
      <c r="Q471" s="58">
        <v>0</v>
      </c>
      <c r="R471" s="58">
        <v>0</v>
      </c>
      <c r="S471" s="91">
        <v>0</v>
      </c>
    </row>
    <row r="472" spans="1:19">
      <c r="A472" s="54" t="s">
        <v>435</v>
      </c>
      <c r="B472" s="55" t="s">
        <v>436</v>
      </c>
      <c r="C472" s="56">
        <v>5</v>
      </c>
      <c r="D472" s="57">
        <v>44.5</v>
      </c>
      <c r="E472" s="57">
        <v>2.6</v>
      </c>
      <c r="F472" s="57">
        <v>2.5150000000000001</v>
      </c>
      <c r="G472" s="57">
        <v>0</v>
      </c>
      <c r="H472" s="57">
        <v>19</v>
      </c>
      <c r="I472" s="57">
        <v>36.5</v>
      </c>
      <c r="J472" s="57">
        <v>0</v>
      </c>
      <c r="K472" s="57">
        <v>0</v>
      </c>
      <c r="L472" s="57">
        <v>0</v>
      </c>
      <c r="M472" s="57">
        <v>0</v>
      </c>
      <c r="N472" s="58">
        <v>1</v>
      </c>
      <c r="O472" s="58">
        <v>6</v>
      </c>
      <c r="P472" s="58">
        <v>0</v>
      </c>
      <c r="Q472" s="58">
        <v>0</v>
      </c>
      <c r="R472" s="58">
        <v>0</v>
      </c>
      <c r="S472" s="91">
        <v>0</v>
      </c>
    </row>
    <row r="473" spans="1:19">
      <c r="A473" s="54" t="s">
        <v>437</v>
      </c>
      <c r="B473" s="55" t="s">
        <v>438</v>
      </c>
      <c r="C473" s="56">
        <v>5</v>
      </c>
      <c r="D473" s="57">
        <v>42.5</v>
      </c>
      <c r="E473" s="57">
        <v>2.6</v>
      </c>
      <c r="F473" s="57">
        <v>2.5150000000000001</v>
      </c>
      <c r="G473" s="57">
        <v>0</v>
      </c>
      <c r="H473" s="57">
        <v>14.7</v>
      </c>
      <c r="I473" s="57">
        <v>32.200000000000003</v>
      </c>
      <c r="J473" s="57">
        <v>0</v>
      </c>
      <c r="K473" s="57">
        <v>0</v>
      </c>
      <c r="L473" s="57">
        <v>0</v>
      </c>
      <c r="M473" s="57">
        <v>0</v>
      </c>
      <c r="N473" s="58">
        <v>1</v>
      </c>
      <c r="O473" s="58">
        <v>6</v>
      </c>
      <c r="P473" s="58">
        <v>0</v>
      </c>
      <c r="Q473" s="58">
        <v>0</v>
      </c>
      <c r="R473" s="58">
        <v>0</v>
      </c>
      <c r="S473" s="91">
        <v>0</v>
      </c>
    </row>
    <row r="474" spans="1:19">
      <c r="A474" s="54" t="s">
        <v>439</v>
      </c>
      <c r="B474" s="55" t="s">
        <v>440</v>
      </c>
      <c r="C474" s="56">
        <v>5</v>
      </c>
      <c r="D474" s="57">
        <v>42.5</v>
      </c>
      <c r="E474" s="57">
        <v>2.6</v>
      </c>
      <c r="F474" s="57">
        <v>2.5150000000000001</v>
      </c>
      <c r="G474" s="57">
        <v>0</v>
      </c>
      <c r="H474" s="57">
        <v>15.8</v>
      </c>
      <c r="I474" s="57">
        <v>33.5</v>
      </c>
      <c r="J474" s="57">
        <v>0</v>
      </c>
      <c r="K474" s="57">
        <v>0</v>
      </c>
      <c r="L474" s="57">
        <v>0</v>
      </c>
      <c r="M474" s="57">
        <v>0</v>
      </c>
      <c r="N474" s="58">
        <v>1</v>
      </c>
      <c r="O474" s="58">
        <v>6</v>
      </c>
      <c r="P474" s="58">
        <v>0</v>
      </c>
      <c r="Q474" s="58">
        <v>0</v>
      </c>
      <c r="R474" s="58">
        <v>0</v>
      </c>
      <c r="S474" s="91">
        <v>0</v>
      </c>
    </row>
    <row r="475" spans="1:19">
      <c r="A475" s="54" t="s">
        <v>441</v>
      </c>
      <c r="B475" s="55" t="s">
        <v>442</v>
      </c>
      <c r="C475" s="56">
        <v>5</v>
      </c>
      <c r="D475" s="57">
        <v>42.5</v>
      </c>
      <c r="E475" s="57">
        <v>2.6</v>
      </c>
      <c r="F475" s="57">
        <v>2.5150000000000001</v>
      </c>
      <c r="G475" s="57">
        <v>0</v>
      </c>
      <c r="H475" s="57">
        <v>16.2</v>
      </c>
      <c r="I475" s="57">
        <v>33.5</v>
      </c>
      <c r="J475" s="57">
        <v>0</v>
      </c>
      <c r="K475" s="57">
        <v>0</v>
      </c>
      <c r="L475" s="57">
        <v>0</v>
      </c>
      <c r="M475" s="57">
        <v>0</v>
      </c>
      <c r="N475" s="58">
        <v>1</v>
      </c>
      <c r="O475" s="58">
        <v>6</v>
      </c>
      <c r="P475" s="58">
        <v>0</v>
      </c>
      <c r="Q475" s="58">
        <v>0</v>
      </c>
      <c r="R475" s="58">
        <v>0</v>
      </c>
      <c r="S475" s="91">
        <v>0</v>
      </c>
    </row>
    <row r="476" spans="1:19">
      <c r="A476" s="54" t="s">
        <v>443</v>
      </c>
      <c r="B476" s="55" t="s">
        <v>444</v>
      </c>
      <c r="C476" s="56">
        <v>5</v>
      </c>
      <c r="D476" s="57">
        <v>42.5</v>
      </c>
      <c r="E476" s="57">
        <v>2.6</v>
      </c>
      <c r="F476" s="57">
        <v>2.5150000000000001</v>
      </c>
      <c r="G476" s="57">
        <v>0</v>
      </c>
      <c r="H476" s="57">
        <v>16</v>
      </c>
      <c r="I476" s="57">
        <v>33.5</v>
      </c>
      <c r="J476" s="57">
        <v>0</v>
      </c>
      <c r="K476" s="57">
        <v>0</v>
      </c>
      <c r="L476" s="57">
        <v>0</v>
      </c>
      <c r="M476" s="57">
        <v>0</v>
      </c>
      <c r="N476" s="58">
        <v>1</v>
      </c>
      <c r="O476" s="58">
        <v>6</v>
      </c>
      <c r="P476" s="58">
        <v>0</v>
      </c>
      <c r="Q476" s="58">
        <v>0</v>
      </c>
      <c r="R476" s="58">
        <v>0</v>
      </c>
      <c r="S476" s="91">
        <v>0</v>
      </c>
    </row>
    <row r="477" spans="1:19">
      <c r="A477" s="54" t="s">
        <v>445</v>
      </c>
      <c r="B477" s="55" t="s">
        <v>446</v>
      </c>
      <c r="C477" s="56">
        <v>5</v>
      </c>
      <c r="D477" s="57">
        <v>44</v>
      </c>
      <c r="E477" s="57">
        <v>2.6</v>
      </c>
      <c r="F477" s="57">
        <v>2.5150000000000001</v>
      </c>
      <c r="G477" s="57">
        <v>0</v>
      </c>
      <c r="H477" s="57">
        <v>17.5</v>
      </c>
      <c r="I477" s="57">
        <v>35</v>
      </c>
      <c r="J477" s="57">
        <v>0</v>
      </c>
      <c r="K477" s="57">
        <v>0</v>
      </c>
      <c r="L477" s="57">
        <v>0</v>
      </c>
      <c r="M477" s="57">
        <v>0</v>
      </c>
      <c r="N477" s="58">
        <v>1</v>
      </c>
      <c r="O477" s="58">
        <v>6</v>
      </c>
      <c r="P477" s="58">
        <v>0</v>
      </c>
      <c r="Q477" s="58">
        <v>0</v>
      </c>
      <c r="R477" s="58">
        <v>0</v>
      </c>
      <c r="S477" s="91">
        <v>0</v>
      </c>
    </row>
    <row r="478" spans="1:19">
      <c r="A478" s="54" t="s">
        <v>447</v>
      </c>
      <c r="B478" s="55" t="s">
        <v>448</v>
      </c>
      <c r="C478" s="56">
        <v>5</v>
      </c>
      <c r="D478" s="57">
        <v>43.7</v>
      </c>
      <c r="E478" s="57">
        <v>2.6</v>
      </c>
      <c r="F478" s="57">
        <v>2.5150000000000001</v>
      </c>
      <c r="G478" s="57">
        <v>0</v>
      </c>
      <c r="H478" s="57">
        <v>17.2</v>
      </c>
      <c r="I478" s="57">
        <v>34.700000000000003</v>
      </c>
      <c r="J478" s="57">
        <v>0</v>
      </c>
      <c r="K478" s="57">
        <v>0</v>
      </c>
      <c r="L478" s="57">
        <v>0</v>
      </c>
      <c r="M478" s="57">
        <v>0</v>
      </c>
      <c r="N478" s="58">
        <v>0.55000000000000004</v>
      </c>
      <c r="O478" s="58">
        <v>8</v>
      </c>
      <c r="P478" s="58">
        <v>0</v>
      </c>
      <c r="Q478" s="58">
        <v>0</v>
      </c>
      <c r="R478" s="58">
        <v>0</v>
      </c>
      <c r="S478" s="91">
        <v>0</v>
      </c>
    </row>
    <row r="479" spans="1:19">
      <c r="A479" s="54" t="s">
        <v>449</v>
      </c>
      <c r="B479" s="55" t="s">
        <v>450</v>
      </c>
      <c r="C479" s="56">
        <v>5</v>
      </c>
      <c r="D479" s="57">
        <v>47.5</v>
      </c>
      <c r="E479" s="57">
        <v>2.6</v>
      </c>
      <c r="F479" s="57">
        <v>2.5150000000000001</v>
      </c>
      <c r="G479" s="57">
        <v>0</v>
      </c>
      <c r="H479" s="57">
        <v>19.3</v>
      </c>
      <c r="I479" s="57">
        <v>34.799999999999997</v>
      </c>
      <c r="J479" s="57">
        <v>0</v>
      </c>
      <c r="K479" s="57">
        <v>0</v>
      </c>
      <c r="L479" s="57">
        <v>0</v>
      </c>
      <c r="M479" s="57">
        <v>0</v>
      </c>
      <c r="N479" s="58">
        <v>1</v>
      </c>
      <c r="O479" s="58">
        <v>7.3</v>
      </c>
      <c r="P479" s="58">
        <v>0</v>
      </c>
      <c r="Q479" s="58">
        <v>0</v>
      </c>
      <c r="R479" s="58">
        <v>0</v>
      </c>
      <c r="S479" s="91">
        <v>0</v>
      </c>
    </row>
    <row r="480" spans="1:19">
      <c r="A480" s="54" t="s">
        <v>451</v>
      </c>
      <c r="B480" s="55" t="s">
        <v>452</v>
      </c>
      <c r="C480" s="56">
        <v>1</v>
      </c>
      <c r="D480" s="57">
        <v>48.5</v>
      </c>
      <c r="E480" s="57">
        <v>2.6</v>
      </c>
      <c r="F480" s="57">
        <v>2.5150000000000001</v>
      </c>
      <c r="G480" s="57">
        <v>0</v>
      </c>
      <c r="H480" s="57">
        <v>20.3</v>
      </c>
      <c r="I480" s="57">
        <v>35.799999999999997</v>
      </c>
      <c r="J480" s="57">
        <v>0</v>
      </c>
      <c r="K480" s="57">
        <v>0</v>
      </c>
      <c r="L480" s="57">
        <v>0</v>
      </c>
      <c r="M480" s="57">
        <v>0</v>
      </c>
      <c r="N480" s="58">
        <v>1</v>
      </c>
      <c r="O480" s="58">
        <v>7.3</v>
      </c>
      <c r="P480" s="58">
        <v>0</v>
      </c>
      <c r="Q480" s="58">
        <v>0</v>
      </c>
      <c r="R480" s="58">
        <v>0</v>
      </c>
      <c r="S480" s="91">
        <v>0</v>
      </c>
    </row>
    <row r="481" spans="1:19">
      <c r="A481" s="54" t="s">
        <v>453</v>
      </c>
      <c r="B481" s="55" t="s">
        <v>24</v>
      </c>
      <c r="C481" s="56">
        <v>5</v>
      </c>
      <c r="D481" s="57">
        <v>49.8</v>
      </c>
      <c r="E481" s="57">
        <v>2.6</v>
      </c>
      <c r="F481" s="57">
        <v>2.5150000000000001</v>
      </c>
      <c r="G481" s="57">
        <v>0</v>
      </c>
      <c r="H481" s="57">
        <v>19.2</v>
      </c>
      <c r="I481" s="57">
        <v>0</v>
      </c>
      <c r="J481" s="57">
        <v>0</v>
      </c>
      <c r="K481" s="57">
        <v>0</v>
      </c>
      <c r="L481" s="57">
        <v>0</v>
      </c>
      <c r="M481" s="57">
        <v>0</v>
      </c>
      <c r="N481" s="58">
        <v>1.1499999999999999</v>
      </c>
      <c r="O481" s="58">
        <v>0</v>
      </c>
      <c r="P481" s="58">
        <v>0</v>
      </c>
      <c r="Q481" s="58">
        <v>0</v>
      </c>
      <c r="R481" s="58">
        <v>0</v>
      </c>
      <c r="S481" s="91">
        <v>0</v>
      </c>
    </row>
    <row r="482" spans="1:19">
      <c r="A482" s="54" t="s">
        <v>454</v>
      </c>
      <c r="B482" s="55" t="s">
        <v>455</v>
      </c>
      <c r="C482" s="56">
        <v>5</v>
      </c>
      <c r="D482" s="57">
        <v>46.7</v>
      </c>
      <c r="E482" s="57">
        <v>2.6</v>
      </c>
      <c r="F482" s="57">
        <v>2.5150000000000001</v>
      </c>
      <c r="G482" s="57">
        <v>0</v>
      </c>
      <c r="H482" s="57">
        <v>20</v>
      </c>
      <c r="I482" s="57">
        <v>0</v>
      </c>
      <c r="J482" s="57">
        <v>0</v>
      </c>
      <c r="K482" s="57">
        <v>0</v>
      </c>
      <c r="L482" s="57">
        <v>0</v>
      </c>
      <c r="M482" s="57">
        <v>0</v>
      </c>
      <c r="N482" s="58">
        <v>1.1499999999999999</v>
      </c>
      <c r="O482" s="58">
        <v>0</v>
      </c>
      <c r="P482" s="58">
        <v>0</v>
      </c>
      <c r="Q482" s="58">
        <v>0</v>
      </c>
      <c r="R482" s="58">
        <v>0</v>
      </c>
      <c r="S482" s="91">
        <v>0</v>
      </c>
    </row>
    <row r="483" spans="1:19">
      <c r="A483" s="54" t="s">
        <v>456</v>
      </c>
      <c r="B483" s="55" t="s">
        <v>457</v>
      </c>
      <c r="C483" s="56">
        <v>5</v>
      </c>
      <c r="D483" s="57">
        <v>49.8</v>
      </c>
      <c r="E483" s="57">
        <v>2.6</v>
      </c>
      <c r="F483" s="57">
        <v>2.0249999999999999</v>
      </c>
      <c r="G483" s="57">
        <v>0</v>
      </c>
      <c r="H483" s="57">
        <v>18.3</v>
      </c>
      <c r="I483" s="57">
        <v>0</v>
      </c>
      <c r="J483" s="57">
        <v>0</v>
      </c>
      <c r="K483" s="57">
        <v>0</v>
      </c>
      <c r="L483" s="57">
        <v>0</v>
      </c>
      <c r="M483" s="57">
        <v>0</v>
      </c>
      <c r="N483" s="58">
        <v>1.1499999999999999</v>
      </c>
      <c r="O483" s="58">
        <v>0</v>
      </c>
      <c r="P483" s="58">
        <v>0</v>
      </c>
      <c r="Q483" s="58">
        <v>0</v>
      </c>
      <c r="R483" s="58">
        <v>0</v>
      </c>
      <c r="S483" s="91">
        <v>0</v>
      </c>
    </row>
    <row r="484" spans="1:19">
      <c r="A484" s="54" t="s">
        <v>458</v>
      </c>
      <c r="B484" s="55" t="s">
        <v>459</v>
      </c>
      <c r="C484" s="56">
        <v>5</v>
      </c>
      <c r="D484" s="57">
        <v>0</v>
      </c>
      <c r="E484" s="57">
        <v>2.6</v>
      </c>
      <c r="F484" s="57">
        <v>2.5150000000000001</v>
      </c>
      <c r="G484" s="57">
        <v>0</v>
      </c>
      <c r="H484" s="57">
        <v>19.7</v>
      </c>
      <c r="I484" s="57">
        <v>22.6</v>
      </c>
      <c r="J484" s="57">
        <v>33.700000000000003</v>
      </c>
      <c r="K484" s="57">
        <v>0</v>
      </c>
      <c r="L484" s="57">
        <v>0</v>
      </c>
      <c r="M484" s="57">
        <v>0</v>
      </c>
      <c r="N484" s="58">
        <v>1.3</v>
      </c>
      <c r="O484" s="58">
        <v>1.1499999999999999</v>
      </c>
      <c r="P484" s="58">
        <v>7.3</v>
      </c>
      <c r="Q484" s="58">
        <v>0</v>
      </c>
      <c r="R484" s="58">
        <v>0</v>
      </c>
      <c r="S484" s="91">
        <v>0</v>
      </c>
    </row>
    <row r="485" spans="1:19">
      <c r="A485" s="54" t="s">
        <v>460</v>
      </c>
      <c r="B485" s="55" t="s">
        <v>461</v>
      </c>
      <c r="C485" s="56">
        <v>5</v>
      </c>
      <c r="D485" s="57">
        <v>49.8</v>
      </c>
      <c r="E485" s="57">
        <v>2.6</v>
      </c>
      <c r="F485" s="57">
        <v>2.5150000000000001</v>
      </c>
      <c r="G485" s="57">
        <v>0</v>
      </c>
      <c r="H485" s="57">
        <v>21.6</v>
      </c>
      <c r="I485" s="57">
        <v>33.325000000000003</v>
      </c>
      <c r="J485" s="57">
        <v>0</v>
      </c>
      <c r="K485" s="57">
        <v>0</v>
      </c>
      <c r="L485" s="57">
        <v>0</v>
      </c>
      <c r="M485" s="57">
        <v>0</v>
      </c>
      <c r="N485" s="58">
        <v>1.1499999999999999</v>
      </c>
      <c r="O485" s="58">
        <v>2.2999999999999998</v>
      </c>
      <c r="P485" s="58">
        <v>0</v>
      </c>
      <c r="Q485" s="58">
        <v>0</v>
      </c>
      <c r="R485" s="58">
        <v>0</v>
      </c>
      <c r="S485" s="91">
        <v>0</v>
      </c>
    </row>
    <row r="486" spans="1:19">
      <c r="A486" s="54" t="s">
        <v>462</v>
      </c>
      <c r="B486" s="55" t="s">
        <v>463</v>
      </c>
      <c r="C486" s="56">
        <v>5</v>
      </c>
      <c r="D486" s="57">
        <v>49.8</v>
      </c>
      <c r="E486" s="57">
        <v>2.6</v>
      </c>
      <c r="F486" s="57">
        <v>2.5150000000000001</v>
      </c>
      <c r="G486" s="57">
        <v>0</v>
      </c>
      <c r="H486" s="57">
        <v>21.2</v>
      </c>
      <c r="I486" s="57">
        <v>30.454000000000001</v>
      </c>
      <c r="J486" s="57">
        <v>0</v>
      </c>
      <c r="K486" s="57">
        <v>0</v>
      </c>
      <c r="L486" s="57">
        <v>0</v>
      </c>
      <c r="M486" s="57">
        <v>0</v>
      </c>
      <c r="N486" s="58">
        <v>1.1499999999999999</v>
      </c>
      <c r="O486" s="58">
        <v>2.2999999999999998</v>
      </c>
      <c r="P486" s="58">
        <v>0</v>
      </c>
      <c r="Q486" s="58">
        <v>0</v>
      </c>
      <c r="R486" s="58">
        <v>0</v>
      </c>
      <c r="S486" s="91">
        <v>0</v>
      </c>
    </row>
    <row r="487" spans="1:19">
      <c r="A487" s="54" t="s">
        <v>464</v>
      </c>
      <c r="B487" s="55" t="s">
        <v>465</v>
      </c>
      <c r="C487" s="56">
        <v>5</v>
      </c>
      <c r="D487" s="57">
        <v>46.8</v>
      </c>
      <c r="E487" s="57">
        <v>2.6</v>
      </c>
      <c r="F487" s="57">
        <v>2.5150000000000001</v>
      </c>
      <c r="G487" s="57">
        <v>0</v>
      </c>
      <c r="H487" s="57">
        <v>21.3</v>
      </c>
      <c r="I487" s="57">
        <v>26.03</v>
      </c>
      <c r="J487" s="57">
        <v>0</v>
      </c>
      <c r="K487" s="57">
        <v>0</v>
      </c>
      <c r="L487" s="57">
        <v>0</v>
      </c>
      <c r="M487" s="57">
        <v>0</v>
      </c>
      <c r="N487" s="58">
        <v>1.1499999999999999</v>
      </c>
      <c r="O487" s="58">
        <v>2.2999999999999998</v>
      </c>
      <c r="P487" s="58">
        <v>0</v>
      </c>
      <c r="Q487" s="58">
        <v>0</v>
      </c>
      <c r="R487" s="58">
        <v>0</v>
      </c>
      <c r="S487" s="91">
        <v>0</v>
      </c>
    </row>
    <row r="488" spans="1:19">
      <c r="A488" s="54" t="s">
        <v>466</v>
      </c>
      <c r="B488" s="55" t="s">
        <v>467</v>
      </c>
      <c r="C488" s="56">
        <v>5</v>
      </c>
      <c r="D488" s="57">
        <v>46.8</v>
      </c>
      <c r="E488" s="57">
        <v>2.6</v>
      </c>
      <c r="F488" s="57">
        <v>2.5219999999999998</v>
      </c>
      <c r="G488" s="57">
        <v>0</v>
      </c>
      <c r="H488" s="57">
        <v>20.8</v>
      </c>
      <c r="I488" s="57">
        <v>26.533999999999999</v>
      </c>
      <c r="J488" s="57">
        <v>0</v>
      </c>
      <c r="K488" s="57">
        <v>0</v>
      </c>
      <c r="L488" s="57">
        <v>0</v>
      </c>
      <c r="M488" s="57">
        <v>0</v>
      </c>
      <c r="N488" s="58">
        <v>1.1499999999999999</v>
      </c>
      <c r="O488" s="58">
        <v>2.2999999999999998</v>
      </c>
      <c r="P488" s="58">
        <v>0</v>
      </c>
      <c r="Q488" s="58">
        <v>0</v>
      </c>
      <c r="R488" s="58">
        <v>0</v>
      </c>
      <c r="S488" s="91">
        <v>0</v>
      </c>
    </row>
    <row r="489" spans="1:19">
      <c r="A489" s="54" t="s">
        <v>468</v>
      </c>
      <c r="B489" s="55" t="s">
        <v>469</v>
      </c>
      <c r="C489" s="56">
        <v>5</v>
      </c>
      <c r="D489" s="57">
        <v>46.8</v>
      </c>
      <c r="E489" s="57">
        <v>2.6</v>
      </c>
      <c r="F489" s="57">
        <v>2.5150000000000001</v>
      </c>
      <c r="G489" s="57">
        <v>0</v>
      </c>
      <c r="H489" s="57">
        <v>21.5</v>
      </c>
      <c r="I489" s="57">
        <v>32.591999999999999</v>
      </c>
      <c r="J489" s="57">
        <v>0</v>
      </c>
      <c r="K489" s="57">
        <v>0</v>
      </c>
      <c r="L489" s="57">
        <v>0</v>
      </c>
      <c r="M489" s="57">
        <v>0</v>
      </c>
      <c r="N489" s="58">
        <v>1.1499999999999999</v>
      </c>
      <c r="O489" s="58">
        <v>2.2999999999999998</v>
      </c>
      <c r="P489" s="58">
        <v>0</v>
      </c>
      <c r="Q489" s="58">
        <v>0</v>
      </c>
      <c r="R489" s="58">
        <v>0</v>
      </c>
      <c r="S489" s="91">
        <v>0</v>
      </c>
    </row>
    <row r="490" spans="1:19">
      <c r="A490" s="54" t="s">
        <v>470</v>
      </c>
      <c r="B490" s="55" t="s">
        <v>471</v>
      </c>
      <c r="C490" s="56">
        <v>5</v>
      </c>
      <c r="D490" s="57">
        <v>46.8</v>
      </c>
      <c r="E490" s="57">
        <v>2.6</v>
      </c>
      <c r="F490" s="57">
        <v>2.5150000000000001</v>
      </c>
      <c r="G490" s="57">
        <v>0</v>
      </c>
      <c r="H490" s="57">
        <v>21.2</v>
      </c>
      <c r="I490" s="57">
        <v>30.6</v>
      </c>
      <c r="J490" s="57">
        <v>0</v>
      </c>
      <c r="K490" s="57">
        <v>0</v>
      </c>
      <c r="L490" s="57">
        <v>0</v>
      </c>
      <c r="M490" s="57">
        <v>0</v>
      </c>
      <c r="N490" s="58">
        <v>1.1499999999999999</v>
      </c>
      <c r="O490" s="58">
        <v>2.2999999999999998</v>
      </c>
      <c r="P490" s="58">
        <v>0</v>
      </c>
      <c r="Q490" s="58">
        <v>0</v>
      </c>
      <c r="R490" s="58">
        <v>0</v>
      </c>
      <c r="S490" s="91">
        <v>0</v>
      </c>
    </row>
    <row r="491" spans="1:19">
      <c r="A491" s="54" t="s">
        <v>472</v>
      </c>
      <c r="B491" s="55" t="s">
        <v>473</v>
      </c>
      <c r="C491" s="56">
        <v>5</v>
      </c>
      <c r="D491" s="57">
        <v>49.8</v>
      </c>
      <c r="E491" s="57">
        <v>2.6</v>
      </c>
      <c r="F491" s="57">
        <v>2.5150000000000001</v>
      </c>
      <c r="G491" s="57">
        <v>0</v>
      </c>
      <c r="H491" s="57">
        <v>24.9</v>
      </c>
      <c r="I491" s="57">
        <v>29.7</v>
      </c>
      <c r="J491" s="57">
        <v>0</v>
      </c>
      <c r="K491" s="57">
        <v>0</v>
      </c>
      <c r="L491" s="57">
        <v>0</v>
      </c>
      <c r="M491" s="57">
        <v>0</v>
      </c>
      <c r="N491" s="58">
        <v>1.08</v>
      </c>
      <c r="O491" s="58">
        <v>2.2999999999999998</v>
      </c>
      <c r="P491" s="58">
        <v>0</v>
      </c>
      <c r="Q491" s="58">
        <v>0</v>
      </c>
      <c r="R491" s="58">
        <v>0</v>
      </c>
      <c r="S491" s="91">
        <v>0</v>
      </c>
    </row>
    <row r="492" spans="1:19">
      <c r="A492" s="54" t="s">
        <v>474</v>
      </c>
      <c r="B492" s="55" t="s">
        <v>475</v>
      </c>
      <c r="C492" s="56">
        <v>5</v>
      </c>
      <c r="D492" s="57">
        <v>46.8</v>
      </c>
      <c r="E492" s="57">
        <v>2.6</v>
      </c>
      <c r="F492" s="57">
        <v>2.5150000000000001</v>
      </c>
      <c r="G492" s="57">
        <v>0</v>
      </c>
      <c r="H492" s="57">
        <v>21.2</v>
      </c>
      <c r="I492" s="57">
        <v>32.6</v>
      </c>
      <c r="J492" s="57">
        <v>0</v>
      </c>
      <c r="K492" s="57">
        <v>0</v>
      </c>
      <c r="L492" s="57">
        <v>0</v>
      </c>
      <c r="M492" s="57">
        <v>0</v>
      </c>
      <c r="N492" s="58">
        <v>1.1499999999999999</v>
      </c>
      <c r="O492" s="58">
        <v>2.2999999999999998</v>
      </c>
      <c r="P492" s="58">
        <v>0</v>
      </c>
      <c r="Q492" s="58">
        <v>0</v>
      </c>
      <c r="R492" s="58">
        <v>0</v>
      </c>
      <c r="S492" s="91">
        <v>0</v>
      </c>
    </row>
    <row r="493" spans="1:19">
      <c r="A493" s="54" t="s">
        <v>476</v>
      </c>
      <c r="B493" s="55" t="s">
        <v>477</v>
      </c>
      <c r="C493" s="56">
        <v>5</v>
      </c>
      <c r="D493" s="57">
        <v>49.8</v>
      </c>
      <c r="E493" s="57">
        <v>2.6</v>
      </c>
      <c r="F493" s="57">
        <v>2.5219999999999998</v>
      </c>
      <c r="G493" s="57">
        <v>0</v>
      </c>
      <c r="H493" s="57">
        <v>20.2</v>
      </c>
      <c r="I493" s="57">
        <v>30.216999999999999</v>
      </c>
      <c r="J493" s="57">
        <v>0</v>
      </c>
      <c r="K493" s="57">
        <v>0</v>
      </c>
      <c r="L493" s="57">
        <v>0</v>
      </c>
      <c r="M493" s="57">
        <v>0</v>
      </c>
      <c r="N493" s="58">
        <v>1.1499999999999999</v>
      </c>
      <c r="O493" s="58">
        <v>2.2999999999999998</v>
      </c>
      <c r="P493" s="58">
        <v>0</v>
      </c>
      <c r="Q493" s="58">
        <v>0</v>
      </c>
      <c r="R493" s="58">
        <v>0</v>
      </c>
      <c r="S493" s="91">
        <v>0</v>
      </c>
    </row>
    <row r="494" spans="1:19">
      <c r="A494" s="54" t="s">
        <v>478</v>
      </c>
      <c r="B494" s="55" t="s">
        <v>479</v>
      </c>
      <c r="C494" s="56">
        <v>5</v>
      </c>
      <c r="D494" s="57">
        <v>49.8</v>
      </c>
      <c r="E494" s="57">
        <v>2.6</v>
      </c>
      <c r="F494" s="57">
        <v>2.5219999999999998</v>
      </c>
      <c r="G494" s="57">
        <v>0</v>
      </c>
      <c r="H494" s="57">
        <v>19.7</v>
      </c>
      <c r="I494" s="57">
        <v>29.7</v>
      </c>
      <c r="J494" s="57">
        <v>0</v>
      </c>
      <c r="K494" s="57">
        <v>0</v>
      </c>
      <c r="L494" s="57">
        <v>0</v>
      </c>
      <c r="M494" s="57">
        <v>0</v>
      </c>
      <c r="N494" s="58">
        <v>1.1499999999999999</v>
      </c>
      <c r="O494" s="58">
        <v>2.2999999999999998</v>
      </c>
      <c r="P494" s="58">
        <v>0</v>
      </c>
      <c r="Q494" s="58">
        <v>0</v>
      </c>
      <c r="R494" s="58">
        <v>0</v>
      </c>
      <c r="S494" s="91">
        <v>0</v>
      </c>
    </row>
    <row r="495" spans="1:19">
      <c r="A495" s="54" t="s">
        <v>480</v>
      </c>
      <c r="B495" s="55" t="s">
        <v>481</v>
      </c>
      <c r="C495" s="56">
        <v>5</v>
      </c>
      <c r="D495" s="57">
        <v>46.8</v>
      </c>
      <c r="E495" s="57">
        <v>2.6</v>
      </c>
      <c r="F495" s="57">
        <v>2.5219999999999998</v>
      </c>
      <c r="G495" s="57">
        <v>0</v>
      </c>
      <c r="H495" s="57">
        <v>20.7</v>
      </c>
      <c r="I495" s="57">
        <v>30.7</v>
      </c>
      <c r="J495" s="57">
        <v>0</v>
      </c>
      <c r="K495" s="57">
        <v>0</v>
      </c>
      <c r="L495" s="57">
        <v>0</v>
      </c>
      <c r="M495" s="57">
        <v>0</v>
      </c>
      <c r="N495" s="58">
        <v>1.1499999999999999</v>
      </c>
      <c r="O495" s="58">
        <v>2.2999999999999998</v>
      </c>
      <c r="P495" s="58">
        <v>0</v>
      </c>
      <c r="Q495" s="58">
        <v>0</v>
      </c>
      <c r="R495" s="58">
        <v>0</v>
      </c>
      <c r="S495" s="91">
        <v>0</v>
      </c>
    </row>
    <row r="496" spans="1:19">
      <c r="A496" s="54" t="s">
        <v>482</v>
      </c>
      <c r="B496" s="55" t="s">
        <v>483</v>
      </c>
      <c r="C496" s="56">
        <v>5</v>
      </c>
      <c r="D496" s="57">
        <v>46.7</v>
      </c>
      <c r="E496" s="57">
        <v>2.6</v>
      </c>
      <c r="F496" s="57">
        <v>2.5150000000000001</v>
      </c>
      <c r="G496" s="57">
        <v>0</v>
      </c>
      <c r="H496" s="57">
        <v>16.899999999999999</v>
      </c>
      <c r="I496" s="57">
        <v>34</v>
      </c>
      <c r="J496" s="57">
        <v>0</v>
      </c>
      <c r="K496" s="57">
        <v>0</v>
      </c>
      <c r="L496" s="57">
        <v>0</v>
      </c>
      <c r="M496" s="57">
        <v>0</v>
      </c>
      <c r="N496" s="58">
        <v>1.1499999999999999</v>
      </c>
      <c r="O496" s="58">
        <v>2.2999999999999998</v>
      </c>
      <c r="P496" s="58">
        <v>0</v>
      </c>
      <c r="Q496" s="58">
        <v>0</v>
      </c>
      <c r="R496" s="58">
        <v>0</v>
      </c>
      <c r="S496" s="91">
        <v>0</v>
      </c>
    </row>
    <row r="497" spans="1:19">
      <c r="A497" s="54" t="s">
        <v>484</v>
      </c>
      <c r="B497" s="55" t="s">
        <v>485</v>
      </c>
      <c r="C497" s="56">
        <v>5</v>
      </c>
      <c r="D497" s="57">
        <v>46.8</v>
      </c>
      <c r="E497" s="57">
        <v>2.6</v>
      </c>
      <c r="F497" s="57">
        <v>2.5150000000000001</v>
      </c>
      <c r="G497" s="57">
        <v>0</v>
      </c>
      <c r="H497" s="57">
        <v>23.3</v>
      </c>
      <c r="I497" s="57">
        <v>28</v>
      </c>
      <c r="J497" s="57">
        <v>0</v>
      </c>
      <c r="K497" s="57">
        <v>0</v>
      </c>
      <c r="L497" s="57">
        <v>0</v>
      </c>
      <c r="M497" s="57">
        <v>0</v>
      </c>
      <c r="N497" s="58">
        <v>1.1499999999999999</v>
      </c>
      <c r="O497" s="58">
        <v>2.2999999999999998</v>
      </c>
      <c r="P497" s="58">
        <v>0</v>
      </c>
      <c r="Q497" s="58">
        <v>0</v>
      </c>
      <c r="R497" s="58">
        <v>0</v>
      </c>
      <c r="S497" s="91">
        <v>0</v>
      </c>
    </row>
    <row r="498" spans="1:19">
      <c r="A498" s="54" t="s">
        <v>486</v>
      </c>
      <c r="B498" s="55" t="s">
        <v>487</v>
      </c>
      <c r="C498" s="56">
        <v>5</v>
      </c>
      <c r="D498" s="57">
        <v>46.8</v>
      </c>
      <c r="E498" s="57">
        <v>2.6</v>
      </c>
      <c r="F498" s="57">
        <v>2.5219999999999998</v>
      </c>
      <c r="G498" s="57">
        <v>0</v>
      </c>
      <c r="H498" s="57">
        <v>20.3</v>
      </c>
      <c r="I498" s="57">
        <v>25.3</v>
      </c>
      <c r="J498" s="57">
        <v>0</v>
      </c>
      <c r="K498" s="57">
        <v>0</v>
      </c>
      <c r="L498" s="57">
        <v>0</v>
      </c>
      <c r="M498" s="57">
        <v>0</v>
      </c>
      <c r="N498" s="58">
        <v>1.1499999999999999</v>
      </c>
      <c r="O498" s="58">
        <v>2.2999999999999998</v>
      </c>
      <c r="P498" s="58">
        <v>0</v>
      </c>
      <c r="Q498" s="58">
        <v>0</v>
      </c>
      <c r="R498" s="58">
        <v>0</v>
      </c>
      <c r="S498" s="91">
        <v>0</v>
      </c>
    </row>
    <row r="499" spans="1:19">
      <c r="A499" s="54" t="s">
        <v>488</v>
      </c>
      <c r="B499" s="55" t="s">
        <v>489</v>
      </c>
      <c r="C499" s="56">
        <v>5</v>
      </c>
      <c r="D499" s="57">
        <v>49.8</v>
      </c>
      <c r="E499" s="57">
        <v>2.6</v>
      </c>
      <c r="F499" s="57">
        <v>2.5219999999999998</v>
      </c>
      <c r="G499" s="57">
        <v>0</v>
      </c>
      <c r="H499" s="57">
        <v>19.600000000000001</v>
      </c>
      <c r="I499" s="57">
        <v>31.3</v>
      </c>
      <c r="J499" s="57">
        <v>0</v>
      </c>
      <c r="K499" s="57">
        <v>0</v>
      </c>
      <c r="L499" s="57">
        <v>0</v>
      </c>
      <c r="M499" s="57">
        <v>0</v>
      </c>
      <c r="N499" s="58">
        <v>1.1499999999999999</v>
      </c>
      <c r="O499" s="58">
        <v>2.2999999999999998</v>
      </c>
      <c r="P499" s="58">
        <v>0</v>
      </c>
      <c r="Q499" s="58">
        <v>0</v>
      </c>
      <c r="R499" s="58">
        <v>0</v>
      </c>
      <c r="S499" s="91">
        <v>0</v>
      </c>
    </row>
    <row r="500" spans="1:19">
      <c r="A500" s="54" t="s">
        <v>490</v>
      </c>
      <c r="B500" s="55" t="s">
        <v>491</v>
      </c>
      <c r="C500" s="56">
        <v>3</v>
      </c>
      <c r="D500" s="57">
        <v>48</v>
      </c>
      <c r="E500" s="57">
        <v>2.6</v>
      </c>
      <c r="F500" s="57">
        <v>2.5219999999999998</v>
      </c>
      <c r="G500" s="57">
        <v>0</v>
      </c>
      <c r="H500" s="57">
        <v>20.7</v>
      </c>
      <c r="I500" s="57">
        <v>30.7</v>
      </c>
      <c r="J500" s="57">
        <v>0</v>
      </c>
      <c r="K500" s="57">
        <v>0</v>
      </c>
      <c r="L500" s="57">
        <v>0</v>
      </c>
      <c r="M500" s="57">
        <v>0</v>
      </c>
      <c r="N500" s="58">
        <v>1.1499999999999999</v>
      </c>
      <c r="O500" s="58">
        <v>2.2999999999999998</v>
      </c>
      <c r="P500" s="58">
        <v>0</v>
      </c>
      <c r="Q500" s="58">
        <v>0</v>
      </c>
      <c r="R500" s="58">
        <v>0</v>
      </c>
      <c r="S500" s="91">
        <v>0</v>
      </c>
    </row>
    <row r="501" spans="1:19">
      <c r="A501" s="54" t="s">
        <v>492</v>
      </c>
      <c r="B501" s="55" t="s">
        <v>493</v>
      </c>
      <c r="C501" s="56">
        <v>1</v>
      </c>
      <c r="D501" s="57">
        <v>49.8</v>
      </c>
      <c r="E501" s="57">
        <v>2.6</v>
      </c>
      <c r="F501" s="57">
        <v>2.5150000000000001</v>
      </c>
      <c r="G501" s="57">
        <v>0</v>
      </c>
      <c r="H501" s="57">
        <v>24.9</v>
      </c>
      <c r="I501" s="57">
        <v>29.7</v>
      </c>
      <c r="J501" s="57">
        <v>0</v>
      </c>
      <c r="K501" s="57">
        <v>0</v>
      </c>
      <c r="L501" s="57">
        <v>0</v>
      </c>
      <c r="M501" s="57">
        <v>0</v>
      </c>
      <c r="N501" s="58">
        <v>1.08</v>
      </c>
      <c r="O501" s="58">
        <v>2.2999999999999998</v>
      </c>
      <c r="P501" s="58">
        <v>0</v>
      </c>
      <c r="Q501" s="58">
        <v>0</v>
      </c>
      <c r="R501" s="58">
        <v>0</v>
      </c>
      <c r="S501" s="91">
        <v>0</v>
      </c>
    </row>
    <row r="502" spans="1:19">
      <c r="A502" s="54" t="s">
        <v>494</v>
      </c>
      <c r="B502" s="55" t="s">
        <v>495</v>
      </c>
      <c r="C502" s="56">
        <v>5</v>
      </c>
      <c r="D502" s="57">
        <v>46.3</v>
      </c>
      <c r="E502" s="57">
        <v>2.6</v>
      </c>
      <c r="F502" s="57">
        <v>2.5219999999999998</v>
      </c>
      <c r="G502" s="57">
        <v>0</v>
      </c>
      <c r="H502" s="57">
        <v>19.8</v>
      </c>
      <c r="I502" s="57">
        <v>24.8</v>
      </c>
      <c r="J502" s="57">
        <v>0</v>
      </c>
      <c r="K502" s="57">
        <v>0</v>
      </c>
      <c r="L502" s="57">
        <v>0</v>
      </c>
      <c r="M502" s="57">
        <v>0</v>
      </c>
      <c r="N502" s="58">
        <v>1.1499999999999999</v>
      </c>
      <c r="O502" s="58">
        <v>2.2999999999999998</v>
      </c>
      <c r="P502" s="58">
        <v>0</v>
      </c>
      <c r="Q502" s="58">
        <v>0</v>
      </c>
      <c r="R502" s="58">
        <v>0</v>
      </c>
      <c r="S502" s="91">
        <v>0</v>
      </c>
    </row>
    <row r="503" spans="1:19">
      <c r="A503" s="54" t="s">
        <v>496</v>
      </c>
      <c r="B503" s="55" t="s">
        <v>497</v>
      </c>
      <c r="C503" s="56">
        <v>5</v>
      </c>
      <c r="D503" s="57">
        <v>46.8</v>
      </c>
      <c r="E503" s="57">
        <v>2.6</v>
      </c>
      <c r="F503" s="57">
        <v>2.5150000000000001</v>
      </c>
      <c r="G503" s="57">
        <v>0</v>
      </c>
      <c r="H503" s="57">
        <v>21.6</v>
      </c>
      <c r="I503" s="57">
        <v>28.853000000000002</v>
      </c>
      <c r="J503" s="57">
        <v>0</v>
      </c>
      <c r="K503" s="57">
        <v>0</v>
      </c>
      <c r="L503" s="57">
        <v>0</v>
      </c>
      <c r="M503" s="57">
        <v>0</v>
      </c>
      <c r="N503" s="58">
        <v>1.1499999999999999</v>
      </c>
      <c r="O503" s="58">
        <v>3</v>
      </c>
      <c r="P503" s="58">
        <v>0</v>
      </c>
      <c r="Q503" s="58">
        <v>0</v>
      </c>
      <c r="R503" s="58">
        <v>0</v>
      </c>
      <c r="S503" s="91">
        <v>0</v>
      </c>
    </row>
    <row r="504" spans="1:19">
      <c r="A504" s="54" t="s">
        <v>498</v>
      </c>
      <c r="B504" s="55" t="s">
        <v>499</v>
      </c>
      <c r="C504" s="56">
        <v>5</v>
      </c>
      <c r="D504" s="57">
        <v>46.8</v>
      </c>
      <c r="E504" s="57">
        <v>2.6</v>
      </c>
      <c r="F504" s="57">
        <v>2.5150000000000001</v>
      </c>
      <c r="G504" s="57">
        <v>0</v>
      </c>
      <c r="H504" s="57">
        <v>22.2</v>
      </c>
      <c r="I504" s="57">
        <v>29.8</v>
      </c>
      <c r="J504" s="57">
        <v>0</v>
      </c>
      <c r="K504" s="57">
        <v>0</v>
      </c>
      <c r="L504" s="57">
        <v>0</v>
      </c>
      <c r="M504" s="57">
        <v>0</v>
      </c>
      <c r="N504" s="58">
        <v>1.1499999999999999</v>
      </c>
      <c r="O504" s="58">
        <v>3</v>
      </c>
      <c r="P504" s="58">
        <v>0</v>
      </c>
      <c r="Q504" s="58">
        <v>0</v>
      </c>
      <c r="R504" s="58">
        <v>0</v>
      </c>
      <c r="S504" s="91">
        <v>0</v>
      </c>
    </row>
    <row r="505" spans="1:19">
      <c r="A505" s="54" t="s">
        <v>500</v>
      </c>
      <c r="B505" s="55" t="s">
        <v>501</v>
      </c>
      <c r="C505" s="56">
        <v>5</v>
      </c>
      <c r="D505" s="57">
        <v>46.8</v>
      </c>
      <c r="E505" s="57">
        <v>2.6</v>
      </c>
      <c r="F505" s="57">
        <v>2.5219999999999998</v>
      </c>
      <c r="G505" s="57">
        <v>0</v>
      </c>
      <c r="H505" s="57">
        <v>21.3</v>
      </c>
      <c r="I505" s="57">
        <v>28.9</v>
      </c>
      <c r="J505" s="57">
        <v>0</v>
      </c>
      <c r="K505" s="57">
        <v>0</v>
      </c>
      <c r="L505" s="57">
        <v>0</v>
      </c>
      <c r="M505" s="57">
        <v>0</v>
      </c>
      <c r="N505" s="58">
        <v>1.1499999999999999</v>
      </c>
      <c r="O505" s="58">
        <v>3</v>
      </c>
      <c r="P505" s="58">
        <v>0</v>
      </c>
      <c r="Q505" s="58">
        <v>0</v>
      </c>
      <c r="R505" s="58">
        <v>0</v>
      </c>
      <c r="S505" s="91">
        <v>0</v>
      </c>
    </row>
    <row r="506" spans="1:19">
      <c r="A506" s="54" t="s">
        <v>502</v>
      </c>
      <c r="B506" s="55" t="s">
        <v>503</v>
      </c>
      <c r="C506" s="56">
        <v>5</v>
      </c>
      <c r="D506" s="57">
        <v>46.8</v>
      </c>
      <c r="E506" s="57">
        <v>2.6</v>
      </c>
      <c r="F506" s="57">
        <v>2.5150000000000001</v>
      </c>
      <c r="G506" s="57">
        <v>0</v>
      </c>
      <c r="H506" s="57">
        <v>21.7</v>
      </c>
      <c r="I506" s="57">
        <v>29.3</v>
      </c>
      <c r="J506" s="57">
        <v>0</v>
      </c>
      <c r="K506" s="57">
        <v>0</v>
      </c>
      <c r="L506" s="57">
        <v>0</v>
      </c>
      <c r="M506" s="57">
        <v>0</v>
      </c>
      <c r="N506" s="58">
        <v>1.1499999999999999</v>
      </c>
      <c r="O506" s="58">
        <v>3</v>
      </c>
      <c r="P506" s="58">
        <v>0</v>
      </c>
      <c r="Q506" s="58">
        <v>0</v>
      </c>
      <c r="R506" s="58">
        <v>0</v>
      </c>
      <c r="S506" s="91">
        <v>0</v>
      </c>
    </row>
    <row r="507" spans="1:19">
      <c r="A507" s="54" t="s">
        <v>504</v>
      </c>
      <c r="B507" s="55" t="s">
        <v>505</v>
      </c>
      <c r="C507" s="56">
        <v>5</v>
      </c>
      <c r="D507" s="57">
        <v>46.8</v>
      </c>
      <c r="E507" s="57">
        <v>2.6</v>
      </c>
      <c r="F507" s="57">
        <v>2.5219999999999998</v>
      </c>
      <c r="G507" s="57">
        <v>0</v>
      </c>
      <c r="H507" s="57">
        <v>21.7</v>
      </c>
      <c r="I507" s="57">
        <v>29.3</v>
      </c>
      <c r="J507" s="57">
        <v>0</v>
      </c>
      <c r="K507" s="57">
        <v>0</v>
      </c>
      <c r="L507" s="57">
        <v>0</v>
      </c>
      <c r="M507" s="57">
        <v>0</v>
      </c>
      <c r="N507" s="58">
        <v>1.1499999999999999</v>
      </c>
      <c r="O507" s="58">
        <v>3</v>
      </c>
      <c r="P507" s="58">
        <v>0</v>
      </c>
      <c r="Q507" s="58">
        <v>0</v>
      </c>
      <c r="R507" s="58">
        <v>0</v>
      </c>
      <c r="S507" s="91">
        <v>0</v>
      </c>
    </row>
    <row r="508" spans="1:19">
      <c r="A508" s="54" t="s">
        <v>506</v>
      </c>
      <c r="B508" s="55" t="s">
        <v>507</v>
      </c>
      <c r="C508" s="56">
        <v>3</v>
      </c>
      <c r="D508" s="57">
        <v>48</v>
      </c>
      <c r="E508" s="57">
        <v>2.6</v>
      </c>
      <c r="F508" s="57">
        <v>2.5150000000000001</v>
      </c>
      <c r="G508" s="57">
        <v>0</v>
      </c>
      <c r="H508" s="57">
        <v>24.2</v>
      </c>
      <c r="I508" s="57">
        <v>31.82</v>
      </c>
      <c r="J508" s="57">
        <v>0</v>
      </c>
      <c r="K508" s="57">
        <v>0</v>
      </c>
      <c r="L508" s="57">
        <v>0</v>
      </c>
      <c r="M508" s="57">
        <v>0</v>
      </c>
      <c r="N508" s="58">
        <v>1.1499999999999999</v>
      </c>
      <c r="O508" s="58">
        <v>3</v>
      </c>
      <c r="P508" s="58">
        <v>0</v>
      </c>
      <c r="Q508" s="58">
        <v>0</v>
      </c>
      <c r="R508" s="58">
        <v>0</v>
      </c>
      <c r="S508" s="91">
        <v>0</v>
      </c>
    </row>
    <row r="509" spans="1:19">
      <c r="A509" s="54" t="s">
        <v>508</v>
      </c>
      <c r="B509" s="55" t="s">
        <v>509</v>
      </c>
      <c r="C509" s="56">
        <v>5</v>
      </c>
      <c r="D509" s="57">
        <v>46.8</v>
      </c>
      <c r="E509" s="57">
        <v>2.6</v>
      </c>
      <c r="F509" s="57">
        <v>2.5219999999999998</v>
      </c>
      <c r="G509" s="57">
        <v>0</v>
      </c>
      <c r="H509" s="57">
        <v>20.5</v>
      </c>
      <c r="I509" s="57">
        <v>24.5</v>
      </c>
      <c r="J509" s="57">
        <v>0</v>
      </c>
      <c r="K509" s="57">
        <v>0</v>
      </c>
      <c r="L509" s="57">
        <v>0</v>
      </c>
      <c r="M509" s="57">
        <v>0</v>
      </c>
      <c r="N509" s="58">
        <v>1.1499999999999999</v>
      </c>
      <c r="O509" s="58">
        <v>3</v>
      </c>
      <c r="P509" s="58">
        <v>0</v>
      </c>
      <c r="Q509" s="58">
        <v>0</v>
      </c>
      <c r="R509" s="58">
        <v>0</v>
      </c>
      <c r="S509" s="91">
        <v>0</v>
      </c>
    </row>
    <row r="510" spans="1:19">
      <c r="A510" s="54" t="s">
        <v>510</v>
      </c>
      <c r="B510" s="55" t="s">
        <v>511</v>
      </c>
      <c r="C510" s="56">
        <v>5</v>
      </c>
      <c r="D510" s="57">
        <v>49.8</v>
      </c>
      <c r="E510" s="57">
        <v>2.6</v>
      </c>
      <c r="F510" s="57">
        <v>2.5150000000000001</v>
      </c>
      <c r="G510" s="57">
        <v>0</v>
      </c>
      <c r="H510" s="57">
        <v>21.6</v>
      </c>
      <c r="I510" s="57">
        <v>28.6</v>
      </c>
      <c r="J510" s="57">
        <v>38.082999999999998</v>
      </c>
      <c r="K510" s="57">
        <v>0</v>
      </c>
      <c r="L510" s="57">
        <v>0</v>
      </c>
      <c r="M510" s="57">
        <v>0</v>
      </c>
      <c r="N510" s="58">
        <v>1.1499999999999999</v>
      </c>
      <c r="O510" s="58">
        <v>4</v>
      </c>
      <c r="P510" s="58">
        <v>0</v>
      </c>
      <c r="Q510" s="58">
        <v>0</v>
      </c>
      <c r="R510" s="58">
        <v>0</v>
      </c>
      <c r="S510" s="91">
        <v>0</v>
      </c>
    </row>
    <row r="511" spans="1:19">
      <c r="A511" s="54" t="s">
        <v>512</v>
      </c>
      <c r="B511" s="55" t="s">
        <v>513</v>
      </c>
      <c r="C511" s="56">
        <v>5</v>
      </c>
      <c r="D511" s="57">
        <v>49</v>
      </c>
      <c r="E511" s="57">
        <v>2.6</v>
      </c>
      <c r="F511" s="57">
        <v>2.5150000000000001</v>
      </c>
      <c r="G511" s="57">
        <v>0</v>
      </c>
      <c r="H511" s="57">
        <v>20.8</v>
      </c>
      <c r="I511" s="57">
        <v>27.8</v>
      </c>
      <c r="J511" s="57">
        <v>37.283000000000001</v>
      </c>
      <c r="K511" s="57">
        <v>0</v>
      </c>
      <c r="L511" s="57">
        <v>0</v>
      </c>
      <c r="M511" s="57">
        <v>0</v>
      </c>
      <c r="N511" s="58">
        <v>1.1499999999999999</v>
      </c>
      <c r="O511" s="58">
        <v>4</v>
      </c>
      <c r="P511" s="58">
        <v>0</v>
      </c>
      <c r="Q511" s="58">
        <v>0</v>
      </c>
      <c r="R511" s="58">
        <v>0</v>
      </c>
      <c r="S511" s="91">
        <v>0</v>
      </c>
    </row>
    <row r="512" spans="1:19">
      <c r="A512" s="54" t="s">
        <v>514</v>
      </c>
      <c r="B512" s="55" t="s">
        <v>515</v>
      </c>
      <c r="C512" s="56">
        <v>5</v>
      </c>
      <c r="D512" s="57">
        <v>49.8</v>
      </c>
      <c r="E512" s="57">
        <v>2.6</v>
      </c>
      <c r="F512" s="57">
        <v>2.5150000000000001</v>
      </c>
      <c r="G512" s="57">
        <v>0</v>
      </c>
      <c r="H512" s="57">
        <v>19.600000000000001</v>
      </c>
      <c r="I512" s="57">
        <v>26.6</v>
      </c>
      <c r="J512" s="57">
        <v>36.082999999999998</v>
      </c>
      <c r="K512" s="57">
        <v>0</v>
      </c>
      <c r="L512" s="57">
        <v>0</v>
      </c>
      <c r="M512" s="57">
        <v>0</v>
      </c>
      <c r="N512" s="58">
        <v>1.1499999999999999</v>
      </c>
      <c r="O512" s="58">
        <v>4</v>
      </c>
      <c r="P512" s="58">
        <v>0</v>
      </c>
      <c r="Q512" s="58">
        <v>0</v>
      </c>
      <c r="R512" s="58">
        <v>0</v>
      </c>
      <c r="S512" s="91">
        <v>0</v>
      </c>
    </row>
    <row r="513" spans="1:19">
      <c r="A513" s="54" t="s">
        <v>516</v>
      </c>
      <c r="B513" s="55" t="s">
        <v>517</v>
      </c>
      <c r="C513" s="56">
        <v>5</v>
      </c>
      <c r="D513" s="57">
        <v>46.7</v>
      </c>
      <c r="E513" s="57">
        <v>2.6</v>
      </c>
      <c r="F513" s="57">
        <v>2.5150000000000001</v>
      </c>
      <c r="G513" s="57">
        <v>0</v>
      </c>
      <c r="H513" s="57">
        <v>16.7</v>
      </c>
      <c r="I513" s="57">
        <v>33.5</v>
      </c>
      <c r="J513" s="57">
        <v>0</v>
      </c>
      <c r="K513" s="57">
        <v>0</v>
      </c>
      <c r="L513" s="57">
        <v>0</v>
      </c>
      <c r="M513" s="57">
        <v>0</v>
      </c>
      <c r="N513" s="58">
        <v>1.1499999999999999</v>
      </c>
      <c r="O513" s="58">
        <v>4.3</v>
      </c>
      <c r="P513" s="58">
        <v>0</v>
      </c>
      <c r="Q513" s="58">
        <v>0</v>
      </c>
      <c r="R513" s="58">
        <v>0</v>
      </c>
      <c r="S513" s="91">
        <v>0</v>
      </c>
    </row>
    <row r="514" spans="1:19">
      <c r="A514" s="54" t="s">
        <v>518</v>
      </c>
      <c r="B514" s="55" t="s">
        <v>26</v>
      </c>
      <c r="C514" s="56">
        <v>5</v>
      </c>
      <c r="D514" s="57">
        <v>49.8</v>
      </c>
      <c r="E514" s="57">
        <v>2.6</v>
      </c>
      <c r="F514" s="57">
        <v>2.5150000000000001</v>
      </c>
      <c r="G514" s="57">
        <v>0</v>
      </c>
      <c r="H514" s="57">
        <v>21.6</v>
      </c>
      <c r="I514" s="57">
        <v>0</v>
      </c>
      <c r="J514" s="57">
        <v>0</v>
      </c>
      <c r="K514" s="57">
        <v>0</v>
      </c>
      <c r="L514" s="57">
        <v>0</v>
      </c>
      <c r="M514" s="57">
        <v>0</v>
      </c>
      <c r="N514" s="58">
        <v>1.33</v>
      </c>
      <c r="O514" s="58">
        <v>0</v>
      </c>
      <c r="P514" s="58">
        <v>0</v>
      </c>
      <c r="Q514" s="58">
        <v>0</v>
      </c>
      <c r="R514" s="58">
        <v>0</v>
      </c>
      <c r="S514" s="91">
        <v>0</v>
      </c>
    </row>
    <row r="515" spans="1:19">
      <c r="A515" s="54" t="s">
        <v>519</v>
      </c>
      <c r="B515" s="55" t="s">
        <v>520</v>
      </c>
      <c r="C515" s="56">
        <v>5</v>
      </c>
      <c r="D515" s="57">
        <v>49.8</v>
      </c>
      <c r="E515" s="57">
        <v>2.6</v>
      </c>
      <c r="F515" s="57">
        <v>2.5150000000000001</v>
      </c>
      <c r="G515" s="57">
        <v>2.48</v>
      </c>
      <c r="H515" s="57">
        <v>9.5</v>
      </c>
      <c r="I515" s="57">
        <v>22.3</v>
      </c>
      <c r="J515" s="57">
        <v>0</v>
      </c>
      <c r="K515" s="57">
        <v>0</v>
      </c>
      <c r="L515" s="57">
        <v>0</v>
      </c>
      <c r="M515" s="57">
        <v>0</v>
      </c>
      <c r="N515" s="58">
        <v>0</v>
      </c>
      <c r="O515" s="58">
        <v>1.3</v>
      </c>
      <c r="P515" s="58">
        <v>0</v>
      </c>
      <c r="Q515" s="58">
        <v>0</v>
      </c>
      <c r="R515" s="58">
        <v>0</v>
      </c>
      <c r="S515" s="91">
        <v>0</v>
      </c>
    </row>
    <row r="516" spans="1:19">
      <c r="A516" s="54" t="s">
        <v>521</v>
      </c>
      <c r="B516" s="55" t="s">
        <v>27</v>
      </c>
      <c r="C516" s="56">
        <v>5</v>
      </c>
      <c r="D516" s="57">
        <v>49.8</v>
      </c>
      <c r="E516" s="57">
        <v>2.6</v>
      </c>
      <c r="F516" s="57">
        <v>2.5150000000000001</v>
      </c>
      <c r="G516" s="57">
        <v>0</v>
      </c>
      <c r="H516" s="57">
        <v>23.3</v>
      </c>
      <c r="I516" s="57">
        <v>0</v>
      </c>
      <c r="J516" s="57">
        <v>0</v>
      </c>
      <c r="K516" s="57">
        <v>0</v>
      </c>
      <c r="L516" s="57">
        <v>0</v>
      </c>
      <c r="M516" s="57">
        <v>0</v>
      </c>
      <c r="N516" s="58">
        <v>1.34</v>
      </c>
      <c r="O516" s="58">
        <v>0</v>
      </c>
      <c r="P516" s="58">
        <v>0</v>
      </c>
      <c r="Q516" s="58">
        <v>0</v>
      </c>
      <c r="R516" s="58">
        <v>0</v>
      </c>
      <c r="S516" s="91">
        <v>0</v>
      </c>
    </row>
    <row r="517" spans="1:19">
      <c r="A517" s="54" t="s">
        <v>522</v>
      </c>
      <c r="B517" s="55" t="s">
        <v>523</v>
      </c>
      <c r="C517" s="56">
        <v>5</v>
      </c>
      <c r="D517" s="57">
        <v>49.8</v>
      </c>
      <c r="E517" s="57">
        <v>2.6</v>
      </c>
      <c r="F517" s="57">
        <v>2.0249999999999999</v>
      </c>
      <c r="G517" s="57">
        <v>0</v>
      </c>
      <c r="H517" s="57">
        <v>18.8</v>
      </c>
      <c r="I517" s="57">
        <v>0</v>
      </c>
      <c r="J517" s="57">
        <v>0</v>
      </c>
      <c r="K517" s="57">
        <v>0</v>
      </c>
      <c r="L517" s="57">
        <v>0</v>
      </c>
      <c r="M517" s="57">
        <v>0</v>
      </c>
      <c r="N517" s="58">
        <v>1.3</v>
      </c>
      <c r="O517" s="58">
        <v>0</v>
      </c>
      <c r="P517" s="58">
        <v>0</v>
      </c>
      <c r="Q517" s="58">
        <v>0</v>
      </c>
      <c r="R517" s="58">
        <v>0</v>
      </c>
      <c r="S517" s="91">
        <v>0</v>
      </c>
    </row>
    <row r="518" spans="1:19">
      <c r="A518" s="54" t="s">
        <v>524</v>
      </c>
      <c r="B518" s="55" t="s">
        <v>525</v>
      </c>
      <c r="C518" s="56">
        <v>5</v>
      </c>
      <c r="D518" s="57">
        <v>42.3</v>
      </c>
      <c r="E518" s="57">
        <v>2.6</v>
      </c>
      <c r="F518" s="57">
        <v>2.5150000000000001</v>
      </c>
      <c r="G518" s="57">
        <v>0</v>
      </c>
      <c r="H518" s="57">
        <v>20.3</v>
      </c>
      <c r="I518" s="57">
        <v>0</v>
      </c>
      <c r="J518" s="57">
        <v>0</v>
      </c>
      <c r="K518" s="57">
        <v>0</v>
      </c>
      <c r="L518" s="57">
        <v>0</v>
      </c>
      <c r="M518" s="57">
        <v>0</v>
      </c>
      <c r="N518" s="58">
        <v>1.34</v>
      </c>
      <c r="O518" s="58">
        <v>0</v>
      </c>
      <c r="P518" s="58">
        <v>0</v>
      </c>
      <c r="Q518" s="58">
        <v>0</v>
      </c>
      <c r="R518" s="58">
        <v>0</v>
      </c>
      <c r="S518" s="91">
        <v>0</v>
      </c>
    </row>
    <row r="519" spans="1:19">
      <c r="A519" s="54" t="s">
        <v>526</v>
      </c>
      <c r="B519" s="55" t="s">
        <v>527</v>
      </c>
      <c r="C519" s="56">
        <v>5</v>
      </c>
      <c r="D519" s="57">
        <v>42.5</v>
      </c>
      <c r="E519" s="57">
        <v>2.6</v>
      </c>
      <c r="F519" s="57">
        <v>2.5219999999999998</v>
      </c>
      <c r="G519" s="57">
        <v>2.48</v>
      </c>
      <c r="H519" s="57">
        <v>9.5</v>
      </c>
      <c r="I519" s="57">
        <v>22.3</v>
      </c>
      <c r="J519" s="57">
        <v>0</v>
      </c>
      <c r="K519" s="57">
        <v>0</v>
      </c>
      <c r="L519" s="57">
        <v>0</v>
      </c>
      <c r="M519" s="57">
        <v>0</v>
      </c>
      <c r="N519" s="58">
        <v>0</v>
      </c>
      <c r="O519" s="58">
        <v>1.3</v>
      </c>
      <c r="P519" s="58">
        <v>0</v>
      </c>
      <c r="Q519" s="58">
        <v>0</v>
      </c>
      <c r="R519" s="58">
        <v>0</v>
      </c>
      <c r="S519" s="91">
        <v>0</v>
      </c>
    </row>
    <row r="520" spans="1:19">
      <c r="A520" s="54" t="s">
        <v>528</v>
      </c>
      <c r="B520" s="55" t="s">
        <v>529</v>
      </c>
      <c r="C520" s="56">
        <v>5</v>
      </c>
      <c r="D520" s="57">
        <v>49.7</v>
      </c>
      <c r="E520" s="57">
        <v>2.6</v>
      </c>
      <c r="F520" s="57">
        <v>2.5150000000000001</v>
      </c>
      <c r="G520" s="57">
        <v>0</v>
      </c>
      <c r="H520" s="57">
        <v>18</v>
      </c>
      <c r="I520" s="57">
        <v>32.799999999999997</v>
      </c>
      <c r="J520" s="57">
        <v>0</v>
      </c>
      <c r="K520" s="57">
        <v>0</v>
      </c>
      <c r="L520" s="57">
        <v>0</v>
      </c>
      <c r="M520" s="57">
        <v>0</v>
      </c>
      <c r="N520" s="58">
        <v>1.3</v>
      </c>
      <c r="O520" s="58">
        <v>0</v>
      </c>
      <c r="P520" s="58">
        <v>0</v>
      </c>
      <c r="Q520" s="58">
        <v>0</v>
      </c>
      <c r="R520" s="58">
        <v>0</v>
      </c>
      <c r="S520" s="91">
        <v>0</v>
      </c>
    </row>
    <row r="521" spans="1:19">
      <c r="A521" s="54" t="s">
        <v>530</v>
      </c>
      <c r="B521" s="55" t="s">
        <v>531</v>
      </c>
      <c r="C521" s="56">
        <v>5</v>
      </c>
      <c r="D521" s="57">
        <v>44.9</v>
      </c>
      <c r="E521" s="57">
        <v>2.6</v>
      </c>
      <c r="F521" s="57">
        <v>2.5150000000000001</v>
      </c>
      <c r="G521" s="57">
        <v>0</v>
      </c>
      <c r="H521" s="57">
        <v>21.4</v>
      </c>
      <c r="I521" s="57">
        <v>0</v>
      </c>
      <c r="J521" s="57">
        <v>0</v>
      </c>
      <c r="K521" s="57">
        <v>0</v>
      </c>
      <c r="L521" s="57">
        <v>0</v>
      </c>
      <c r="M521" s="57">
        <v>0</v>
      </c>
      <c r="N521" s="58">
        <v>1.3</v>
      </c>
      <c r="O521" s="58">
        <v>0</v>
      </c>
      <c r="P521" s="58">
        <v>0</v>
      </c>
      <c r="Q521" s="58">
        <v>0</v>
      </c>
      <c r="R521" s="58">
        <v>0</v>
      </c>
      <c r="S521" s="91">
        <v>0</v>
      </c>
    </row>
    <row r="522" spans="1:19">
      <c r="A522" s="54" t="s">
        <v>532</v>
      </c>
      <c r="B522" s="55" t="s">
        <v>533</v>
      </c>
      <c r="C522" s="56">
        <v>5</v>
      </c>
      <c r="D522" s="57">
        <v>47.7</v>
      </c>
      <c r="E522" s="57">
        <v>2.6</v>
      </c>
      <c r="F522" s="57">
        <v>2.5150000000000001</v>
      </c>
      <c r="G522" s="57">
        <v>0</v>
      </c>
      <c r="H522" s="57">
        <v>19</v>
      </c>
      <c r="I522" s="57">
        <v>0</v>
      </c>
      <c r="J522" s="57">
        <v>0</v>
      </c>
      <c r="K522" s="57">
        <v>0</v>
      </c>
      <c r="L522" s="57">
        <v>0</v>
      </c>
      <c r="M522" s="57">
        <v>0</v>
      </c>
      <c r="N522" s="58">
        <v>1.3</v>
      </c>
      <c r="O522" s="58">
        <v>0</v>
      </c>
      <c r="P522" s="58">
        <v>0</v>
      </c>
      <c r="Q522" s="58">
        <v>0</v>
      </c>
      <c r="R522" s="58">
        <v>0</v>
      </c>
      <c r="S522" s="91">
        <v>0</v>
      </c>
    </row>
    <row r="523" spans="1:19">
      <c r="A523" s="54" t="s">
        <v>534</v>
      </c>
      <c r="B523" s="55" t="s">
        <v>535</v>
      </c>
      <c r="C523" s="56">
        <v>5</v>
      </c>
      <c r="D523" s="57">
        <v>49.8</v>
      </c>
      <c r="E523" s="57">
        <v>2.6</v>
      </c>
      <c r="F523" s="57">
        <v>2.0249999999999999</v>
      </c>
      <c r="G523" s="57">
        <v>0</v>
      </c>
      <c r="H523" s="57">
        <v>20.8</v>
      </c>
      <c r="I523" s="57">
        <v>0</v>
      </c>
      <c r="J523" s="57">
        <v>0</v>
      </c>
      <c r="K523" s="57">
        <v>0</v>
      </c>
      <c r="L523" s="57">
        <v>0</v>
      </c>
      <c r="M523" s="57">
        <v>0</v>
      </c>
      <c r="N523" s="58">
        <v>1.3</v>
      </c>
      <c r="O523" s="58">
        <v>0</v>
      </c>
      <c r="P523" s="58">
        <v>0</v>
      </c>
      <c r="Q523" s="58">
        <v>0</v>
      </c>
      <c r="R523" s="58">
        <v>0</v>
      </c>
      <c r="S523" s="91">
        <v>0</v>
      </c>
    </row>
    <row r="524" spans="1:19">
      <c r="A524" s="54" t="s">
        <v>536</v>
      </c>
      <c r="B524" s="55" t="s">
        <v>537</v>
      </c>
      <c r="C524" s="56">
        <v>5</v>
      </c>
      <c r="D524" s="57">
        <v>46.7</v>
      </c>
      <c r="E524" s="57">
        <v>2.6</v>
      </c>
      <c r="F524" s="57">
        <v>2.5150000000000001</v>
      </c>
      <c r="G524" s="57">
        <v>0</v>
      </c>
      <c r="H524" s="57">
        <v>19.5</v>
      </c>
      <c r="I524" s="57">
        <v>0</v>
      </c>
      <c r="J524" s="57">
        <v>0</v>
      </c>
      <c r="K524" s="57">
        <v>0</v>
      </c>
      <c r="L524" s="57">
        <v>0</v>
      </c>
      <c r="M524" s="57">
        <v>0</v>
      </c>
      <c r="N524" s="58">
        <v>1.3</v>
      </c>
      <c r="O524" s="58">
        <v>0</v>
      </c>
      <c r="P524" s="58">
        <v>0</v>
      </c>
      <c r="Q524" s="58">
        <v>0</v>
      </c>
      <c r="R524" s="58">
        <v>0</v>
      </c>
      <c r="S524" s="91">
        <v>0</v>
      </c>
    </row>
    <row r="525" spans="1:19">
      <c r="A525" s="54" t="s">
        <v>538</v>
      </c>
      <c r="B525" s="55" t="s">
        <v>539</v>
      </c>
      <c r="C525" s="56">
        <v>5</v>
      </c>
      <c r="D525" s="57">
        <v>49.2</v>
      </c>
      <c r="E525" s="57">
        <v>2.6</v>
      </c>
      <c r="F525" s="57">
        <v>2.5150000000000001</v>
      </c>
      <c r="G525" s="57">
        <v>0</v>
      </c>
      <c r="H525" s="57">
        <v>19.5</v>
      </c>
      <c r="I525" s="57">
        <v>34.299999999999997</v>
      </c>
      <c r="J525" s="57">
        <v>0</v>
      </c>
      <c r="K525" s="57">
        <v>0</v>
      </c>
      <c r="L525" s="57">
        <v>0</v>
      </c>
      <c r="M525" s="57">
        <v>0</v>
      </c>
      <c r="N525" s="58">
        <v>1.3</v>
      </c>
      <c r="O525" s="58">
        <v>0</v>
      </c>
      <c r="P525" s="58">
        <v>0</v>
      </c>
      <c r="Q525" s="58">
        <v>0</v>
      </c>
      <c r="R525" s="58">
        <v>0</v>
      </c>
      <c r="S525" s="91">
        <v>0</v>
      </c>
    </row>
    <row r="526" spans="1:19">
      <c r="A526" s="54" t="s">
        <v>540</v>
      </c>
      <c r="B526" s="55" t="s">
        <v>541</v>
      </c>
      <c r="C526" s="56">
        <v>5</v>
      </c>
      <c r="D526" s="57">
        <v>44.7</v>
      </c>
      <c r="E526" s="57">
        <v>2.6</v>
      </c>
      <c r="F526" s="57">
        <v>2.5150000000000001</v>
      </c>
      <c r="G526" s="57">
        <v>0</v>
      </c>
      <c r="H526" s="57">
        <v>15.2</v>
      </c>
      <c r="I526" s="57">
        <v>0</v>
      </c>
      <c r="J526" s="57">
        <v>0</v>
      </c>
      <c r="K526" s="57">
        <v>0</v>
      </c>
      <c r="L526" s="57">
        <v>0</v>
      </c>
      <c r="M526" s="57">
        <v>0</v>
      </c>
      <c r="N526" s="58">
        <v>1.3</v>
      </c>
      <c r="O526" s="58">
        <v>0</v>
      </c>
      <c r="P526" s="58">
        <v>0</v>
      </c>
      <c r="Q526" s="58">
        <v>0</v>
      </c>
      <c r="R526" s="58">
        <v>0</v>
      </c>
      <c r="S526" s="91">
        <v>0</v>
      </c>
    </row>
    <row r="527" spans="1:19">
      <c r="A527" s="54" t="s">
        <v>542</v>
      </c>
      <c r="B527" s="55" t="s">
        <v>543</v>
      </c>
      <c r="C527" s="56">
        <v>5</v>
      </c>
      <c r="D527" s="57">
        <v>49.2</v>
      </c>
      <c r="E527" s="57">
        <v>2.6</v>
      </c>
      <c r="F527" s="57">
        <v>2.5150000000000001</v>
      </c>
      <c r="G527" s="57">
        <v>0</v>
      </c>
      <c r="H527" s="57">
        <v>19.5</v>
      </c>
      <c r="I527" s="57">
        <v>34.299999999999997</v>
      </c>
      <c r="J527" s="57">
        <v>0</v>
      </c>
      <c r="K527" s="57">
        <v>0</v>
      </c>
      <c r="L527" s="57">
        <v>0</v>
      </c>
      <c r="M527" s="57">
        <v>0</v>
      </c>
      <c r="N527" s="58">
        <v>1.3</v>
      </c>
      <c r="O527" s="58">
        <v>0</v>
      </c>
      <c r="P527" s="58">
        <v>0</v>
      </c>
      <c r="Q527" s="58">
        <v>0</v>
      </c>
      <c r="R527" s="58">
        <v>0</v>
      </c>
      <c r="S527" s="91">
        <v>0</v>
      </c>
    </row>
    <row r="528" spans="1:19">
      <c r="A528" s="54" t="s">
        <v>544</v>
      </c>
      <c r="B528" s="55" t="s">
        <v>25</v>
      </c>
      <c r="C528" s="56">
        <v>5</v>
      </c>
      <c r="D528" s="57">
        <v>49.8</v>
      </c>
      <c r="E528" s="57">
        <v>2.6</v>
      </c>
      <c r="F528" s="57">
        <v>2.5150000000000001</v>
      </c>
      <c r="G528" s="57">
        <v>0</v>
      </c>
      <c r="H528" s="57">
        <v>21.5</v>
      </c>
      <c r="I528" s="57">
        <v>0</v>
      </c>
      <c r="J528" s="57">
        <v>0</v>
      </c>
      <c r="K528" s="57">
        <v>0</v>
      </c>
      <c r="L528" s="57">
        <v>0</v>
      </c>
      <c r="M528" s="57">
        <v>0</v>
      </c>
      <c r="N528" s="58">
        <v>1.34</v>
      </c>
      <c r="O528" s="58">
        <v>0</v>
      </c>
      <c r="P528" s="58">
        <v>0</v>
      </c>
      <c r="Q528" s="58">
        <v>0</v>
      </c>
      <c r="R528" s="58">
        <v>0</v>
      </c>
      <c r="S528" s="91">
        <v>0</v>
      </c>
    </row>
    <row r="529" spans="1:19">
      <c r="A529" s="54" t="s">
        <v>545</v>
      </c>
      <c r="B529" s="55" t="s">
        <v>546</v>
      </c>
      <c r="C529" s="56">
        <v>5</v>
      </c>
      <c r="D529" s="57">
        <v>48.3</v>
      </c>
      <c r="E529" s="57">
        <v>2.6</v>
      </c>
      <c r="F529" s="57">
        <v>2.5150000000000001</v>
      </c>
      <c r="G529" s="57">
        <v>0</v>
      </c>
      <c r="H529" s="57">
        <v>19.3</v>
      </c>
      <c r="I529" s="57">
        <v>21.3</v>
      </c>
      <c r="J529" s="57">
        <v>31.3</v>
      </c>
      <c r="K529" s="57">
        <v>0</v>
      </c>
      <c r="L529" s="57">
        <v>0</v>
      </c>
      <c r="M529" s="57">
        <v>0</v>
      </c>
      <c r="N529" s="58">
        <v>1.3</v>
      </c>
      <c r="O529" s="58">
        <v>0.45</v>
      </c>
      <c r="P529" s="58">
        <v>2</v>
      </c>
      <c r="Q529" s="58">
        <v>0</v>
      </c>
      <c r="R529" s="58">
        <v>0</v>
      </c>
      <c r="S529" s="91">
        <v>0</v>
      </c>
    </row>
    <row r="530" spans="1:19">
      <c r="A530" s="54" t="s">
        <v>547</v>
      </c>
      <c r="B530" s="55" t="s">
        <v>548</v>
      </c>
      <c r="C530" s="56">
        <v>5</v>
      </c>
      <c r="D530" s="57">
        <v>48</v>
      </c>
      <c r="E530" s="57">
        <v>2.6</v>
      </c>
      <c r="F530" s="57">
        <v>2.5150000000000001</v>
      </c>
      <c r="G530" s="57">
        <v>0</v>
      </c>
      <c r="H530" s="57">
        <v>19</v>
      </c>
      <c r="I530" s="57">
        <v>21</v>
      </c>
      <c r="J530" s="57">
        <v>31</v>
      </c>
      <c r="K530" s="57">
        <v>0</v>
      </c>
      <c r="L530" s="57">
        <v>0</v>
      </c>
      <c r="M530" s="57">
        <v>0</v>
      </c>
      <c r="N530" s="58">
        <v>1.3</v>
      </c>
      <c r="O530" s="58">
        <v>0.45</v>
      </c>
      <c r="P530" s="58">
        <v>2</v>
      </c>
      <c r="Q530" s="58">
        <v>0</v>
      </c>
      <c r="R530" s="58">
        <v>0</v>
      </c>
      <c r="S530" s="91">
        <v>0</v>
      </c>
    </row>
    <row r="531" spans="1:19">
      <c r="A531" s="54" t="s">
        <v>549</v>
      </c>
      <c r="B531" s="55" t="s">
        <v>550</v>
      </c>
      <c r="C531" s="56">
        <v>5</v>
      </c>
      <c r="D531" s="57">
        <v>49.2</v>
      </c>
      <c r="E531" s="57">
        <v>2.6</v>
      </c>
      <c r="F531" s="57">
        <v>2.5150000000000001</v>
      </c>
      <c r="G531" s="57">
        <v>0</v>
      </c>
      <c r="H531" s="57">
        <v>20.9</v>
      </c>
      <c r="I531" s="57">
        <v>26.7</v>
      </c>
      <c r="J531" s="57">
        <v>0</v>
      </c>
      <c r="K531" s="57">
        <v>0</v>
      </c>
      <c r="L531" s="57">
        <v>0</v>
      </c>
      <c r="M531" s="57">
        <v>0</v>
      </c>
      <c r="N531" s="58">
        <v>1.3</v>
      </c>
      <c r="O531" s="58">
        <v>1</v>
      </c>
      <c r="P531" s="58">
        <v>0</v>
      </c>
      <c r="Q531" s="58">
        <v>0</v>
      </c>
      <c r="R531" s="58">
        <v>0</v>
      </c>
      <c r="S531" s="91">
        <v>0</v>
      </c>
    </row>
    <row r="532" spans="1:19">
      <c r="A532" s="54" t="s">
        <v>551</v>
      </c>
      <c r="B532" s="55" t="s">
        <v>552</v>
      </c>
      <c r="C532" s="56">
        <v>5</v>
      </c>
      <c r="D532" s="57">
        <v>49.2</v>
      </c>
      <c r="E532" s="57">
        <v>2.6</v>
      </c>
      <c r="F532" s="57">
        <v>2.5150000000000001</v>
      </c>
      <c r="G532" s="57">
        <v>0</v>
      </c>
      <c r="H532" s="57">
        <v>20.9</v>
      </c>
      <c r="I532" s="57">
        <v>26.7</v>
      </c>
      <c r="J532" s="57">
        <v>0</v>
      </c>
      <c r="K532" s="57">
        <v>0</v>
      </c>
      <c r="L532" s="57">
        <v>0</v>
      </c>
      <c r="M532" s="57">
        <v>0</v>
      </c>
      <c r="N532" s="58">
        <v>1.3</v>
      </c>
      <c r="O532" s="58">
        <v>1</v>
      </c>
      <c r="P532" s="58">
        <v>0</v>
      </c>
      <c r="Q532" s="58">
        <v>0</v>
      </c>
      <c r="R532" s="58">
        <v>0</v>
      </c>
      <c r="S532" s="91">
        <v>0</v>
      </c>
    </row>
    <row r="533" spans="1:19">
      <c r="A533" s="54" t="s">
        <v>553</v>
      </c>
      <c r="B533" s="55" t="s">
        <v>554</v>
      </c>
      <c r="C533" s="56">
        <v>5</v>
      </c>
      <c r="D533" s="57">
        <v>44.7</v>
      </c>
      <c r="E533" s="57">
        <v>2.6</v>
      </c>
      <c r="F533" s="57">
        <v>2.5150000000000001</v>
      </c>
      <c r="G533" s="57">
        <v>0</v>
      </c>
      <c r="H533" s="57">
        <v>19.7</v>
      </c>
      <c r="I533" s="57">
        <v>29.7</v>
      </c>
      <c r="J533" s="57">
        <v>33.700000000000003</v>
      </c>
      <c r="K533" s="57">
        <v>0</v>
      </c>
      <c r="L533" s="57">
        <v>0</v>
      </c>
      <c r="M533" s="57">
        <v>0</v>
      </c>
      <c r="N533" s="58">
        <v>1.3</v>
      </c>
      <c r="O533" s="58">
        <v>1.1499999999999999</v>
      </c>
      <c r="P533" s="58">
        <v>7.3</v>
      </c>
      <c r="Q533" s="58">
        <v>0</v>
      </c>
      <c r="R533" s="58">
        <v>0</v>
      </c>
      <c r="S533" s="91">
        <v>0</v>
      </c>
    </row>
    <row r="534" spans="1:19">
      <c r="A534" s="54" t="s">
        <v>555</v>
      </c>
      <c r="B534" s="55" t="s">
        <v>556</v>
      </c>
      <c r="C534" s="56">
        <v>5</v>
      </c>
      <c r="D534" s="57">
        <v>44.7</v>
      </c>
      <c r="E534" s="57">
        <v>2.6</v>
      </c>
      <c r="F534" s="57">
        <v>2.5150000000000001</v>
      </c>
      <c r="G534" s="57">
        <v>0</v>
      </c>
      <c r="H534" s="57">
        <v>19.7</v>
      </c>
      <c r="I534" s="57">
        <v>22.6</v>
      </c>
      <c r="J534" s="57">
        <v>33.700000000000003</v>
      </c>
      <c r="K534" s="57">
        <v>0</v>
      </c>
      <c r="L534" s="57">
        <v>0</v>
      </c>
      <c r="M534" s="57">
        <v>0</v>
      </c>
      <c r="N534" s="58">
        <v>1.3</v>
      </c>
      <c r="O534" s="58">
        <v>1.1499999999999999</v>
      </c>
      <c r="P534" s="58">
        <v>7.3</v>
      </c>
      <c r="Q534" s="58">
        <v>0</v>
      </c>
      <c r="R534" s="58">
        <v>0</v>
      </c>
      <c r="S534" s="91">
        <v>0</v>
      </c>
    </row>
    <row r="535" spans="1:19">
      <c r="A535" s="54" t="s">
        <v>557</v>
      </c>
      <c r="B535" s="55" t="s">
        <v>558</v>
      </c>
      <c r="C535" s="56">
        <v>5</v>
      </c>
      <c r="D535" s="57">
        <v>43.7</v>
      </c>
      <c r="E535" s="57">
        <v>2.6</v>
      </c>
      <c r="F535" s="57">
        <v>2.5150000000000001</v>
      </c>
      <c r="G535" s="57">
        <v>0</v>
      </c>
      <c r="H535" s="57">
        <v>18.7</v>
      </c>
      <c r="I535" s="57">
        <v>21.6</v>
      </c>
      <c r="J535" s="57">
        <v>32.700000000000003</v>
      </c>
      <c r="K535" s="57">
        <v>0</v>
      </c>
      <c r="L535" s="57">
        <v>0</v>
      </c>
      <c r="M535" s="57">
        <v>0</v>
      </c>
      <c r="N535" s="58">
        <v>1.3</v>
      </c>
      <c r="O535" s="58">
        <v>1.1499999999999999</v>
      </c>
      <c r="P535" s="58">
        <v>7.3</v>
      </c>
      <c r="Q535" s="58">
        <v>0</v>
      </c>
      <c r="R535" s="58">
        <v>0</v>
      </c>
      <c r="S535" s="91">
        <v>0</v>
      </c>
    </row>
    <row r="536" spans="1:19">
      <c r="A536" s="54" t="s">
        <v>559</v>
      </c>
      <c r="B536" s="55" t="s">
        <v>560</v>
      </c>
      <c r="C536" s="56">
        <v>5</v>
      </c>
      <c r="D536" s="57">
        <v>44</v>
      </c>
      <c r="E536" s="57">
        <v>2.6</v>
      </c>
      <c r="F536" s="57">
        <v>2.5150000000000001</v>
      </c>
      <c r="G536" s="57">
        <v>0</v>
      </c>
      <c r="H536" s="57">
        <v>15.2</v>
      </c>
      <c r="I536" s="57">
        <v>21</v>
      </c>
      <c r="J536" s="57">
        <v>30.5</v>
      </c>
      <c r="K536" s="57">
        <v>0</v>
      </c>
      <c r="L536" s="57">
        <v>0</v>
      </c>
      <c r="M536" s="57">
        <v>0</v>
      </c>
      <c r="N536" s="58">
        <v>1.3</v>
      </c>
      <c r="O536" s="58">
        <v>2.2999999999999998</v>
      </c>
      <c r="P536" s="58">
        <v>6.3</v>
      </c>
      <c r="Q536" s="58">
        <v>0</v>
      </c>
      <c r="R536" s="58">
        <v>0</v>
      </c>
      <c r="S536" s="91">
        <v>0</v>
      </c>
    </row>
    <row r="537" spans="1:19">
      <c r="A537" s="54" t="s">
        <v>561</v>
      </c>
      <c r="B537" s="55" t="s">
        <v>562</v>
      </c>
      <c r="C537" s="56">
        <v>5</v>
      </c>
      <c r="D537" s="57">
        <v>45.9</v>
      </c>
      <c r="E537" s="57">
        <v>2.6</v>
      </c>
      <c r="F537" s="57">
        <v>2.5150000000000001</v>
      </c>
      <c r="G537" s="57">
        <v>0</v>
      </c>
      <c r="H537" s="57">
        <v>19.8</v>
      </c>
      <c r="I537" s="57">
        <v>22.8</v>
      </c>
      <c r="J537" s="57">
        <v>0</v>
      </c>
      <c r="K537" s="57">
        <v>0</v>
      </c>
      <c r="L537" s="57">
        <v>0</v>
      </c>
      <c r="M537" s="57">
        <v>0</v>
      </c>
      <c r="N537" s="58">
        <v>1.3</v>
      </c>
      <c r="O537" s="58">
        <v>3</v>
      </c>
      <c r="P537" s="58">
        <v>0</v>
      </c>
      <c r="Q537" s="58">
        <v>0</v>
      </c>
      <c r="R537" s="58">
        <v>0</v>
      </c>
      <c r="S537" s="91">
        <v>0</v>
      </c>
    </row>
    <row r="538" spans="1:19">
      <c r="A538" s="54" t="s">
        <v>563</v>
      </c>
      <c r="B538" s="55" t="s">
        <v>564</v>
      </c>
      <c r="C538" s="56">
        <v>5</v>
      </c>
      <c r="D538" s="57">
        <v>48</v>
      </c>
      <c r="E538" s="57">
        <v>2.6</v>
      </c>
      <c r="F538" s="57">
        <v>2.5150000000000001</v>
      </c>
      <c r="G538" s="57">
        <v>0</v>
      </c>
      <c r="H538" s="57">
        <v>19.8</v>
      </c>
      <c r="I538" s="57">
        <v>25.3</v>
      </c>
      <c r="J538" s="57">
        <v>0</v>
      </c>
      <c r="K538" s="57">
        <v>0</v>
      </c>
      <c r="L538" s="57">
        <v>0</v>
      </c>
      <c r="M538" s="57">
        <v>0</v>
      </c>
      <c r="N538" s="58">
        <v>1.3</v>
      </c>
      <c r="O538" s="58">
        <v>3</v>
      </c>
      <c r="P538" s="58">
        <v>0</v>
      </c>
      <c r="Q538" s="58">
        <v>0</v>
      </c>
      <c r="R538" s="58">
        <v>0</v>
      </c>
      <c r="S538" s="91">
        <v>0</v>
      </c>
    </row>
    <row r="539" spans="1:19">
      <c r="A539" s="54" t="s">
        <v>565</v>
      </c>
      <c r="B539" s="55" t="s">
        <v>566</v>
      </c>
      <c r="C539" s="56">
        <v>3</v>
      </c>
      <c r="D539" s="57">
        <v>47</v>
      </c>
      <c r="E539" s="57">
        <v>1.6</v>
      </c>
      <c r="F539" s="57">
        <v>2.5219999999999998</v>
      </c>
      <c r="G539" s="57">
        <v>0</v>
      </c>
      <c r="H539" s="57">
        <v>17.899999999999999</v>
      </c>
      <c r="I539" s="57">
        <v>30.7</v>
      </c>
      <c r="J539" s="57">
        <v>0</v>
      </c>
      <c r="K539" s="57">
        <v>0</v>
      </c>
      <c r="L539" s="57">
        <v>0</v>
      </c>
      <c r="M539" s="57">
        <v>0</v>
      </c>
      <c r="N539" s="58">
        <v>1.3</v>
      </c>
      <c r="O539" s="58">
        <v>3</v>
      </c>
      <c r="P539" s="58">
        <v>0</v>
      </c>
      <c r="Q539" s="58">
        <v>0</v>
      </c>
      <c r="R539" s="58">
        <v>0</v>
      </c>
      <c r="S539" s="91">
        <v>0</v>
      </c>
    </row>
    <row r="540" spans="1:19">
      <c r="A540" s="54" t="s">
        <v>567</v>
      </c>
      <c r="B540" s="55" t="s">
        <v>568</v>
      </c>
      <c r="C540" s="56">
        <v>3</v>
      </c>
      <c r="D540" s="57">
        <v>48</v>
      </c>
      <c r="E540" s="57">
        <v>1.6</v>
      </c>
      <c r="F540" s="57">
        <v>2.5219999999999998</v>
      </c>
      <c r="G540" s="57">
        <v>0</v>
      </c>
      <c r="H540" s="57">
        <v>18.899999999999999</v>
      </c>
      <c r="I540" s="57">
        <v>31.7</v>
      </c>
      <c r="J540" s="57">
        <v>0</v>
      </c>
      <c r="K540" s="57">
        <v>0</v>
      </c>
      <c r="L540" s="57">
        <v>0</v>
      </c>
      <c r="M540" s="57">
        <v>0</v>
      </c>
      <c r="N540" s="58">
        <v>1.3</v>
      </c>
      <c r="O540" s="58">
        <v>3</v>
      </c>
      <c r="P540" s="58">
        <v>0</v>
      </c>
      <c r="Q540" s="58">
        <v>0</v>
      </c>
      <c r="R540" s="58">
        <v>0</v>
      </c>
      <c r="S540" s="91">
        <v>0</v>
      </c>
    </row>
    <row r="541" spans="1:19">
      <c r="A541" s="54" t="s">
        <v>569</v>
      </c>
      <c r="B541" s="55" t="s">
        <v>570</v>
      </c>
      <c r="C541" s="56">
        <v>3</v>
      </c>
      <c r="D541" s="57">
        <v>48</v>
      </c>
      <c r="E541" s="57">
        <v>2.6</v>
      </c>
      <c r="F541" s="57">
        <v>2.5219999999999998</v>
      </c>
      <c r="G541" s="57">
        <v>0</v>
      </c>
      <c r="H541" s="57">
        <v>18.7</v>
      </c>
      <c r="I541" s="57">
        <v>29.7</v>
      </c>
      <c r="J541" s="57">
        <v>0</v>
      </c>
      <c r="K541" s="57">
        <v>0</v>
      </c>
      <c r="L541" s="57">
        <v>0</v>
      </c>
      <c r="M541" s="57">
        <v>0</v>
      </c>
      <c r="N541" s="58">
        <v>1.3</v>
      </c>
      <c r="O541" s="58">
        <v>3</v>
      </c>
      <c r="P541" s="58">
        <v>0</v>
      </c>
      <c r="Q541" s="58">
        <v>0</v>
      </c>
      <c r="R541" s="58">
        <v>0</v>
      </c>
      <c r="S541" s="91">
        <v>0</v>
      </c>
    </row>
    <row r="542" spans="1:19">
      <c r="A542" s="54" t="s">
        <v>571</v>
      </c>
      <c r="B542" s="55" t="s">
        <v>572</v>
      </c>
      <c r="C542" s="56">
        <v>3</v>
      </c>
      <c r="D542" s="57">
        <v>48</v>
      </c>
      <c r="E542" s="57">
        <v>2.6</v>
      </c>
      <c r="F542" s="57">
        <v>2.5219999999999998</v>
      </c>
      <c r="G542" s="57">
        <v>0</v>
      </c>
      <c r="H542" s="57">
        <v>19.2</v>
      </c>
      <c r="I542" s="57">
        <v>30.2</v>
      </c>
      <c r="J542" s="57">
        <v>0</v>
      </c>
      <c r="K542" s="57">
        <v>0</v>
      </c>
      <c r="L542" s="57">
        <v>0</v>
      </c>
      <c r="M542" s="57">
        <v>0</v>
      </c>
      <c r="N542" s="58">
        <v>1.3</v>
      </c>
      <c r="O542" s="58">
        <v>3</v>
      </c>
      <c r="P542" s="58">
        <v>0</v>
      </c>
      <c r="Q542" s="58">
        <v>0</v>
      </c>
      <c r="R542" s="58">
        <v>0</v>
      </c>
      <c r="S542" s="91">
        <v>0</v>
      </c>
    </row>
    <row r="543" spans="1:19">
      <c r="A543" s="54" t="s">
        <v>573</v>
      </c>
      <c r="B543" s="55" t="s">
        <v>574</v>
      </c>
      <c r="C543" s="56">
        <v>5</v>
      </c>
      <c r="D543" s="57">
        <v>45.9</v>
      </c>
      <c r="E543" s="57">
        <v>2.6</v>
      </c>
      <c r="F543" s="57">
        <v>2.5150000000000001</v>
      </c>
      <c r="G543" s="57">
        <v>0</v>
      </c>
      <c r="H543" s="57">
        <v>19.3</v>
      </c>
      <c r="I543" s="57">
        <v>22.3</v>
      </c>
      <c r="J543" s="57">
        <v>0</v>
      </c>
      <c r="K543" s="57">
        <v>0</v>
      </c>
      <c r="L543" s="57">
        <v>0</v>
      </c>
      <c r="M543" s="57">
        <v>0</v>
      </c>
      <c r="N543" s="58">
        <v>1.3</v>
      </c>
      <c r="O543" s="58">
        <v>3</v>
      </c>
      <c r="P543" s="58">
        <v>0</v>
      </c>
      <c r="Q543" s="58">
        <v>0</v>
      </c>
      <c r="R543" s="58">
        <v>0</v>
      </c>
      <c r="S543" s="91">
        <v>0</v>
      </c>
    </row>
    <row r="544" spans="1:19">
      <c r="A544" s="54" t="s">
        <v>575</v>
      </c>
      <c r="B544" s="55" t="s">
        <v>576</v>
      </c>
      <c r="C544" s="56">
        <v>5</v>
      </c>
      <c r="D544" s="57">
        <v>49.2</v>
      </c>
      <c r="E544" s="57">
        <v>2.6</v>
      </c>
      <c r="F544" s="57">
        <v>2.5150000000000001</v>
      </c>
      <c r="G544" s="57">
        <v>0</v>
      </c>
      <c r="H544" s="57">
        <v>23.6</v>
      </c>
      <c r="I544" s="57">
        <v>26.6</v>
      </c>
      <c r="J544" s="57">
        <v>0</v>
      </c>
      <c r="K544" s="57">
        <v>0</v>
      </c>
      <c r="L544" s="57">
        <v>0</v>
      </c>
      <c r="M544" s="57">
        <v>0</v>
      </c>
      <c r="N544" s="58">
        <v>1.3</v>
      </c>
      <c r="O544" s="58">
        <v>3</v>
      </c>
      <c r="P544" s="58">
        <v>0</v>
      </c>
      <c r="Q544" s="58">
        <v>0</v>
      </c>
      <c r="R544" s="58">
        <v>0</v>
      </c>
      <c r="S544" s="91">
        <v>0</v>
      </c>
    </row>
    <row r="545" spans="1:19">
      <c r="A545" s="54" t="s">
        <v>577</v>
      </c>
      <c r="B545" s="55" t="s">
        <v>578</v>
      </c>
      <c r="C545" s="56">
        <v>5</v>
      </c>
      <c r="D545" s="57">
        <v>48</v>
      </c>
      <c r="E545" s="57">
        <v>1.6</v>
      </c>
      <c r="F545" s="57">
        <v>2.5219999999999998</v>
      </c>
      <c r="G545" s="57">
        <v>0</v>
      </c>
      <c r="H545" s="57">
        <v>17.899999999999999</v>
      </c>
      <c r="I545" s="57">
        <v>30.7</v>
      </c>
      <c r="J545" s="57">
        <v>0</v>
      </c>
      <c r="K545" s="57">
        <v>0</v>
      </c>
      <c r="L545" s="57">
        <v>0</v>
      </c>
      <c r="M545" s="57">
        <v>0</v>
      </c>
      <c r="N545" s="58">
        <v>1.3</v>
      </c>
      <c r="O545" s="58">
        <v>3</v>
      </c>
      <c r="P545" s="58">
        <v>0</v>
      </c>
      <c r="Q545" s="58">
        <v>0</v>
      </c>
      <c r="R545" s="58">
        <v>0</v>
      </c>
      <c r="S545" s="91">
        <v>0</v>
      </c>
    </row>
    <row r="546" spans="1:19">
      <c r="A546" s="54" t="s">
        <v>579</v>
      </c>
      <c r="B546" s="55" t="s">
        <v>580</v>
      </c>
      <c r="C546" s="56">
        <v>3</v>
      </c>
      <c r="D546" s="57">
        <v>48</v>
      </c>
      <c r="E546" s="57">
        <v>1.6</v>
      </c>
      <c r="F546" s="57">
        <v>2.5219999999999998</v>
      </c>
      <c r="G546" s="57">
        <v>0</v>
      </c>
      <c r="H546" s="57">
        <v>18.2</v>
      </c>
      <c r="I546" s="57">
        <v>33.299999999999997</v>
      </c>
      <c r="J546" s="57">
        <v>0</v>
      </c>
      <c r="K546" s="57">
        <v>0</v>
      </c>
      <c r="L546" s="57">
        <v>0</v>
      </c>
      <c r="M546" s="57">
        <v>0</v>
      </c>
      <c r="N546" s="58">
        <v>1.3</v>
      </c>
      <c r="O546" s="58">
        <v>3</v>
      </c>
      <c r="P546" s="58">
        <v>0</v>
      </c>
      <c r="Q546" s="58">
        <v>0</v>
      </c>
      <c r="R546" s="58">
        <v>0</v>
      </c>
      <c r="S546" s="91">
        <v>0</v>
      </c>
    </row>
    <row r="547" spans="1:19">
      <c r="A547" s="54" t="s">
        <v>581</v>
      </c>
      <c r="B547" s="55" t="s">
        <v>582</v>
      </c>
      <c r="C547" s="56">
        <v>5</v>
      </c>
      <c r="D547" s="57">
        <v>46.9</v>
      </c>
      <c r="E547" s="57">
        <v>2.6</v>
      </c>
      <c r="F547" s="57">
        <v>2.5150000000000001</v>
      </c>
      <c r="G547" s="57">
        <v>0</v>
      </c>
      <c r="H547" s="57">
        <v>20.8</v>
      </c>
      <c r="I547" s="57">
        <v>23.8</v>
      </c>
      <c r="J547" s="57">
        <v>0</v>
      </c>
      <c r="K547" s="57">
        <v>0</v>
      </c>
      <c r="L547" s="57">
        <v>0</v>
      </c>
      <c r="M547" s="57">
        <v>0</v>
      </c>
      <c r="N547" s="58">
        <v>1.3</v>
      </c>
      <c r="O547" s="58">
        <v>3.15</v>
      </c>
      <c r="P547" s="58">
        <v>0</v>
      </c>
      <c r="Q547" s="58">
        <v>0</v>
      </c>
      <c r="R547" s="58">
        <v>0</v>
      </c>
      <c r="S547" s="91">
        <v>0</v>
      </c>
    </row>
    <row r="548" spans="1:19">
      <c r="A548" s="54" t="s">
        <v>583</v>
      </c>
      <c r="B548" s="55" t="s">
        <v>584</v>
      </c>
      <c r="C548" s="56">
        <v>5</v>
      </c>
      <c r="D548" s="57">
        <v>46.7</v>
      </c>
      <c r="E548" s="57">
        <v>2.6</v>
      </c>
      <c r="F548" s="57">
        <v>2.5150000000000001</v>
      </c>
      <c r="G548" s="57">
        <v>0</v>
      </c>
      <c r="H548" s="57">
        <v>16.7</v>
      </c>
      <c r="I548" s="57">
        <v>34.5</v>
      </c>
      <c r="J548" s="57">
        <v>0</v>
      </c>
      <c r="K548" s="57">
        <v>0</v>
      </c>
      <c r="L548" s="57">
        <v>0</v>
      </c>
      <c r="M548" s="57">
        <v>0</v>
      </c>
      <c r="N548" s="58">
        <v>1.3</v>
      </c>
      <c r="O548" s="58">
        <v>3.3</v>
      </c>
      <c r="P548" s="58">
        <v>0</v>
      </c>
      <c r="Q548" s="58">
        <v>0</v>
      </c>
      <c r="R548" s="58">
        <v>0</v>
      </c>
      <c r="S548" s="91">
        <v>0</v>
      </c>
    </row>
    <row r="549" spans="1:19">
      <c r="A549" s="54" t="s">
        <v>585</v>
      </c>
      <c r="B549" s="55" t="s">
        <v>586</v>
      </c>
      <c r="C549" s="56">
        <v>5</v>
      </c>
      <c r="D549" s="57">
        <v>45</v>
      </c>
      <c r="E549" s="57">
        <v>3</v>
      </c>
      <c r="F549" s="57">
        <v>3</v>
      </c>
      <c r="G549" s="57">
        <v>0</v>
      </c>
      <c r="H549" s="57">
        <v>16</v>
      </c>
      <c r="I549" s="57">
        <v>33</v>
      </c>
      <c r="J549" s="57">
        <v>0</v>
      </c>
      <c r="K549" s="57">
        <v>0</v>
      </c>
      <c r="L549" s="57">
        <v>0</v>
      </c>
      <c r="M549" s="57">
        <v>0</v>
      </c>
      <c r="N549" s="58">
        <v>1.3</v>
      </c>
      <c r="O549" s="58">
        <v>4</v>
      </c>
      <c r="P549" s="58">
        <v>0</v>
      </c>
      <c r="Q549" s="58">
        <v>0</v>
      </c>
      <c r="R549" s="58">
        <v>0</v>
      </c>
      <c r="S549" s="91">
        <v>0</v>
      </c>
    </row>
    <row r="550" spans="1:19">
      <c r="A550" s="54" t="s">
        <v>587</v>
      </c>
      <c r="B550" s="55" t="s">
        <v>588</v>
      </c>
      <c r="C550" s="56">
        <v>5</v>
      </c>
      <c r="D550" s="57">
        <v>43.5</v>
      </c>
      <c r="E550" s="57">
        <v>2.6</v>
      </c>
      <c r="F550" s="57">
        <v>2.5150000000000001</v>
      </c>
      <c r="G550" s="57">
        <v>0</v>
      </c>
      <c r="H550" s="57">
        <v>16.5</v>
      </c>
      <c r="I550" s="57">
        <v>30</v>
      </c>
      <c r="J550" s="57">
        <v>0</v>
      </c>
      <c r="K550" s="57">
        <v>0</v>
      </c>
      <c r="L550" s="57">
        <v>0</v>
      </c>
      <c r="M550" s="57">
        <v>0</v>
      </c>
      <c r="N550" s="58">
        <v>1.3</v>
      </c>
      <c r="O550" s="58">
        <v>4</v>
      </c>
      <c r="P550" s="58">
        <v>0</v>
      </c>
      <c r="Q550" s="58">
        <v>0</v>
      </c>
      <c r="R550" s="58">
        <v>0</v>
      </c>
      <c r="S550" s="91">
        <v>0</v>
      </c>
    </row>
    <row r="551" spans="1:19">
      <c r="A551" s="54" t="s">
        <v>589</v>
      </c>
      <c r="B551" s="55" t="s">
        <v>590</v>
      </c>
      <c r="C551" s="56">
        <v>5</v>
      </c>
      <c r="D551" s="57">
        <v>49.8</v>
      </c>
      <c r="E551" s="57">
        <v>2.6</v>
      </c>
      <c r="F551" s="57">
        <v>2.5150000000000001</v>
      </c>
      <c r="G551" s="57">
        <v>0</v>
      </c>
      <c r="H551" s="57">
        <v>19.399999999999999</v>
      </c>
      <c r="I551" s="57">
        <v>0</v>
      </c>
      <c r="J551" s="57">
        <v>0</v>
      </c>
      <c r="K551" s="57">
        <v>0</v>
      </c>
      <c r="L551" s="57">
        <v>0</v>
      </c>
      <c r="M551" s="57">
        <v>0</v>
      </c>
      <c r="N551" s="58">
        <v>1.45</v>
      </c>
      <c r="O551" s="58">
        <v>0</v>
      </c>
      <c r="P551" s="58">
        <v>0</v>
      </c>
      <c r="Q551" s="58">
        <v>0</v>
      </c>
      <c r="R551" s="58">
        <v>0</v>
      </c>
      <c r="S551" s="91">
        <v>0</v>
      </c>
    </row>
    <row r="552" spans="1:19">
      <c r="A552" s="54" t="s">
        <v>591</v>
      </c>
      <c r="B552" s="55" t="s">
        <v>592</v>
      </c>
      <c r="C552" s="56">
        <v>5</v>
      </c>
      <c r="D552" s="57">
        <v>49.7</v>
      </c>
      <c r="E552" s="57">
        <v>2.6</v>
      </c>
      <c r="F552" s="57">
        <v>2.5150000000000001</v>
      </c>
      <c r="G552" s="57">
        <v>0</v>
      </c>
      <c r="H552" s="57">
        <v>21</v>
      </c>
      <c r="I552" s="57">
        <v>0</v>
      </c>
      <c r="J552" s="57">
        <v>0</v>
      </c>
      <c r="K552" s="57">
        <v>0</v>
      </c>
      <c r="L552" s="57">
        <v>0</v>
      </c>
      <c r="M552" s="57">
        <v>0</v>
      </c>
      <c r="N552" s="58">
        <v>1.45</v>
      </c>
      <c r="O552" s="58">
        <v>0</v>
      </c>
      <c r="P552" s="58">
        <v>0</v>
      </c>
      <c r="Q552" s="58">
        <v>0</v>
      </c>
      <c r="R552" s="58">
        <v>0</v>
      </c>
      <c r="S552" s="91">
        <v>0</v>
      </c>
    </row>
    <row r="553" spans="1:19">
      <c r="A553" s="54" t="s">
        <v>593</v>
      </c>
      <c r="B553" s="55" t="s">
        <v>594</v>
      </c>
      <c r="C553" s="56">
        <v>5</v>
      </c>
      <c r="D553" s="57">
        <v>46.7</v>
      </c>
      <c r="E553" s="57">
        <v>2.6</v>
      </c>
      <c r="F553" s="57">
        <v>2.5150000000000001</v>
      </c>
      <c r="G553" s="57">
        <v>0</v>
      </c>
      <c r="H553" s="57">
        <v>20</v>
      </c>
      <c r="I553" s="57">
        <v>0</v>
      </c>
      <c r="J553" s="57">
        <v>0</v>
      </c>
      <c r="K553" s="57">
        <v>0</v>
      </c>
      <c r="L553" s="57">
        <v>0</v>
      </c>
      <c r="M553" s="57">
        <v>0</v>
      </c>
      <c r="N553" s="58">
        <v>1.45</v>
      </c>
      <c r="O553" s="58">
        <v>0</v>
      </c>
      <c r="P553" s="58">
        <v>0</v>
      </c>
      <c r="Q553" s="58">
        <v>0</v>
      </c>
      <c r="R553" s="58">
        <v>0</v>
      </c>
      <c r="S553" s="91">
        <v>0</v>
      </c>
    </row>
    <row r="554" spans="1:19">
      <c r="A554" s="54" t="s">
        <v>595</v>
      </c>
      <c r="B554" s="55" t="s">
        <v>596</v>
      </c>
      <c r="C554" s="56">
        <v>5</v>
      </c>
      <c r="D554" s="57">
        <v>43.7</v>
      </c>
      <c r="E554" s="57">
        <v>2.6</v>
      </c>
      <c r="F554" s="57">
        <v>2.5150000000000001</v>
      </c>
      <c r="G554" s="57">
        <v>0</v>
      </c>
      <c r="H554" s="57">
        <v>15.4</v>
      </c>
      <c r="I554" s="57">
        <v>20.6</v>
      </c>
      <c r="J554" s="57">
        <v>0</v>
      </c>
      <c r="K554" s="57">
        <v>0</v>
      </c>
      <c r="L554" s="57">
        <v>0</v>
      </c>
      <c r="M554" s="57">
        <v>0</v>
      </c>
      <c r="N554" s="58">
        <v>1.45</v>
      </c>
      <c r="O554" s="58">
        <v>1</v>
      </c>
      <c r="P554" s="58">
        <v>0</v>
      </c>
      <c r="Q554" s="58">
        <v>0</v>
      </c>
      <c r="R554" s="58">
        <v>0</v>
      </c>
      <c r="S554" s="91">
        <v>0</v>
      </c>
    </row>
    <row r="555" spans="1:19">
      <c r="A555" s="54" t="s">
        <v>597</v>
      </c>
      <c r="B555" s="55" t="s">
        <v>598</v>
      </c>
      <c r="C555" s="56">
        <v>5</v>
      </c>
      <c r="D555" s="57">
        <v>49.2</v>
      </c>
      <c r="E555" s="57">
        <v>2.6</v>
      </c>
      <c r="F555" s="57">
        <v>2.5150000000000001</v>
      </c>
      <c r="G555" s="57">
        <v>0</v>
      </c>
      <c r="H555" s="57">
        <v>20.9</v>
      </c>
      <c r="I555" s="57">
        <v>26.1</v>
      </c>
      <c r="J555" s="57">
        <v>0</v>
      </c>
      <c r="K555" s="57">
        <v>0</v>
      </c>
      <c r="L555" s="57">
        <v>0</v>
      </c>
      <c r="M555" s="57">
        <v>0</v>
      </c>
      <c r="N555" s="58">
        <v>1.45</v>
      </c>
      <c r="O555" s="58">
        <v>1</v>
      </c>
      <c r="P555" s="58">
        <v>0</v>
      </c>
      <c r="Q555" s="58">
        <v>0</v>
      </c>
      <c r="R555" s="58">
        <v>0</v>
      </c>
      <c r="S555" s="91">
        <v>0</v>
      </c>
    </row>
    <row r="556" spans="1:19">
      <c r="A556" s="54" t="s">
        <v>599</v>
      </c>
      <c r="B556" s="55" t="s">
        <v>600</v>
      </c>
      <c r="C556" s="56">
        <v>3</v>
      </c>
      <c r="D556" s="57">
        <v>48</v>
      </c>
      <c r="E556" s="57">
        <v>2.6</v>
      </c>
      <c r="F556" s="57">
        <v>2.5219999999999998</v>
      </c>
      <c r="G556" s="57">
        <v>0</v>
      </c>
      <c r="H556" s="57">
        <v>19.899999999999999</v>
      </c>
      <c r="I556" s="57">
        <v>29.7</v>
      </c>
      <c r="J556" s="57">
        <v>0</v>
      </c>
      <c r="K556" s="57">
        <v>0</v>
      </c>
      <c r="L556" s="57">
        <v>0</v>
      </c>
      <c r="M556" s="57">
        <v>0</v>
      </c>
      <c r="N556" s="58">
        <v>1.45</v>
      </c>
      <c r="O556" s="58">
        <v>2.2999999999999998</v>
      </c>
      <c r="P556" s="58">
        <v>0</v>
      </c>
      <c r="Q556" s="58">
        <v>0</v>
      </c>
      <c r="R556" s="58">
        <v>0</v>
      </c>
      <c r="S556" s="91">
        <v>0</v>
      </c>
    </row>
    <row r="557" spans="1:19">
      <c r="A557" s="54" t="s">
        <v>601</v>
      </c>
      <c r="B557" s="55" t="s">
        <v>602</v>
      </c>
      <c r="C557" s="56">
        <v>5</v>
      </c>
      <c r="D557" s="57">
        <v>45.9</v>
      </c>
      <c r="E557" s="57">
        <v>2.6</v>
      </c>
      <c r="F557" s="57">
        <v>2.5150000000000001</v>
      </c>
      <c r="G557" s="57">
        <v>0</v>
      </c>
      <c r="H557" s="57">
        <v>17.3</v>
      </c>
      <c r="I557" s="57">
        <v>21.5</v>
      </c>
      <c r="J557" s="57">
        <v>0</v>
      </c>
      <c r="K557" s="57">
        <v>0</v>
      </c>
      <c r="L557" s="57">
        <v>0</v>
      </c>
      <c r="M557" s="57">
        <v>0</v>
      </c>
      <c r="N557" s="58">
        <v>1.45</v>
      </c>
      <c r="O557" s="58">
        <v>3</v>
      </c>
      <c r="P557" s="58">
        <v>0</v>
      </c>
      <c r="Q557" s="58">
        <v>0</v>
      </c>
      <c r="R557" s="58">
        <v>0</v>
      </c>
      <c r="S557" s="91">
        <v>0</v>
      </c>
    </row>
    <row r="558" spans="1:19">
      <c r="A558" s="54" t="s">
        <v>603</v>
      </c>
      <c r="B558" s="55" t="s">
        <v>604</v>
      </c>
      <c r="C558" s="56">
        <v>5</v>
      </c>
      <c r="D558" s="57">
        <v>49.2</v>
      </c>
      <c r="E558" s="57">
        <v>2.6</v>
      </c>
      <c r="F558" s="57">
        <v>2.5150000000000001</v>
      </c>
      <c r="G558" s="57">
        <v>0</v>
      </c>
      <c r="H558" s="57">
        <v>20.6</v>
      </c>
      <c r="I558" s="57">
        <v>24.8</v>
      </c>
      <c r="J558" s="57">
        <v>0</v>
      </c>
      <c r="K558" s="57">
        <v>0</v>
      </c>
      <c r="L558" s="57">
        <v>0</v>
      </c>
      <c r="M558" s="57">
        <v>0</v>
      </c>
      <c r="N558" s="58">
        <v>1.45</v>
      </c>
      <c r="O558" s="58">
        <v>3</v>
      </c>
      <c r="P558" s="58">
        <v>0</v>
      </c>
      <c r="Q558" s="58">
        <v>0</v>
      </c>
      <c r="R558" s="58">
        <v>0</v>
      </c>
      <c r="S558" s="91">
        <v>0</v>
      </c>
    </row>
    <row r="559" spans="1:19">
      <c r="A559" s="54" t="s">
        <v>605</v>
      </c>
      <c r="B559" s="55" t="s">
        <v>606</v>
      </c>
      <c r="C559" s="56">
        <v>1</v>
      </c>
      <c r="D559" s="57">
        <v>43.5</v>
      </c>
      <c r="E559" s="57">
        <v>2.6</v>
      </c>
      <c r="F559" s="57">
        <v>2.5150000000000001</v>
      </c>
      <c r="G559" s="57">
        <v>0</v>
      </c>
      <c r="H559" s="57">
        <v>16.5</v>
      </c>
      <c r="I559" s="57">
        <v>27.5</v>
      </c>
      <c r="J559" s="57">
        <v>0</v>
      </c>
      <c r="K559" s="57">
        <v>0</v>
      </c>
      <c r="L559" s="57">
        <v>0</v>
      </c>
      <c r="M559" s="57">
        <v>0</v>
      </c>
      <c r="N559" s="58">
        <v>1.45</v>
      </c>
      <c r="O559" s="58">
        <v>3.3</v>
      </c>
      <c r="P559" s="58">
        <v>0</v>
      </c>
      <c r="Q559" s="58">
        <v>0</v>
      </c>
      <c r="R559" s="58">
        <v>0</v>
      </c>
      <c r="S559" s="91">
        <v>0</v>
      </c>
    </row>
    <row r="560" spans="1:19">
      <c r="A560" s="54" t="s">
        <v>607</v>
      </c>
      <c r="B560" s="55" t="s">
        <v>608</v>
      </c>
      <c r="C560" s="56">
        <v>5</v>
      </c>
      <c r="D560" s="57">
        <v>43.5</v>
      </c>
      <c r="E560" s="57">
        <v>2.6</v>
      </c>
      <c r="F560" s="57">
        <v>2.5150000000000001</v>
      </c>
      <c r="G560" s="57">
        <v>0</v>
      </c>
      <c r="H560" s="57">
        <v>16.2</v>
      </c>
      <c r="I560" s="57">
        <v>27.2</v>
      </c>
      <c r="J560" s="57">
        <v>0</v>
      </c>
      <c r="K560" s="57">
        <v>0</v>
      </c>
      <c r="L560" s="57">
        <v>0</v>
      </c>
      <c r="M560" s="57">
        <v>0</v>
      </c>
      <c r="N560" s="58">
        <v>1.45</v>
      </c>
      <c r="O560" s="58">
        <v>3.3</v>
      </c>
      <c r="P560" s="58">
        <v>0</v>
      </c>
      <c r="Q560" s="58">
        <v>0</v>
      </c>
      <c r="R560" s="58">
        <v>0</v>
      </c>
      <c r="S560" s="91">
        <v>0</v>
      </c>
    </row>
    <row r="561" spans="1:19">
      <c r="A561" s="54" t="s">
        <v>609</v>
      </c>
      <c r="B561" s="55" t="s">
        <v>610</v>
      </c>
      <c r="C561" s="56">
        <v>5</v>
      </c>
      <c r="D561" s="57">
        <v>43.5</v>
      </c>
      <c r="E561" s="57">
        <v>2.6</v>
      </c>
      <c r="F561" s="57">
        <v>2.5150000000000001</v>
      </c>
      <c r="G561" s="57">
        <v>0</v>
      </c>
      <c r="H561" s="57">
        <v>15.9</v>
      </c>
      <c r="I561" s="57">
        <v>26.9</v>
      </c>
      <c r="J561" s="57">
        <v>0</v>
      </c>
      <c r="K561" s="57">
        <v>0</v>
      </c>
      <c r="L561" s="57">
        <v>0</v>
      </c>
      <c r="M561" s="57">
        <v>0</v>
      </c>
      <c r="N561" s="58">
        <v>1.45</v>
      </c>
      <c r="O561" s="58">
        <v>3.3</v>
      </c>
      <c r="P561" s="58">
        <v>0</v>
      </c>
      <c r="Q561" s="58">
        <v>0</v>
      </c>
      <c r="R561" s="58">
        <v>0</v>
      </c>
      <c r="S561" s="91">
        <v>0</v>
      </c>
    </row>
    <row r="562" spans="1:19">
      <c r="A562" s="54" t="s">
        <v>611</v>
      </c>
      <c r="B562" s="55" t="s">
        <v>612</v>
      </c>
      <c r="C562" s="56">
        <v>5</v>
      </c>
      <c r="D562" s="57">
        <v>45.8</v>
      </c>
      <c r="E562" s="57">
        <v>2.6</v>
      </c>
      <c r="F562" s="57">
        <v>2.5150000000000001</v>
      </c>
      <c r="G562" s="57">
        <v>0</v>
      </c>
      <c r="H562" s="57">
        <v>20.2</v>
      </c>
      <c r="I562" s="57">
        <v>29.2</v>
      </c>
      <c r="J562" s="57">
        <v>0</v>
      </c>
      <c r="K562" s="57">
        <v>0</v>
      </c>
      <c r="L562" s="57">
        <v>0</v>
      </c>
      <c r="M562" s="57">
        <v>0</v>
      </c>
      <c r="N562" s="58">
        <v>1.45</v>
      </c>
      <c r="O562" s="58">
        <v>3.3</v>
      </c>
      <c r="P562" s="58">
        <v>0</v>
      </c>
      <c r="Q562" s="58">
        <v>0</v>
      </c>
      <c r="R562" s="58">
        <v>0</v>
      </c>
      <c r="S562" s="91">
        <v>0</v>
      </c>
    </row>
    <row r="563" spans="1:19">
      <c r="A563" s="54" t="s">
        <v>613</v>
      </c>
      <c r="B563" s="55" t="s">
        <v>614</v>
      </c>
      <c r="C563" s="56">
        <v>5</v>
      </c>
      <c r="D563" s="57">
        <v>43.5</v>
      </c>
      <c r="E563" s="57">
        <v>2.6</v>
      </c>
      <c r="F563" s="57">
        <v>2.5150000000000001</v>
      </c>
      <c r="G563" s="57">
        <v>0</v>
      </c>
      <c r="H563" s="57">
        <v>16</v>
      </c>
      <c r="I563" s="57">
        <v>33.5</v>
      </c>
      <c r="J563" s="57">
        <v>0</v>
      </c>
      <c r="K563" s="57">
        <v>0</v>
      </c>
      <c r="L563" s="57">
        <v>0</v>
      </c>
      <c r="M563" s="57">
        <v>0</v>
      </c>
      <c r="N563" s="58">
        <v>1.45</v>
      </c>
      <c r="O563" s="58">
        <v>8</v>
      </c>
      <c r="P563" s="58">
        <v>0</v>
      </c>
      <c r="Q563" s="58">
        <v>0</v>
      </c>
      <c r="R563" s="58">
        <v>0</v>
      </c>
      <c r="S563" s="91">
        <v>0</v>
      </c>
    </row>
    <row r="564" spans="1:19">
      <c r="A564" s="54" t="s">
        <v>615</v>
      </c>
      <c r="B564" s="55" t="s">
        <v>616</v>
      </c>
      <c r="C564" s="56">
        <v>1</v>
      </c>
      <c r="D564" s="57">
        <v>43.5</v>
      </c>
      <c r="E564" s="57">
        <v>2.6</v>
      </c>
      <c r="F564" s="57">
        <v>2.5150000000000001</v>
      </c>
      <c r="G564" s="57">
        <v>0</v>
      </c>
      <c r="H564" s="57">
        <v>16.2</v>
      </c>
      <c r="I564" s="57">
        <v>33.700000000000003</v>
      </c>
      <c r="J564" s="57">
        <v>0</v>
      </c>
      <c r="K564" s="57">
        <v>0</v>
      </c>
      <c r="L564" s="57">
        <v>0</v>
      </c>
      <c r="M564" s="57">
        <v>0</v>
      </c>
      <c r="N564" s="58">
        <v>1.45</v>
      </c>
      <c r="O564" s="58">
        <v>8</v>
      </c>
      <c r="P564" s="58">
        <v>0</v>
      </c>
      <c r="Q564" s="58">
        <v>0</v>
      </c>
      <c r="R564" s="58">
        <v>0</v>
      </c>
      <c r="S564" s="91">
        <v>0</v>
      </c>
    </row>
    <row r="565" spans="1:19">
      <c r="A565" s="54" t="s">
        <v>617</v>
      </c>
      <c r="B565" s="55" t="s">
        <v>618</v>
      </c>
      <c r="C565" s="56">
        <v>5</v>
      </c>
      <c r="D565" s="57">
        <v>43.8</v>
      </c>
      <c r="E565" s="57">
        <v>2.6</v>
      </c>
      <c r="F565" s="57">
        <v>2.5150000000000001</v>
      </c>
      <c r="G565" s="57">
        <v>0</v>
      </c>
      <c r="H565" s="57">
        <v>16.8</v>
      </c>
      <c r="I565" s="57">
        <v>28.8</v>
      </c>
      <c r="J565" s="57">
        <v>34.299999999999997</v>
      </c>
      <c r="K565" s="57">
        <v>0</v>
      </c>
      <c r="L565" s="57">
        <v>0</v>
      </c>
      <c r="M565" s="57">
        <v>0</v>
      </c>
      <c r="N565" s="58">
        <v>1.45</v>
      </c>
      <c r="O565" s="58">
        <v>2.2999999999999998</v>
      </c>
      <c r="P565" s="58">
        <v>8</v>
      </c>
      <c r="Q565" s="58">
        <v>0</v>
      </c>
      <c r="R565" s="58">
        <v>0</v>
      </c>
      <c r="S565" s="91">
        <v>0</v>
      </c>
    </row>
    <row r="566" spans="1:19">
      <c r="A566" s="54" t="s">
        <v>619</v>
      </c>
      <c r="B566" s="55" t="s">
        <v>620</v>
      </c>
      <c r="C566" s="56">
        <v>5</v>
      </c>
      <c r="D566" s="57">
        <v>45.4</v>
      </c>
      <c r="E566" s="57">
        <v>2.6</v>
      </c>
      <c r="F566" s="57">
        <v>2.5150000000000001</v>
      </c>
      <c r="G566" s="57">
        <v>0</v>
      </c>
      <c r="H566" s="57">
        <v>19.100000000000001</v>
      </c>
      <c r="I566" s="57">
        <v>0</v>
      </c>
      <c r="J566" s="57">
        <v>0</v>
      </c>
      <c r="K566" s="57">
        <v>0</v>
      </c>
      <c r="L566" s="57">
        <v>0</v>
      </c>
      <c r="M566" s="57">
        <v>0</v>
      </c>
      <c r="N566" s="58">
        <v>2.0299999999999998</v>
      </c>
      <c r="O566" s="58">
        <v>0</v>
      </c>
      <c r="P566" s="58">
        <v>0</v>
      </c>
      <c r="Q566" s="58">
        <v>0</v>
      </c>
      <c r="R566" s="58">
        <v>0</v>
      </c>
      <c r="S566" s="91">
        <v>0</v>
      </c>
    </row>
    <row r="567" spans="1:19">
      <c r="A567" s="54" t="s">
        <v>621</v>
      </c>
      <c r="B567" s="55" t="s">
        <v>622</v>
      </c>
      <c r="C567" s="56">
        <v>5</v>
      </c>
      <c r="D567" s="57">
        <v>48.7</v>
      </c>
      <c r="E567" s="57">
        <v>3</v>
      </c>
      <c r="F567" s="57">
        <v>3</v>
      </c>
      <c r="G567" s="57">
        <v>0</v>
      </c>
      <c r="H567" s="57">
        <v>18</v>
      </c>
      <c r="I567" s="57">
        <v>0</v>
      </c>
      <c r="J567" s="57">
        <v>0</v>
      </c>
      <c r="K567" s="57">
        <v>0</v>
      </c>
      <c r="L567" s="57">
        <v>0</v>
      </c>
      <c r="M567" s="57">
        <v>0</v>
      </c>
      <c r="N567" s="58">
        <v>2</v>
      </c>
      <c r="O567" s="58">
        <v>0</v>
      </c>
      <c r="P567" s="58">
        <v>0</v>
      </c>
      <c r="Q567" s="58">
        <v>0</v>
      </c>
      <c r="R567" s="58">
        <v>0</v>
      </c>
      <c r="S567" s="91">
        <v>0</v>
      </c>
    </row>
    <row r="568" spans="1:19">
      <c r="A568" s="54" t="s">
        <v>623</v>
      </c>
      <c r="B568" s="55" t="s">
        <v>624</v>
      </c>
      <c r="C568" s="56">
        <v>5</v>
      </c>
      <c r="D568" s="57">
        <v>49.8</v>
      </c>
      <c r="E568" s="57">
        <v>2.6</v>
      </c>
      <c r="F568" s="57">
        <v>2.0249999999999999</v>
      </c>
      <c r="G568" s="57">
        <v>0</v>
      </c>
      <c r="H568" s="57">
        <v>19.2</v>
      </c>
      <c r="I568" s="57">
        <v>0</v>
      </c>
      <c r="J568" s="57">
        <v>0</v>
      </c>
      <c r="K568" s="57">
        <v>0</v>
      </c>
      <c r="L568" s="57">
        <v>0</v>
      </c>
      <c r="M568" s="57">
        <v>0</v>
      </c>
      <c r="N568" s="58">
        <v>2</v>
      </c>
      <c r="O568" s="58">
        <v>0</v>
      </c>
      <c r="P568" s="58">
        <v>0</v>
      </c>
      <c r="Q568" s="58">
        <v>0</v>
      </c>
      <c r="R568" s="58">
        <v>0</v>
      </c>
      <c r="S568" s="91">
        <v>0</v>
      </c>
    </row>
    <row r="569" spans="1:19">
      <c r="A569" s="54" t="s">
        <v>625</v>
      </c>
      <c r="B569" s="55" t="s">
        <v>626</v>
      </c>
      <c r="C569" s="56">
        <v>5</v>
      </c>
      <c r="D569" s="57">
        <v>49.7</v>
      </c>
      <c r="E569" s="57">
        <v>2.6</v>
      </c>
      <c r="F569" s="57">
        <v>2.5150000000000001</v>
      </c>
      <c r="G569" s="57">
        <v>0</v>
      </c>
      <c r="H569" s="57">
        <v>21</v>
      </c>
      <c r="I569" s="57">
        <v>0</v>
      </c>
      <c r="J569" s="57">
        <v>0</v>
      </c>
      <c r="K569" s="57">
        <v>0</v>
      </c>
      <c r="L569" s="57">
        <v>0</v>
      </c>
      <c r="M569" s="57">
        <v>0</v>
      </c>
      <c r="N569" s="58">
        <v>2</v>
      </c>
      <c r="O569" s="58">
        <v>0</v>
      </c>
      <c r="P569" s="58">
        <v>0</v>
      </c>
      <c r="Q569" s="58">
        <v>0</v>
      </c>
      <c r="R569" s="58">
        <v>0</v>
      </c>
      <c r="S569" s="91">
        <v>0</v>
      </c>
    </row>
    <row r="570" spans="1:19">
      <c r="A570" s="54" t="s">
        <v>627</v>
      </c>
      <c r="B570" s="55" t="s">
        <v>628</v>
      </c>
      <c r="C570" s="56">
        <v>5</v>
      </c>
      <c r="D570" s="57">
        <v>46.7</v>
      </c>
      <c r="E570" s="57">
        <v>2.6</v>
      </c>
      <c r="F570" s="57">
        <v>2.5150000000000001</v>
      </c>
      <c r="G570" s="57">
        <v>0</v>
      </c>
      <c r="H570" s="57">
        <v>20</v>
      </c>
      <c r="I570" s="57">
        <v>0</v>
      </c>
      <c r="J570" s="57">
        <v>0</v>
      </c>
      <c r="K570" s="57">
        <v>0</v>
      </c>
      <c r="L570" s="57">
        <v>0</v>
      </c>
      <c r="M570" s="57">
        <v>0</v>
      </c>
      <c r="N570" s="58">
        <v>2</v>
      </c>
      <c r="O570" s="58">
        <v>0</v>
      </c>
      <c r="P570" s="58">
        <v>0</v>
      </c>
      <c r="Q570" s="58">
        <v>0</v>
      </c>
      <c r="R570" s="58">
        <v>0</v>
      </c>
      <c r="S570" s="91">
        <v>0</v>
      </c>
    </row>
    <row r="571" spans="1:19">
      <c r="A571" s="54" t="s">
        <v>629</v>
      </c>
      <c r="B571" s="55" t="s">
        <v>630</v>
      </c>
      <c r="C571" s="56">
        <v>5</v>
      </c>
      <c r="D571" s="57">
        <v>49.7</v>
      </c>
      <c r="E571" s="57">
        <v>2.6</v>
      </c>
      <c r="F571" s="57">
        <v>2.5150000000000001</v>
      </c>
      <c r="G571" s="57">
        <v>0</v>
      </c>
      <c r="H571" s="57">
        <v>16</v>
      </c>
      <c r="I571" s="57">
        <v>0</v>
      </c>
      <c r="J571" s="57">
        <v>0</v>
      </c>
      <c r="K571" s="57">
        <v>0</v>
      </c>
      <c r="L571" s="57">
        <v>0</v>
      </c>
      <c r="M571" s="57">
        <v>0</v>
      </c>
      <c r="N571" s="58">
        <v>2</v>
      </c>
      <c r="O571" s="58">
        <v>0</v>
      </c>
      <c r="P571" s="58">
        <v>0</v>
      </c>
      <c r="Q571" s="58">
        <v>0</v>
      </c>
      <c r="R571" s="58">
        <v>0</v>
      </c>
      <c r="S571" s="91">
        <v>0</v>
      </c>
    </row>
    <row r="572" spans="1:19">
      <c r="A572" s="54" t="s">
        <v>631</v>
      </c>
      <c r="B572" s="55" t="s">
        <v>632</v>
      </c>
      <c r="C572" s="56">
        <v>5</v>
      </c>
      <c r="D572" s="57">
        <v>49.7</v>
      </c>
      <c r="E572" s="57">
        <v>2.6</v>
      </c>
      <c r="F572" s="57">
        <v>2.5150000000000001</v>
      </c>
      <c r="G572" s="57">
        <v>0</v>
      </c>
      <c r="H572" s="57">
        <v>20</v>
      </c>
      <c r="I572" s="57">
        <v>34.799999999999997</v>
      </c>
      <c r="J572" s="57">
        <v>0</v>
      </c>
      <c r="K572" s="57">
        <v>0</v>
      </c>
      <c r="L572" s="57">
        <v>0</v>
      </c>
      <c r="M572" s="57">
        <v>0</v>
      </c>
      <c r="N572" s="58">
        <v>2</v>
      </c>
      <c r="O572" s="58">
        <v>0</v>
      </c>
      <c r="P572" s="58">
        <v>0</v>
      </c>
      <c r="Q572" s="58">
        <v>0</v>
      </c>
      <c r="R572" s="58">
        <v>0</v>
      </c>
      <c r="S572" s="91">
        <v>0</v>
      </c>
    </row>
    <row r="573" spans="1:19">
      <c r="A573" s="54" t="s">
        <v>633</v>
      </c>
      <c r="B573" s="55" t="s">
        <v>634</v>
      </c>
      <c r="C573" s="56">
        <v>5</v>
      </c>
      <c r="D573" s="57">
        <v>46.7</v>
      </c>
      <c r="E573" s="57">
        <v>2.6</v>
      </c>
      <c r="F573" s="57">
        <v>2.5150000000000001</v>
      </c>
      <c r="G573" s="57">
        <v>0</v>
      </c>
      <c r="H573" s="57">
        <v>22</v>
      </c>
      <c r="I573" s="57">
        <v>0</v>
      </c>
      <c r="J573" s="57">
        <v>0</v>
      </c>
      <c r="K573" s="57">
        <v>0</v>
      </c>
      <c r="L573" s="57">
        <v>0</v>
      </c>
      <c r="M573" s="57">
        <v>0</v>
      </c>
      <c r="N573" s="58">
        <v>2</v>
      </c>
      <c r="O573" s="58">
        <v>0</v>
      </c>
      <c r="P573" s="58">
        <v>0</v>
      </c>
      <c r="Q573" s="58">
        <v>0</v>
      </c>
      <c r="R573" s="58">
        <v>0</v>
      </c>
      <c r="S573" s="91">
        <v>0</v>
      </c>
    </row>
    <row r="574" spans="1:19">
      <c r="A574" s="54" t="s">
        <v>635</v>
      </c>
      <c r="B574" s="55" t="s">
        <v>636</v>
      </c>
      <c r="C574" s="56">
        <v>5</v>
      </c>
      <c r="D574" s="57">
        <v>46.95</v>
      </c>
      <c r="E574" s="57">
        <v>3</v>
      </c>
      <c r="F574" s="57">
        <v>2.0249999999999999</v>
      </c>
      <c r="G574" s="57">
        <v>0</v>
      </c>
      <c r="H574" s="57">
        <v>19.8</v>
      </c>
      <c r="I574" s="57">
        <v>0</v>
      </c>
      <c r="J574" s="57">
        <v>0</v>
      </c>
      <c r="K574" s="57">
        <v>0</v>
      </c>
      <c r="L574" s="57">
        <v>0</v>
      </c>
      <c r="M574" s="57">
        <v>0</v>
      </c>
      <c r="N574" s="58">
        <v>2</v>
      </c>
      <c r="O574" s="58">
        <v>0</v>
      </c>
      <c r="P574" s="58">
        <v>0</v>
      </c>
      <c r="Q574" s="58">
        <v>0</v>
      </c>
      <c r="R574" s="58">
        <v>0</v>
      </c>
      <c r="S574" s="91">
        <v>0</v>
      </c>
    </row>
    <row r="575" spans="1:19">
      <c r="A575" s="54" t="s">
        <v>637</v>
      </c>
      <c r="B575" s="55" t="s">
        <v>638</v>
      </c>
      <c r="C575" s="56">
        <v>5</v>
      </c>
      <c r="D575" s="57">
        <v>49.8</v>
      </c>
      <c r="E575" s="57">
        <v>2.6</v>
      </c>
      <c r="F575" s="57">
        <v>2.5150000000000001</v>
      </c>
      <c r="G575" s="57">
        <v>0</v>
      </c>
      <c r="H575" s="57">
        <v>19.8</v>
      </c>
      <c r="I575" s="57">
        <v>34.6</v>
      </c>
      <c r="J575" s="57">
        <v>0</v>
      </c>
      <c r="K575" s="57">
        <v>0</v>
      </c>
      <c r="L575" s="57">
        <v>0</v>
      </c>
      <c r="M575" s="57">
        <v>0</v>
      </c>
      <c r="N575" s="58">
        <v>2</v>
      </c>
      <c r="O575" s="58">
        <v>0</v>
      </c>
      <c r="P575" s="58">
        <v>0</v>
      </c>
      <c r="Q575" s="58">
        <v>0</v>
      </c>
      <c r="R575" s="58">
        <v>0</v>
      </c>
      <c r="S575" s="91">
        <v>0</v>
      </c>
    </row>
    <row r="576" spans="1:19">
      <c r="A576" s="54" t="s">
        <v>639</v>
      </c>
      <c r="B576" s="55" t="s">
        <v>640</v>
      </c>
      <c r="C576" s="56">
        <v>5</v>
      </c>
      <c r="D576" s="57">
        <v>49.7</v>
      </c>
      <c r="E576" s="57">
        <v>2.6</v>
      </c>
      <c r="F576" s="57">
        <v>2.5150000000000001</v>
      </c>
      <c r="G576" s="57">
        <v>0</v>
      </c>
      <c r="H576" s="57">
        <v>18</v>
      </c>
      <c r="I576" s="57">
        <v>0</v>
      </c>
      <c r="J576" s="57">
        <v>0</v>
      </c>
      <c r="K576" s="57">
        <v>0</v>
      </c>
      <c r="L576" s="57">
        <v>0</v>
      </c>
      <c r="M576" s="57">
        <v>0</v>
      </c>
      <c r="N576" s="58">
        <v>2</v>
      </c>
      <c r="O576" s="58">
        <v>0</v>
      </c>
      <c r="P576" s="58">
        <v>0</v>
      </c>
      <c r="Q576" s="58">
        <v>0</v>
      </c>
      <c r="R576" s="58">
        <v>0</v>
      </c>
      <c r="S576" s="91">
        <v>0</v>
      </c>
    </row>
    <row r="577" spans="1:19">
      <c r="A577" s="54" t="s">
        <v>641</v>
      </c>
      <c r="B577" s="55" t="s">
        <v>642</v>
      </c>
      <c r="C577" s="56">
        <v>5</v>
      </c>
      <c r="D577" s="57">
        <v>46.9</v>
      </c>
      <c r="E577" s="57">
        <v>2.6</v>
      </c>
      <c r="F577" s="57">
        <v>2.5150000000000001</v>
      </c>
      <c r="G577" s="57">
        <v>0</v>
      </c>
      <c r="H577" s="57">
        <v>20.8</v>
      </c>
      <c r="I577" s="57">
        <v>22.8</v>
      </c>
      <c r="J577" s="57">
        <v>0</v>
      </c>
      <c r="K577" s="57">
        <v>0</v>
      </c>
      <c r="L577" s="57">
        <v>0</v>
      </c>
      <c r="M577" s="57">
        <v>0</v>
      </c>
      <c r="N577" s="58">
        <v>2</v>
      </c>
      <c r="O577" s="58">
        <v>2.2999999999999998</v>
      </c>
      <c r="P577" s="58">
        <v>0</v>
      </c>
      <c r="Q577" s="58">
        <v>0</v>
      </c>
      <c r="R577" s="58">
        <v>0</v>
      </c>
      <c r="S577" s="91">
        <v>0</v>
      </c>
    </row>
    <row r="578" spans="1:19">
      <c r="A578" s="54" t="s">
        <v>643</v>
      </c>
      <c r="B578" s="55" t="s">
        <v>644</v>
      </c>
      <c r="C578" s="56">
        <v>5</v>
      </c>
      <c r="D578" s="57">
        <v>48</v>
      </c>
      <c r="E578" s="57">
        <v>2.6</v>
      </c>
      <c r="F578" s="57">
        <v>2.5150000000000001</v>
      </c>
      <c r="G578" s="57">
        <v>0</v>
      </c>
      <c r="H578" s="57">
        <v>19.8</v>
      </c>
      <c r="I578" s="57">
        <v>25.3</v>
      </c>
      <c r="J578" s="57">
        <v>0</v>
      </c>
      <c r="K578" s="57">
        <v>0</v>
      </c>
      <c r="L578" s="57">
        <v>0</v>
      </c>
      <c r="M578" s="57">
        <v>0</v>
      </c>
      <c r="N578" s="58">
        <v>2</v>
      </c>
      <c r="O578" s="58">
        <v>2.4500000000000002</v>
      </c>
      <c r="P578" s="58">
        <v>0</v>
      </c>
      <c r="Q578" s="58">
        <v>0</v>
      </c>
      <c r="R578" s="58">
        <v>0</v>
      </c>
      <c r="S578" s="91">
        <v>0</v>
      </c>
    </row>
    <row r="579" spans="1:19">
      <c r="A579" s="54" t="s">
        <v>645</v>
      </c>
      <c r="B579" s="55" t="s">
        <v>646</v>
      </c>
      <c r="C579" s="56">
        <v>5</v>
      </c>
      <c r="D579" s="57">
        <v>45</v>
      </c>
      <c r="E579" s="57">
        <v>3</v>
      </c>
      <c r="F579" s="57">
        <v>3</v>
      </c>
      <c r="G579" s="57">
        <v>0</v>
      </c>
      <c r="H579" s="57">
        <v>15</v>
      </c>
      <c r="I579" s="57">
        <v>27.5</v>
      </c>
      <c r="J579" s="57">
        <v>0</v>
      </c>
      <c r="K579" s="57">
        <v>0</v>
      </c>
      <c r="L579" s="57">
        <v>0</v>
      </c>
      <c r="M579" s="57">
        <v>0</v>
      </c>
      <c r="N579" s="58">
        <v>2</v>
      </c>
      <c r="O579" s="58">
        <v>3</v>
      </c>
      <c r="P579" s="58">
        <v>0</v>
      </c>
      <c r="Q579" s="58">
        <v>0</v>
      </c>
      <c r="R579" s="58">
        <v>0</v>
      </c>
      <c r="S579" s="91">
        <v>0</v>
      </c>
    </row>
    <row r="580" spans="1:19">
      <c r="A580" s="54" t="s">
        <v>647</v>
      </c>
      <c r="B580" s="55" t="s">
        <v>648</v>
      </c>
      <c r="C580" s="56">
        <v>1</v>
      </c>
      <c r="D580" s="57">
        <v>45</v>
      </c>
      <c r="E580" s="57">
        <v>3</v>
      </c>
      <c r="F580" s="57">
        <v>3</v>
      </c>
      <c r="G580" s="57">
        <v>0</v>
      </c>
      <c r="H580" s="57">
        <v>15.5</v>
      </c>
      <c r="I580" s="57">
        <v>28</v>
      </c>
      <c r="J580" s="57">
        <v>0</v>
      </c>
      <c r="K580" s="57">
        <v>0</v>
      </c>
      <c r="L580" s="57">
        <v>0</v>
      </c>
      <c r="M580" s="57">
        <v>0</v>
      </c>
      <c r="N580" s="58">
        <v>2</v>
      </c>
      <c r="O580" s="58">
        <v>3</v>
      </c>
      <c r="P580" s="58">
        <v>0</v>
      </c>
      <c r="Q580" s="58">
        <v>0</v>
      </c>
      <c r="R580" s="58">
        <v>0</v>
      </c>
      <c r="S580" s="91">
        <v>0</v>
      </c>
    </row>
    <row r="581" spans="1:19">
      <c r="A581" s="54" t="s">
        <v>649</v>
      </c>
      <c r="B581" s="55" t="s">
        <v>650</v>
      </c>
      <c r="C581" s="56">
        <v>5</v>
      </c>
      <c r="D581" s="57">
        <v>48</v>
      </c>
      <c r="E581" s="57">
        <v>2.6</v>
      </c>
      <c r="F581" s="57">
        <v>2.5219999999999998</v>
      </c>
      <c r="G581" s="57">
        <v>0</v>
      </c>
      <c r="H581" s="57">
        <v>21</v>
      </c>
      <c r="I581" s="57">
        <v>31.7</v>
      </c>
      <c r="J581" s="57">
        <v>0</v>
      </c>
      <c r="K581" s="57">
        <v>0</v>
      </c>
      <c r="L581" s="57">
        <v>0</v>
      </c>
      <c r="M581" s="57">
        <v>0</v>
      </c>
      <c r="N581" s="58">
        <v>2</v>
      </c>
      <c r="O581" s="58">
        <v>3</v>
      </c>
      <c r="P581" s="58">
        <v>0</v>
      </c>
      <c r="Q581" s="58">
        <v>0</v>
      </c>
      <c r="R581" s="58">
        <v>0</v>
      </c>
      <c r="S581" s="91">
        <v>0</v>
      </c>
    </row>
    <row r="582" spans="1:19">
      <c r="A582" s="54" t="s">
        <v>651</v>
      </c>
      <c r="B582" s="55" t="s">
        <v>652</v>
      </c>
      <c r="C582" s="56">
        <v>5</v>
      </c>
      <c r="D582" s="57">
        <v>46</v>
      </c>
      <c r="E582" s="57">
        <v>3</v>
      </c>
      <c r="F582" s="57">
        <v>3</v>
      </c>
      <c r="G582" s="57">
        <v>0</v>
      </c>
      <c r="H582" s="57">
        <v>15</v>
      </c>
      <c r="I582" s="57">
        <v>32</v>
      </c>
      <c r="J582" s="57">
        <v>0</v>
      </c>
      <c r="K582" s="57">
        <v>0</v>
      </c>
      <c r="L582" s="57">
        <v>0</v>
      </c>
      <c r="M582" s="57">
        <v>0</v>
      </c>
      <c r="N582" s="58">
        <v>2</v>
      </c>
      <c r="O582" s="58">
        <v>6</v>
      </c>
      <c r="P582" s="58">
        <v>0</v>
      </c>
      <c r="Q582" s="58">
        <v>0</v>
      </c>
      <c r="R582" s="58">
        <v>0</v>
      </c>
      <c r="S582" s="91">
        <v>0</v>
      </c>
    </row>
    <row r="583" spans="1:19">
      <c r="A583" s="54" t="s">
        <v>653</v>
      </c>
      <c r="B583" s="55" t="s">
        <v>654</v>
      </c>
      <c r="C583" s="56">
        <v>1</v>
      </c>
      <c r="D583" s="57">
        <v>49</v>
      </c>
      <c r="E583" s="57">
        <v>3</v>
      </c>
      <c r="F583" s="57">
        <v>3</v>
      </c>
      <c r="G583" s="57">
        <v>0</v>
      </c>
      <c r="H583" s="57">
        <v>16</v>
      </c>
      <c r="I583" s="57">
        <v>35</v>
      </c>
      <c r="J583" s="57">
        <v>0</v>
      </c>
      <c r="K583" s="57">
        <v>0</v>
      </c>
      <c r="L583" s="57">
        <v>0</v>
      </c>
      <c r="M583" s="57">
        <v>0</v>
      </c>
      <c r="N583" s="58">
        <v>2</v>
      </c>
      <c r="O583" s="58">
        <v>8</v>
      </c>
      <c r="P583" s="58">
        <v>0</v>
      </c>
      <c r="Q583" s="58">
        <v>0</v>
      </c>
      <c r="R583" s="58">
        <v>0</v>
      </c>
      <c r="S583" s="91">
        <v>0</v>
      </c>
    </row>
    <row r="584" spans="1:19">
      <c r="A584" s="54" t="s">
        <v>655</v>
      </c>
      <c r="B584" s="55" t="s">
        <v>656</v>
      </c>
      <c r="C584" s="56">
        <v>5</v>
      </c>
      <c r="D584" s="57">
        <v>49</v>
      </c>
      <c r="E584" s="57">
        <v>3</v>
      </c>
      <c r="F584" s="57">
        <v>3</v>
      </c>
      <c r="G584" s="57">
        <v>0</v>
      </c>
      <c r="H584" s="57">
        <v>15.7</v>
      </c>
      <c r="I584" s="57">
        <v>34.700000000000003</v>
      </c>
      <c r="J584" s="57">
        <v>0</v>
      </c>
      <c r="K584" s="57">
        <v>0</v>
      </c>
      <c r="L584" s="57">
        <v>0</v>
      </c>
      <c r="M584" s="57">
        <v>0</v>
      </c>
      <c r="N584" s="58">
        <v>2</v>
      </c>
      <c r="O584" s="58">
        <v>8</v>
      </c>
      <c r="P584" s="58">
        <v>0</v>
      </c>
      <c r="Q584" s="58">
        <v>0</v>
      </c>
      <c r="R584" s="58">
        <v>0</v>
      </c>
      <c r="S584" s="91">
        <v>0</v>
      </c>
    </row>
    <row r="585" spans="1:19">
      <c r="A585" s="54" t="s">
        <v>657</v>
      </c>
      <c r="B585" s="55" t="s">
        <v>658</v>
      </c>
      <c r="C585" s="56">
        <v>5</v>
      </c>
      <c r="D585" s="57">
        <v>49</v>
      </c>
      <c r="E585" s="57">
        <v>3</v>
      </c>
      <c r="F585" s="57">
        <v>3</v>
      </c>
      <c r="G585" s="57">
        <v>0</v>
      </c>
      <c r="H585" s="57">
        <v>16</v>
      </c>
      <c r="I585" s="57">
        <v>35</v>
      </c>
      <c r="J585" s="57">
        <v>0</v>
      </c>
      <c r="K585" s="57">
        <v>0</v>
      </c>
      <c r="L585" s="57">
        <v>0</v>
      </c>
      <c r="M585" s="57">
        <v>0</v>
      </c>
      <c r="N585" s="58">
        <v>2</v>
      </c>
      <c r="O585" s="58">
        <v>8</v>
      </c>
      <c r="P585" s="58">
        <v>0</v>
      </c>
      <c r="Q585" s="58">
        <v>0</v>
      </c>
      <c r="R585" s="58">
        <v>0</v>
      </c>
      <c r="S585" s="91">
        <v>0</v>
      </c>
    </row>
    <row r="586" spans="1:19">
      <c r="A586" s="54" t="s">
        <v>659</v>
      </c>
      <c r="B586" s="55" t="s">
        <v>660</v>
      </c>
      <c r="C586" s="56">
        <v>1</v>
      </c>
      <c r="D586" s="57">
        <v>49</v>
      </c>
      <c r="E586" s="57">
        <v>3</v>
      </c>
      <c r="F586" s="57">
        <v>3</v>
      </c>
      <c r="G586" s="57">
        <v>0</v>
      </c>
      <c r="H586" s="57">
        <v>17</v>
      </c>
      <c r="I586" s="57">
        <v>36</v>
      </c>
      <c r="J586" s="57">
        <v>0</v>
      </c>
      <c r="K586" s="57">
        <v>0</v>
      </c>
      <c r="L586" s="57">
        <v>0</v>
      </c>
      <c r="M586" s="57">
        <v>0</v>
      </c>
      <c r="N586" s="58">
        <v>2</v>
      </c>
      <c r="O586" s="58">
        <v>8</v>
      </c>
      <c r="P586" s="58">
        <v>0</v>
      </c>
      <c r="Q586" s="58">
        <v>0</v>
      </c>
      <c r="R586" s="58">
        <v>0</v>
      </c>
      <c r="S586" s="91">
        <v>0</v>
      </c>
    </row>
    <row r="587" spans="1:19">
      <c r="A587" s="54" t="s">
        <v>661</v>
      </c>
      <c r="B587" s="55" t="s">
        <v>662</v>
      </c>
      <c r="C587" s="56">
        <v>5</v>
      </c>
      <c r="D587" s="57">
        <v>49.9</v>
      </c>
      <c r="E587" s="57">
        <v>3</v>
      </c>
      <c r="F587" s="57">
        <v>3</v>
      </c>
      <c r="G587" s="57">
        <v>0</v>
      </c>
      <c r="H587" s="57">
        <v>16.2</v>
      </c>
      <c r="I587" s="57">
        <v>35.200000000000003</v>
      </c>
      <c r="J587" s="57">
        <v>0</v>
      </c>
      <c r="K587" s="57">
        <v>0</v>
      </c>
      <c r="L587" s="57">
        <v>0</v>
      </c>
      <c r="M587" s="57">
        <v>0</v>
      </c>
      <c r="N587" s="58">
        <v>2</v>
      </c>
      <c r="O587" s="58">
        <v>8</v>
      </c>
      <c r="P587" s="58">
        <v>0</v>
      </c>
      <c r="Q587" s="58">
        <v>0</v>
      </c>
      <c r="R587" s="58">
        <v>0</v>
      </c>
      <c r="S587" s="91">
        <v>0</v>
      </c>
    </row>
    <row r="588" spans="1:19">
      <c r="A588" s="54" t="s">
        <v>663</v>
      </c>
      <c r="B588" s="55" t="s">
        <v>664</v>
      </c>
      <c r="C588" s="56">
        <v>5</v>
      </c>
      <c r="D588" s="57">
        <v>42.5</v>
      </c>
      <c r="E588" s="57">
        <v>2.6</v>
      </c>
      <c r="F588" s="57">
        <v>2.0249999999999999</v>
      </c>
      <c r="G588" s="57">
        <v>0</v>
      </c>
      <c r="H588" s="57">
        <v>18.600000000000001</v>
      </c>
      <c r="I588" s="57">
        <v>0</v>
      </c>
      <c r="J588" s="57">
        <v>0</v>
      </c>
      <c r="K588" s="57">
        <v>0</v>
      </c>
      <c r="L588" s="57">
        <v>0</v>
      </c>
      <c r="M588" s="57">
        <v>0</v>
      </c>
      <c r="N588" s="58">
        <v>2.15</v>
      </c>
      <c r="O588" s="58">
        <v>0</v>
      </c>
      <c r="P588" s="58">
        <v>0</v>
      </c>
      <c r="Q588" s="58">
        <v>0</v>
      </c>
      <c r="R588" s="58">
        <v>0</v>
      </c>
      <c r="S588" s="91">
        <v>0</v>
      </c>
    </row>
    <row r="589" spans="1:19">
      <c r="A589" s="54" t="s">
        <v>665</v>
      </c>
      <c r="B589" s="55" t="s">
        <v>666</v>
      </c>
      <c r="C589" s="56">
        <v>5</v>
      </c>
      <c r="D589" s="57">
        <v>43</v>
      </c>
      <c r="E589" s="57">
        <v>2.6</v>
      </c>
      <c r="F589" s="57">
        <v>2.0249999999999999</v>
      </c>
      <c r="G589" s="57">
        <v>0</v>
      </c>
      <c r="H589" s="57">
        <v>19.2</v>
      </c>
      <c r="I589" s="57">
        <v>0</v>
      </c>
      <c r="J589" s="57">
        <v>0</v>
      </c>
      <c r="K589" s="57">
        <v>0</v>
      </c>
      <c r="L589" s="57">
        <v>0</v>
      </c>
      <c r="M589" s="57">
        <v>0</v>
      </c>
      <c r="N589" s="58">
        <v>2.15</v>
      </c>
      <c r="O589" s="58">
        <v>0</v>
      </c>
      <c r="P589" s="58">
        <v>0</v>
      </c>
      <c r="Q589" s="58">
        <v>0</v>
      </c>
      <c r="R589" s="58">
        <v>0</v>
      </c>
      <c r="S589" s="91">
        <v>0</v>
      </c>
    </row>
    <row r="590" spans="1:19">
      <c r="A590" s="54" t="s">
        <v>667</v>
      </c>
      <c r="B590" s="55" t="s">
        <v>668</v>
      </c>
      <c r="C590" s="56">
        <v>5</v>
      </c>
      <c r="D590" s="57">
        <v>49.7</v>
      </c>
      <c r="E590" s="57">
        <v>2.6</v>
      </c>
      <c r="F590" s="57">
        <v>2.5150000000000001</v>
      </c>
      <c r="G590" s="57">
        <v>0</v>
      </c>
      <c r="H590" s="57">
        <v>21</v>
      </c>
      <c r="I590" s="57">
        <v>0</v>
      </c>
      <c r="J590" s="57">
        <v>0</v>
      </c>
      <c r="K590" s="57">
        <v>0</v>
      </c>
      <c r="L590" s="57">
        <v>0</v>
      </c>
      <c r="M590" s="57">
        <v>0</v>
      </c>
      <c r="N590" s="58">
        <v>2.15</v>
      </c>
      <c r="O590" s="58">
        <v>0</v>
      </c>
      <c r="P590" s="58">
        <v>0</v>
      </c>
      <c r="Q590" s="58">
        <v>0</v>
      </c>
      <c r="R590" s="58">
        <v>0</v>
      </c>
      <c r="S590" s="91">
        <v>0</v>
      </c>
    </row>
    <row r="591" spans="1:19">
      <c r="A591" s="54" t="s">
        <v>669</v>
      </c>
      <c r="B591" s="55" t="s">
        <v>670</v>
      </c>
      <c r="C591" s="56">
        <v>5</v>
      </c>
      <c r="D591" s="57">
        <v>42.5</v>
      </c>
      <c r="E591" s="57">
        <v>2.6</v>
      </c>
      <c r="F591" s="57">
        <v>2.0249999999999999</v>
      </c>
      <c r="G591" s="57">
        <v>0</v>
      </c>
      <c r="H591" s="57">
        <v>19.100000000000001</v>
      </c>
      <c r="I591" s="57">
        <v>0</v>
      </c>
      <c r="J591" s="57">
        <v>0</v>
      </c>
      <c r="K591" s="57">
        <v>0</v>
      </c>
      <c r="L591" s="57">
        <v>0</v>
      </c>
      <c r="M591" s="57">
        <v>0</v>
      </c>
      <c r="N591" s="58">
        <v>2.15</v>
      </c>
      <c r="O591" s="58">
        <v>0</v>
      </c>
      <c r="P591" s="58">
        <v>0</v>
      </c>
      <c r="Q591" s="58">
        <v>0</v>
      </c>
      <c r="R591" s="58">
        <v>0</v>
      </c>
      <c r="S591" s="91">
        <v>0</v>
      </c>
    </row>
    <row r="592" spans="1:19">
      <c r="A592" s="54" t="s">
        <v>671</v>
      </c>
      <c r="B592" s="55" t="s">
        <v>672</v>
      </c>
      <c r="C592" s="56">
        <v>5</v>
      </c>
      <c r="D592" s="57">
        <v>44.5</v>
      </c>
      <c r="E592" s="57">
        <v>2.6</v>
      </c>
      <c r="F592" s="57">
        <v>2.0249999999999999</v>
      </c>
      <c r="G592" s="57">
        <v>0</v>
      </c>
      <c r="H592" s="57">
        <v>21.1</v>
      </c>
      <c r="I592" s="57">
        <v>0</v>
      </c>
      <c r="J592" s="57">
        <v>0</v>
      </c>
      <c r="K592" s="57">
        <v>0</v>
      </c>
      <c r="L592" s="57">
        <v>0</v>
      </c>
      <c r="M592" s="57">
        <v>0</v>
      </c>
      <c r="N592" s="58">
        <v>2.15</v>
      </c>
      <c r="O592" s="58">
        <v>0</v>
      </c>
      <c r="P592" s="58">
        <v>0</v>
      </c>
      <c r="Q592" s="58">
        <v>0</v>
      </c>
      <c r="R592" s="58">
        <v>0</v>
      </c>
      <c r="S592" s="91">
        <v>0</v>
      </c>
    </row>
    <row r="593" spans="1:19">
      <c r="A593" s="54" t="s">
        <v>673</v>
      </c>
      <c r="B593" s="55" t="s">
        <v>674</v>
      </c>
      <c r="C593" s="56">
        <v>5</v>
      </c>
      <c r="D593" s="57">
        <v>43</v>
      </c>
      <c r="E593" s="57">
        <v>2.6</v>
      </c>
      <c r="F593" s="57">
        <v>2.5150000000000001</v>
      </c>
      <c r="G593" s="57">
        <v>0</v>
      </c>
      <c r="H593" s="57">
        <v>20.3</v>
      </c>
      <c r="I593" s="57">
        <v>0</v>
      </c>
      <c r="J593" s="57">
        <v>0</v>
      </c>
      <c r="K593" s="57">
        <v>0</v>
      </c>
      <c r="L593" s="57">
        <v>0</v>
      </c>
      <c r="M593" s="57">
        <v>0</v>
      </c>
      <c r="N593" s="58">
        <v>2.2599999999999998</v>
      </c>
      <c r="O593" s="58">
        <v>0</v>
      </c>
      <c r="P593" s="58">
        <v>0</v>
      </c>
      <c r="Q593" s="58">
        <v>0</v>
      </c>
      <c r="R593" s="58">
        <v>0</v>
      </c>
      <c r="S593" s="91">
        <v>0</v>
      </c>
    </row>
    <row r="594" spans="1:19">
      <c r="A594" s="54" t="s">
        <v>675</v>
      </c>
      <c r="B594" s="55" t="s">
        <v>28</v>
      </c>
      <c r="C594" s="56">
        <v>5</v>
      </c>
      <c r="D594" s="57">
        <v>49.8</v>
      </c>
      <c r="E594" s="57">
        <v>2.6</v>
      </c>
      <c r="F594" s="57">
        <v>2.5150000000000001</v>
      </c>
      <c r="G594" s="57">
        <v>0</v>
      </c>
      <c r="H594" s="57">
        <v>20.8</v>
      </c>
      <c r="I594" s="57">
        <v>0</v>
      </c>
      <c r="J594" s="57">
        <v>0</v>
      </c>
      <c r="K594" s="57">
        <v>0</v>
      </c>
      <c r="L594" s="57">
        <v>0</v>
      </c>
      <c r="M594" s="57">
        <v>0</v>
      </c>
      <c r="N594" s="58">
        <v>2.2999999999999998</v>
      </c>
      <c r="O594" s="58">
        <v>0</v>
      </c>
      <c r="P594" s="58">
        <v>0</v>
      </c>
      <c r="Q594" s="58">
        <v>0</v>
      </c>
      <c r="R594" s="58">
        <v>0</v>
      </c>
      <c r="S594" s="91">
        <v>0</v>
      </c>
    </row>
    <row r="595" spans="1:19">
      <c r="A595" s="54" t="s">
        <v>676</v>
      </c>
      <c r="B595" s="55" t="s">
        <v>677</v>
      </c>
      <c r="C595" s="56">
        <v>5</v>
      </c>
      <c r="D595" s="57">
        <v>43.4</v>
      </c>
      <c r="E595" s="57">
        <v>2.6</v>
      </c>
      <c r="F595" s="57">
        <v>2.5150000000000001</v>
      </c>
      <c r="G595" s="57">
        <v>2.5</v>
      </c>
      <c r="H595" s="57">
        <v>9.5</v>
      </c>
      <c r="I595" s="57">
        <v>20.347999999999999</v>
      </c>
      <c r="J595" s="57">
        <v>0</v>
      </c>
      <c r="K595" s="57">
        <v>0</v>
      </c>
      <c r="L595" s="57">
        <v>0</v>
      </c>
      <c r="M595" s="57">
        <v>0</v>
      </c>
      <c r="N595" s="58">
        <v>0</v>
      </c>
      <c r="O595" s="58">
        <v>2.2999999999999998</v>
      </c>
      <c r="P595" s="58">
        <v>0</v>
      </c>
      <c r="Q595" s="58">
        <v>0</v>
      </c>
      <c r="R595" s="58">
        <v>0</v>
      </c>
      <c r="S595" s="91">
        <v>0</v>
      </c>
    </row>
    <row r="596" spans="1:19">
      <c r="A596" s="54" t="s">
        <v>678</v>
      </c>
      <c r="B596" s="55" t="s">
        <v>29</v>
      </c>
      <c r="C596" s="56">
        <v>5</v>
      </c>
      <c r="D596" s="57">
        <v>41</v>
      </c>
      <c r="E596" s="57">
        <v>2.6</v>
      </c>
      <c r="F596" s="57">
        <v>2.5150000000000001</v>
      </c>
      <c r="G596" s="57">
        <v>0</v>
      </c>
      <c r="H596" s="57">
        <v>18.399999999999999</v>
      </c>
      <c r="I596" s="57">
        <v>0</v>
      </c>
      <c r="J596" s="57">
        <v>0</v>
      </c>
      <c r="K596" s="57">
        <v>0</v>
      </c>
      <c r="L596" s="57">
        <v>0</v>
      </c>
      <c r="M596" s="57">
        <v>0</v>
      </c>
      <c r="N596" s="58">
        <v>2.2599999999999998</v>
      </c>
      <c r="O596" s="58">
        <v>0</v>
      </c>
      <c r="P596" s="58">
        <v>0</v>
      </c>
      <c r="Q596" s="58">
        <v>0</v>
      </c>
      <c r="R596" s="58">
        <v>0</v>
      </c>
      <c r="S596" s="91">
        <v>0</v>
      </c>
    </row>
    <row r="597" spans="1:19">
      <c r="A597" s="54" t="s">
        <v>679</v>
      </c>
      <c r="B597" s="55" t="s">
        <v>30</v>
      </c>
      <c r="C597" s="56">
        <v>5</v>
      </c>
      <c r="D597" s="57">
        <v>49.7</v>
      </c>
      <c r="E597" s="57">
        <v>2.6</v>
      </c>
      <c r="F597" s="57">
        <v>2.5150000000000001</v>
      </c>
      <c r="G597" s="57">
        <v>0</v>
      </c>
      <c r="H597" s="57">
        <v>21.1</v>
      </c>
      <c r="I597" s="57">
        <v>0</v>
      </c>
      <c r="J597" s="57">
        <v>0</v>
      </c>
      <c r="K597" s="57">
        <v>0</v>
      </c>
      <c r="L597" s="57">
        <v>0</v>
      </c>
      <c r="M597" s="57">
        <v>0</v>
      </c>
      <c r="N597" s="58">
        <v>2.2599999999999998</v>
      </c>
      <c r="O597" s="58">
        <v>0</v>
      </c>
      <c r="P597" s="58">
        <v>0</v>
      </c>
      <c r="Q597" s="58">
        <v>0</v>
      </c>
      <c r="R597" s="58">
        <v>0</v>
      </c>
      <c r="S597" s="91">
        <v>0</v>
      </c>
    </row>
    <row r="598" spans="1:19">
      <c r="A598" s="54" t="s">
        <v>680</v>
      </c>
      <c r="B598" s="55" t="s">
        <v>681</v>
      </c>
      <c r="C598" s="56">
        <v>5</v>
      </c>
      <c r="D598" s="57">
        <v>46.7</v>
      </c>
      <c r="E598" s="57">
        <v>2.6</v>
      </c>
      <c r="F598" s="57">
        <v>2.5150000000000001</v>
      </c>
      <c r="G598" s="57">
        <v>0</v>
      </c>
      <c r="H598" s="57">
        <v>21.4</v>
      </c>
      <c r="I598" s="57">
        <v>0</v>
      </c>
      <c r="J598" s="57">
        <v>0</v>
      </c>
      <c r="K598" s="57">
        <v>0</v>
      </c>
      <c r="L598" s="57">
        <v>0</v>
      </c>
      <c r="M598" s="57">
        <v>0</v>
      </c>
      <c r="N598" s="58">
        <v>2.2999999999999998</v>
      </c>
      <c r="O598" s="58">
        <v>0</v>
      </c>
      <c r="P598" s="58">
        <v>0</v>
      </c>
      <c r="Q598" s="58">
        <v>0</v>
      </c>
      <c r="R598" s="58">
        <v>0</v>
      </c>
      <c r="S598" s="91">
        <v>0</v>
      </c>
    </row>
    <row r="599" spans="1:19">
      <c r="A599" s="54" t="s">
        <v>682</v>
      </c>
      <c r="B599" s="55" t="s">
        <v>683</v>
      </c>
      <c r="C599" s="56">
        <v>5</v>
      </c>
      <c r="D599" s="57">
        <v>44.7</v>
      </c>
      <c r="E599" s="57">
        <v>3</v>
      </c>
      <c r="F599" s="57">
        <v>3</v>
      </c>
      <c r="G599" s="57">
        <v>0</v>
      </c>
      <c r="H599" s="57">
        <v>14</v>
      </c>
      <c r="I599" s="57">
        <v>0</v>
      </c>
      <c r="J599" s="57">
        <v>0</v>
      </c>
      <c r="K599" s="57">
        <v>0</v>
      </c>
      <c r="L599" s="57">
        <v>0</v>
      </c>
      <c r="M599" s="57">
        <v>0</v>
      </c>
      <c r="N599" s="58">
        <v>2.2999999999999998</v>
      </c>
      <c r="O599" s="58">
        <v>0</v>
      </c>
      <c r="P599" s="58">
        <v>0</v>
      </c>
      <c r="Q599" s="58">
        <v>0</v>
      </c>
      <c r="R599" s="58">
        <v>0</v>
      </c>
      <c r="S599" s="91">
        <v>0</v>
      </c>
    </row>
    <row r="600" spans="1:19">
      <c r="A600" s="54" t="s">
        <v>684</v>
      </c>
      <c r="B600" s="55" t="s">
        <v>685</v>
      </c>
      <c r="C600" s="56">
        <v>5</v>
      </c>
      <c r="D600" s="57">
        <v>46.7</v>
      </c>
      <c r="E600" s="57">
        <v>2.6</v>
      </c>
      <c r="F600" s="57">
        <v>2.5150000000000001</v>
      </c>
      <c r="G600" s="57">
        <v>0</v>
      </c>
      <c r="H600" s="57">
        <v>22</v>
      </c>
      <c r="I600" s="57">
        <v>0</v>
      </c>
      <c r="J600" s="57">
        <v>0</v>
      </c>
      <c r="K600" s="57">
        <v>0</v>
      </c>
      <c r="L600" s="57">
        <v>0</v>
      </c>
      <c r="M600" s="57">
        <v>0</v>
      </c>
      <c r="N600" s="58">
        <v>2.2999999999999998</v>
      </c>
      <c r="O600" s="58">
        <v>0</v>
      </c>
      <c r="P600" s="58">
        <v>0</v>
      </c>
      <c r="Q600" s="58">
        <v>0</v>
      </c>
      <c r="R600" s="58">
        <v>0</v>
      </c>
      <c r="S600" s="91">
        <v>0</v>
      </c>
    </row>
    <row r="601" spans="1:19">
      <c r="A601" s="54" t="s">
        <v>686</v>
      </c>
      <c r="B601" s="55" t="s">
        <v>687</v>
      </c>
      <c r="C601" s="56">
        <v>5</v>
      </c>
      <c r="D601" s="57">
        <v>47.69</v>
      </c>
      <c r="E601" s="57">
        <v>2.6</v>
      </c>
      <c r="F601" s="57">
        <v>2.5150000000000001</v>
      </c>
      <c r="G601" s="57">
        <v>0</v>
      </c>
      <c r="H601" s="57">
        <v>19.087</v>
      </c>
      <c r="I601" s="57">
        <v>0</v>
      </c>
      <c r="J601" s="57">
        <v>0</v>
      </c>
      <c r="K601" s="57">
        <v>0</v>
      </c>
      <c r="L601" s="57">
        <v>0</v>
      </c>
      <c r="M601" s="57">
        <v>0</v>
      </c>
      <c r="N601" s="58">
        <v>2.2599999999999998</v>
      </c>
      <c r="O601" s="58">
        <v>0</v>
      </c>
      <c r="P601" s="58">
        <v>0</v>
      </c>
      <c r="Q601" s="58">
        <v>0</v>
      </c>
      <c r="R601" s="58">
        <v>0</v>
      </c>
      <c r="S601" s="91">
        <v>0</v>
      </c>
    </row>
    <row r="602" spans="1:19">
      <c r="A602" s="54" t="s">
        <v>688</v>
      </c>
      <c r="B602" s="55" t="s">
        <v>689</v>
      </c>
      <c r="C602" s="56">
        <v>5</v>
      </c>
      <c r="D602" s="57">
        <v>49.7</v>
      </c>
      <c r="E602" s="57">
        <v>2.6</v>
      </c>
      <c r="F602" s="57">
        <v>2.5150000000000001</v>
      </c>
      <c r="G602" s="57">
        <v>0</v>
      </c>
      <c r="H602" s="57">
        <v>21.7</v>
      </c>
      <c r="I602" s="57">
        <v>0</v>
      </c>
      <c r="J602" s="57">
        <v>0</v>
      </c>
      <c r="K602" s="57">
        <v>0</v>
      </c>
      <c r="L602" s="57">
        <v>0</v>
      </c>
      <c r="M602" s="57">
        <v>0</v>
      </c>
      <c r="N602" s="58">
        <v>2.2999999999999998</v>
      </c>
      <c r="O602" s="58">
        <v>0</v>
      </c>
      <c r="P602" s="58">
        <v>0</v>
      </c>
      <c r="Q602" s="58">
        <v>0</v>
      </c>
      <c r="R602" s="58">
        <v>0</v>
      </c>
      <c r="S602" s="91">
        <v>0</v>
      </c>
    </row>
    <row r="603" spans="1:19">
      <c r="A603" s="54" t="s">
        <v>690</v>
      </c>
      <c r="B603" s="55" t="s">
        <v>691</v>
      </c>
      <c r="C603" s="56">
        <v>5</v>
      </c>
      <c r="D603" s="57">
        <v>44.9</v>
      </c>
      <c r="E603" s="57">
        <v>2.6</v>
      </c>
      <c r="F603" s="57">
        <v>2.5150000000000001</v>
      </c>
      <c r="G603" s="57">
        <v>0</v>
      </c>
      <c r="H603" s="57">
        <v>21.1</v>
      </c>
      <c r="I603" s="57">
        <v>0</v>
      </c>
      <c r="J603" s="57">
        <v>0</v>
      </c>
      <c r="K603" s="57">
        <v>0</v>
      </c>
      <c r="L603" s="57">
        <v>0</v>
      </c>
      <c r="M603" s="57">
        <v>0</v>
      </c>
      <c r="N603" s="58">
        <v>2.2999999999999998</v>
      </c>
      <c r="O603" s="58">
        <v>0</v>
      </c>
      <c r="P603" s="58">
        <v>0</v>
      </c>
      <c r="Q603" s="58">
        <v>0</v>
      </c>
      <c r="R603" s="58">
        <v>0</v>
      </c>
      <c r="S603" s="91">
        <v>0</v>
      </c>
    </row>
    <row r="604" spans="1:19">
      <c r="A604" s="54" t="s">
        <v>692</v>
      </c>
      <c r="B604" s="55" t="s">
        <v>693</v>
      </c>
      <c r="C604" s="56">
        <v>5</v>
      </c>
      <c r="D604" s="57">
        <v>43</v>
      </c>
      <c r="E604" s="57">
        <v>2.6</v>
      </c>
      <c r="F604" s="57">
        <v>2.5150000000000001</v>
      </c>
      <c r="G604" s="57">
        <v>0</v>
      </c>
      <c r="H604" s="57">
        <v>20.399999999999999</v>
      </c>
      <c r="I604" s="57">
        <v>0</v>
      </c>
      <c r="J604" s="57">
        <v>0</v>
      </c>
      <c r="K604" s="57">
        <v>0</v>
      </c>
      <c r="L604" s="57">
        <v>0</v>
      </c>
      <c r="M604" s="57">
        <v>0</v>
      </c>
      <c r="N604" s="58">
        <v>2.2999999999999998</v>
      </c>
      <c r="O604" s="58">
        <v>0</v>
      </c>
      <c r="P604" s="58">
        <v>0</v>
      </c>
      <c r="Q604" s="58">
        <v>0</v>
      </c>
      <c r="R604" s="58">
        <v>0</v>
      </c>
      <c r="S604" s="91">
        <v>0</v>
      </c>
    </row>
    <row r="605" spans="1:19">
      <c r="A605" s="54" t="s">
        <v>694</v>
      </c>
      <c r="B605" s="55" t="s">
        <v>695</v>
      </c>
      <c r="C605" s="56">
        <v>5</v>
      </c>
      <c r="D605" s="57">
        <v>42.5</v>
      </c>
      <c r="E605" s="57">
        <v>2.6</v>
      </c>
      <c r="F605" s="57">
        <v>2.0249999999999999</v>
      </c>
      <c r="G605" s="57">
        <v>0</v>
      </c>
      <c r="H605" s="57">
        <v>17.8</v>
      </c>
      <c r="I605" s="57">
        <v>0</v>
      </c>
      <c r="J605" s="57">
        <v>0</v>
      </c>
      <c r="K605" s="57">
        <v>0</v>
      </c>
      <c r="L605" s="57">
        <v>0</v>
      </c>
      <c r="M605" s="57">
        <v>0</v>
      </c>
      <c r="N605" s="58">
        <v>2.2999999999999998</v>
      </c>
      <c r="O605" s="58">
        <v>0</v>
      </c>
      <c r="P605" s="58">
        <v>0</v>
      </c>
      <c r="Q605" s="58">
        <v>0</v>
      </c>
      <c r="R605" s="58">
        <v>0</v>
      </c>
      <c r="S605" s="91">
        <v>0</v>
      </c>
    </row>
    <row r="606" spans="1:19">
      <c r="A606" s="54" t="s">
        <v>696</v>
      </c>
      <c r="B606" s="55" t="s">
        <v>697</v>
      </c>
      <c r="C606" s="56">
        <v>5</v>
      </c>
      <c r="D606" s="57">
        <v>49.7</v>
      </c>
      <c r="E606" s="57">
        <v>2.6</v>
      </c>
      <c r="F606" s="57">
        <v>2.5150000000000001</v>
      </c>
      <c r="G606" s="57">
        <v>0</v>
      </c>
      <c r="H606" s="57">
        <v>16</v>
      </c>
      <c r="I606" s="57">
        <v>0</v>
      </c>
      <c r="J606" s="57">
        <v>0</v>
      </c>
      <c r="K606" s="57">
        <v>0</v>
      </c>
      <c r="L606" s="57">
        <v>0</v>
      </c>
      <c r="M606" s="57">
        <v>0</v>
      </c>
      <c r="N606" s="58">
        <v>2.2999999999999998</v>
      </c>
      <c r="O606" s="58">
        <v>0</v>
      </c>
      <c r="P606" s="58">
        <v>0</v>
      </c>
      <c r="Q606" s="58">
        <v>0</v>
      </c>
      <c r="R606" s="58">
        <v>0</v>
      </c>
      <c r="S606" s="91">
        <v>0</v>
      </c>
    </row>
    <row r="607" spans="1:19">
      <c r="A607" s="54" t="s">
        <v>698</v>
      </c>
      <c r="B607" s="55" t="s">
        <v>699</v>
      </c>
      <c r="C607" s="56">
        <v>5</v>
      </c>
      <c r="D607" s="57">
        <v>49.8</v>
      </c>
      <c r="E607" s="57">
        <v>2.6</v>
      </c>
      <c r="F607" s="57">
        <v>2.5150000000000001</v>
      </c>
      <c r="G607" s="57">
        <v>0</v>
      </c>
      <c r="H607" s="57">
        <v>20.3</v>
      </c>
      <c r="I607" s="57">
        <v>0</v>
      </c>
      <c r="J607" s="57">
        <v>0</v>
      </c>
      <c r="K607" s="57">
        <v>0</v>
      </c>
      <c r="L607" s="57">
        <v>0</v>
      </c>
      <c r="M607" s="57">
        <v>0</v>
      </c>
      <c r="N607" s="58">
        <v>2.2999999999999998</v>
      </c>
      <c r="O607" s="58">
        <v>0</v>
      </c>
      <c r="P607" s="58">
        <v>0</v>
      </c>
      <c r="Q607" s="58">
        <v>0</v>
      </c>
      <c r="R607" s="58">
        <v>0</v>
      </c>
      <c r="S607" s="91">
        <v>0</v>
      </c>
    </row>
    <row r="608" spans="1:19">
      <c r="A608" s="54" t="s">
        <v>700</v>
      </c>
      <c r="B608" s="55" t="s">
        <v>701</v>
      </c>
      <c r="C608" s="56">
        <v>5</v>
      </c>
      <c r="D608" s="57">
        <v>46.9</v>
      </c>
      <c r="E608" s="57">
        <v>2.6</v>
      </c>
      <c r="F608" s="57">
        <v>2.5150000000000001</v>
      </c>
      <c r="G608" s="57">
        <v>0</v>
      </c>
      <c r="H608" s="57">
        <v>20.8</v>
      </c>
      <c r="I608" s="57">
        <v>22.8</v>
      </c>
      <c r="J608" s="57">
        <v>0</v>
      </c>
      <c r="K608" s="57">
        <v>0</v>
      </c>
      <c r="L608" s="57">
        <v>0</v>
      </c>
      <c r="M608" s="57">
        <v>0</v>
      </c>
      <c r="N608" s="58">
        <v>2.2999999999999998</v>
      </c>
      <c r="O608" s="58">
        <v>3</v>
      </c>
      <c r="P608" s="58">
        <v>0</v>
      </c>
      <c r="Q608" s="58">
        <v>0</v>
      </c>
      <c r="R608" s="58">
        <v>0</v>
      </c>
      <c r="S608" s="91">
        <v>0</v>
      </c>
    </row>
    <row r="609" spans="1:19">
      <c r="A609" s="54" t="s">
        <v>702</v>
      </c>
      <c r="B609" s="55" t="s">
        <v>703</v>
      </c>
      <c r="C609" s="56">
        <v>5</v>
      </c>
      <c r="D609" s="57">
        <v>41.5</v>
      </c>
      <c r="E609" s="57">
        <v>3</v>
      </c>
      <c r="F609" s="57">
        <v>3</v>
      </c>
      <c r="G609" s="57">
        <v>0</v>
      </c>
      <c r="H609" s="57">
        <v>11.5</v>
      </c>
      <c r="I609" s="57">
        <v>24</v>
      </c>
      <c r="J609" s="57">
        <v>0</v>
      </c>
      <c r="K609" s="57">
        <v>0</v>
      </c>
      <c r="L609" s="57">
        <v>0</v>
      </c>
      <c r="M609" s="57">
        <v>0</v>
      </c>
      <c r="N609" s="58">
        <v>2.2999999999999998</v>
      </c>
      <c r="O609" s="58">
        <v>3.3</v>
      </c>
      <c r="P609" s="58">
        <v>0</v>
      </c>
      <c r="Q609" s="58">
        <v>0</v>
      </c>
      <c r="R609" s="58">
        <v>0</v>
      </c>
      <c r="S609" s="91">
        <v>0</v>
      </c>
    </row>
    <row r="610" spans="1:19">
      <c r="A610" s="54" t="s">
        <v>704</v>
      </c>
      <c r="B610" s="55" t="s">
        <v>705</v>
      </c>
      <c r="C610" s="56">
        <v>5</v>
      </c>
      <c r="D610" s="57">
        <v>49.3</v>
      </c>
      <c r="E610" s="57">
        <v>2.6</v>
      </c>
      <c r="F610" s="57">
        <v>2.5150000000000001</v>
      </c>
      <c r="G610" s="57">
        <v>0</v>
      </c>
      <c r="H610" s="57">
        <v>18.100000000000001</v>
      </c>
      <c r="I610" s="57">
        <v>21.1</v>
      </c>
      <c r="J610" s="57">
        <v>44.7</v>
      </c>
      <c r="K610" s="57">
        <v>0</v>
      </c>
      <c r="L610" s="57">
        <v>0</v>
      </c>
      <c r="M610" s="57">
        <v>0</v>
      </c>
      <c r="N610" s="58">
        <v>2.2999999999999998</v>
      </c>
      <c r="O610" s="58">
        <v>4</v>
      </c>
      <c r="P610" s="58">
        <v>0</v>
      </c>
      <c r="Q610" s="58">
        <v>0</v>
      </c>
      <c r="R610" s="58">
        <v>0</v>
      </c>
      <c r="S610" s="91">
        <v>0</v>
      </c>
    </row>
    <row r="611" spans="1:19">
      <c r="A611" s="54" t="s">
        <v>706</v>
      </c>
      <c r="B611" s="55" t="s">
        <v>707</v>
      </c>
      <c r="C611" s="56">
        <v>5</v>
      </c>
      <c r="D611" s="57">
        <v>48</v>
      </c>
      <c r="E611" s="57">
        <v>2.6</v>
      </c>
      <c r="F611" s="57">
        <v>2.5150000000000001</v>
      </c>
      <c r="G611" s="57">
        <v>0</v>
      </c>
      <c r="H611" s="57">
        <v>18.8</v>
      </c>
      <c r="I611" s="57">
        <v>29</v>
      </c>
      <c r="J611" s="57">
        <v>0</v>
      </c>
      <c r="K611" s="57">
        <v>0</v>
      </c>
      <c r="L611" s="57">
        <v>0</v>
      </c>
      <c r="M611" s="57">
        <v>0</v>
      </c>
      <c r="N611" s="58">
        <v>2.2999999999999998</v>
      </c>
      <c r="O611" s="58">
        <v>4.3</v>
      </c>
      <c r="P611" s="58">
        <v>0</v>
      </c>
      <c r="Q611" s="58">
        <v>0</v>
      </c>
      <c r="R611" s="58">
        <v>0</v>
      </c>
      <c r="S611" s="91">
        <v>0</v>
      </c>
    </row>
    <row r="612" spans="1:19">
      <c r="A612" s="54" t="s">
        <v>708</v>
      </c>
      <c r="B612" s="55" t="s">
        <v>709</v>
      </c>
      <c r="C612" s="56">
        <v>5</v>
      </c>
      <c r="D612" s="57">
        <v>48</v>
      </c>
      <c r="E612" s="57">
        <v>2.6</v>
      </c>
      <c r="F612" s="57">
        <v>2.5219999999999998</v>
      </c>
      <c r="G612" s="57">
        <v>0</v>
      </c>
      <c r="H612" s="57">
        <v>18.8</v>
      </c>
      <c r="I612" s="57">
        <v>29</v>
      </c>
      <c r="J612" s="57">
        <v>36.4</v>
      </c>
      <c r="K612" s="57">
        <v>0</v>
      </c>
      <c r="L612" s="57">
        <v>0</v>
      </c>
      <c r="M612" s="57">
        <v>0</v>
      </c>
      <c r="N612" s="58">
        <v>2.2999999999999998</v>
      </c>
      <c r="O612" s="58">
        <v>4.3</v>
      </c>
      <c r="P612" s="58">
        <v>0</v>
      </c>
      <c r="Q612" s="58">
        <v>0</v>
      </c>
      <c r="R612" s="58">
        <v>0</v>
      </c>
      <c r="S612" s="91">
        <v>0</v>
      </c>
    </row>
    <row r="613" spans="1:19">
      <c r="A613" s="54" t="s">
        <v>710</v>
      </c>
      <c r="B613" s="55" t="s">
        <v>711</v>
      </c>
      <c r="C613" s="56">
        <v>5</v>
      </c>
      <c r="D613" s="57">
        <v>48</v>
      </c>
      <c r="E613" s="57">
        <v>2.6</v>
      </c>
      <c r="F613" s="57">
        <v>2.5150000000000001</v>
      </c>
      <c r="G613" s="57">
        <v>0</v>
      </c>
      <c r="H613" s="57">
        <v>18.8</v>
      </c>
      <c r="I613" s="57">
        <v>29</v>
      </c>
      <c r="J613" s="57">
        <v>0</v>
      </c>
      <c r="K613" s="57">
        <v>0</v>
      </c>
      <c r="L613" s="57">
        <v>0</v>
      </c>
      <c r="M613" s="57">
        <v>0</v>
      </c>
      <c r="N613" s="58">
        <v>2.2999999999999998</v>
      </c>
      <c r="O613" s="58">
        <v>5</v>
      </c>
      <c r="P613" s="58">
        <v>0</v>
      </c>
      <c r="Q613" s="58">
        <v>0</v>
      </c>
      <c r="R613" s="58">
        <v>0</v>
      </c>
      <c r="S613" s="91">
        <v>0</v>
      </c>
    </row>
    <row r="614" spans="1:19">
      <c r="A614" s="54" t="s">
        <v>712</v>
      </c>
      <c r="B614" s="55" t="s">
        <v>713</v>
      </c>
      <c r="C614" s="56">
        <v>5</v>
      </c>
      <c r="D614" s="57">
        <v>48</v>
      </c>
      <c r="E614" s="57">
        <v>2.6</v>
      </c>
      <c r="F614" s="57">
        <v>2.5150000000000001</v>
      </c>
      <c r="G614" s="57">
        <v>0</v>
      </c>
      <c r="H614" s="57">
        <v>18.3</v>
      </c>
      <c r="I614" s="57">
        <v>28.5</v>
      </c>
      <c r="J614" s="57">
        <v>0</v>
      </c>
      <c r="K614" s="57">
        <v>0</v>
      </c>
      <c r="L614" s="57">
        <v>0</v>
      </c>
      <c r="M614" s="57">
        <v>0</v>
      </c>
      <c r="N614" s="58">
        <v>2.2999999999999998</v>
      </c>
      <c r="O614" s="58">
        <v>5</v>
      </c>
      <c r="P614" s="58">
        <v>0</v>
      </c>
      <c r="Q614" s="58">
        <v>0</v>
      </c>
      <c r="R614" s="58">
        <v>0</v>
      </c>
      <c r="S614" s="91">
        <v>0</v>
      </c>
    </row>
    <row r="615" spans="1:19">
      <c r="A615" s="54" t="s">
        <v>714</v>
      </c>
      <c r="B615" s="55" t="s">
        <v>715</v>
      </c>
      <c r="C615" s="56">
        <v>5</v>
      </c>
      <c r="D615" s="57">
        <v>48</v>
      </c>
      <c r="E615" s="57">
        <v>2.6</v>
      </c>
      <c r="F615" s="57">
        <v>2.5150000000000001</v>
      </c>
      <c r="G615" s="57">
        <v>0</v>
      </c>
      <c r="H615" s="57">
        <v>18.8</v>
      </c>
      <c r="I615" s="57">
        <v>29</v>
      </c>
      <c r="J615" s="57">
        <v>36.4</v>
      </c>
      <c r="K615" s="57">
        <v>0</v>
      </c>
      <c r="L615" s="57">
        <v>0</v>
      </c>
      <c r="M615" s="57">
        <v>0</v>
      </c>
      <c r="N615" s="58">
        <v>2.2999999999999998</v>
      </c>
      <c r="O615" s="58">
        <v>5.15</v>
      </c>
      <c r="P615" s="58">
        <v>0</v>
      </c>
      <c r="Q615" s="58">
        <v>0</v>
      </c>
      <c r="R615" s="58">
        <v>0</v>
      </c>
      <c r="S615" s="91">
        <v>0</v>
      </c>
    </row>
    <row r="616" spans="1:19">
      <c r="A616" s="54" t="s">
        <v>716</v>
      </c>
      <c r="B616" s="55" t="s">
        <v>717</v>
      </c>
      <c r="C616" s="56">
        <v>5</v>
      </c>
      <c r="D616" s="57">
        <v>46.7</v>
      </c>
      <c r="E616" s="57">
        <v>2.6</v>
      </c>
      <c r="F616" s="57">
        <v>2.5150000000000001</v>
      </c>
      <c r="G616" s="57">
        <v>0</v>
      </c>
      <c r="H616" s="57">
        <v>20</v>
      </c>
      <c r="I616" s="57">
        <v>0</v>
      </c>
      <c r="J616" s="57">
        <v>0</v>
      </c>
      <c r="K616" s="57">
        <v>0</v>
      </c>
      <c r="L616" s="57">
        <v>0</v>
      </c>
      <c r="M616" s="57">
        <v>0</v>
      </c>
      <c r="N616" s="58">
        <v>2.4500000000000002</v>
      </c>
      <c r="O616" s="58">
        <v>0</v>
      </c>
      <c r="P616" s="58">
        <v>0</v>
      </c>
      <c r="Q616" s="58">
        <v>0</v>
      </c>
      <c r="R616" s="58">
        <v>0</v>
      </c>
      <c r="S616" s="91">
        <v>0</v>
      </c>
    </row>
    <row r="617" spans="1:19">
      <c r="A617" s="54" t="s">
        <v>718</v>
      </c>
      <c r="B617" s="55" t="s">
        <v>719</v>
      </c>
      <c r="C617" s="56">
        <v>5</v>
      </c>
      <c r="D617" s="57">
        <v>49.7</v>
      </c>
      <c r="E617" s="57">
        <v>2.6</v>
      </c>
      <c r="F617" s="57">
        <v>2.5150000000000001</v>
      </c>
      <c r="G617" s="57">
        <v>0</v>
      </c>
      <c r="H617" s="57">
        <v>21</v>
      </c>
      <c r="I617" s="57">
        <v>0</v>
      </c>
      <c r="J617" s="57">
        <v>0</v>
      </c>
      <c r="K617" s="57">
        <v>0</v>
      </c>
      <c r="L617" s="57">
        <v>0</v>
      </c>
      <c r="M617" s="57">
        <v>0</v>
      </c>
      <c r="N617" s="58">
        <v>2.4500000000000002</v>
      </c>
      <c r="O617" s="58">
        <v>0</v>
      </c>
      <c r="P617" s="58">
        <v>0</v>
      </c>
      <c r="Q617" s="58">
        <v>0</v>
      </c>
      <c r="R617" s="58">
        <v>0</v>
      </c>
      <c r="S617" s="91">
        <v>0</v>
      </c>
    </row>
    <row r="618" spans="1:19">
      <c r="A618" s="54" t="s">
        <v>720</v>
      </c>
      <c r="B618" s="55" t="s">
        <v>721</v>
      </c>
      <c r="C618" s="56">
        <v>5</v>
      </c>
      <c r="D618" s="57">
        <v>49.7</v>
      </c>
      <c r="E618" s="57">
        <v>2.6</v>
      </c>
      <c r="F618" s="57">
        <v>2.5150000000000001</v>
      </c>
      <c r="G618" s="57">
        <v>0</v>
      </c>
      <c r="H618" s="57">
        <v>19</v>
      </c>
      <c r="I618" s="57">
        <v>0</v>
      </c>
      <c r="J618" s="57">
        <v>0</v>
      </c>
      <c r="K618" s="57">
        <v>0</v>
      </c>
      <c r="L618" s="57">
        <v>0</v>
      </c>
      <c r="M618" s="57">
        <v>0</v>
      </c>
      <c r="N618" s="58">
        <v>2.4500000000000002</v>
      </c>
      <c r="O618" s="58">
        <v>0</v>
      </c>
      <c r="P618" s="58">
        <v>0</v>
      </c>
      <c r="Q618" s="58">
        <v>0</v>
      </c>
      <c r="R618" s="58">
        <v>0</v>
      </c>
      <c r="S618" s="91">
        <v>0</v>
      </c>
    </row>
    <row r="619" spans="1:19">
      <c r="A619" s="54" t="s">
        <v>722</v>
      </c>
      <c r="B619" s="55" t="s">
        <v>723</v>
      </c>
      <c r="C619" s="56">
        <v>5</v>
      </c>
      <c r="D619" s="57">
        <v>49.7</v>
      </c>
      <c r="E619" s="57">
        <v>2.6</v>
      </c>
      <c r="F619" s="57">
        <v>2.5150000000000001</v>
      </c>
      <c r="G619" s="57">
        <v>0</v>
      </c>
      <c r="H619" s="57">
        <v>19.100000000000001</v>
      </c>
      <c r="I619" s="57">
        <v>0</v>
      </c>
      <c r="J619" s="57">
        <v>0</v>
      </c>
      <c r="K619" s="57">
        <v>0</v>
      </c>
      <c r="L619" s="57">
        <v>0</v>
      </c>
      <c r="M619" s="57">
        <v>0</v>
      </c>
      <c r="N619" s="58">
        <v>2.4500000000000002</v>
      </c>
      <c r="O619" s="58">
        <v>0</v>
      </c>
      <c r="P619" s="58">
        <v>0</v>
      </c>
      <c r="Q619" s="58">
        <v>0</v>
      </c>
      <c r="R619" s="58">
        <v>0</v>
      </c>
      <c r="S619" s="91">
        <v>0</v>
      </c>
    </row>
    <row r="620" spans="1:19">
      <c r="A620" s="54" t="s">
        <v>724</v>
      </c>
      <c r="B620" s="55" t="s">
        <v>725</v>
      </c>
      <c r="C620" s="56">
        <v>5</v>
      </c>
      <c r="D620" s="57">
        <v>45.1</v>
      </c>
      <c r="E620" s="57">
        <v>2.6</v>
      </c>
      <c r="F620" s="57">
        <v>2.5150000000000001</v>
      </c>
      <c r="G620" s="57">
        <v>2.5</v>
      </c>
      <c r="H620" s="57">
        <v>9.5</v>
      </c>
      <c r="I620" s="57">
        <v>19.14</v>
      </c>
      <c r="J620" s="57">
        <v>0</v>
      </c>
      <c r="K620" s="57">
        <v>0</v>
      </c>
      <c r="L620" s="57">
        <v>0</v>
      </c>
      <c r="M620" s="57">
        <v>0</v>
      </c>
      <c r="N620" s="58">
        <v>0</v>
      </c>
      <c r="O620" s="58">
        <v>3</v>
      </c>
      <c r="P620" s="58">
        <v>0</v>
      </c>
      <c r="Q620" s="58">
        <v>0</v>
      </c>
      <c r="R620" s="58">
        <v>0</v>
      </c>
      <c r="S620" s="91">
        <v>0</v>
      </c>
    </row>
    <row r="621" spans="1:19">
      <c r="A621" s="54" t="s">
        <v>726</v>
      </c>
      <c r="B621" s="55" t="s">
        <v>727</v>
      </c>
      <c r="C621" s="56">
        <v>5</v>
      </c>
      <c r="D621" s="57">
        <v>45</v>
      </c>
      <c r="E621" s="57">
        <v>2.6</v>
      </c>
      <c r="F621" s="57">
        <v>2.5150000000000001</v>
      </c>
      <c r="G621" s="57">
        <v>0</v>
      </c>
      <c r="H621" s="57">
        <v>18.100000000000001</v>
      </c>
      <c r="I621" s="57">
        <v>0</v>
      </c>
      <c r="J621" s="57">
        <v>0</v>
      </c>
      <c r="K621" s="57">
        <v>0</v>
      </c>
      <c r="L621" s="57">
        <v>0</v>
      </c>
      <c r="M621" s="57">
        <v>0</v>
      </c>
      <c r="N621" s="58">
        <v>3</v>
      </c>
      <c r="O621" s="58">
        <v>0</v>
      </c>
      <c r="P621" s="58">
        <v>0</v>
      </c>
      <c r="Q621" s="58">
        <v>0</v>
      </c>
      <c r="R621" s="58">
        <v>0</v>
      </c>
      <c r="S621" s="91">
        <v>0</v>
      </c>
    </row>
    <row r="622" spans="1:19">
      <c r="A622" s="54" t="s">
        <v>728</v>
      </c>
      <c r="B622" s="55" t="s">
        <v>31</v>
      </c>
      <c r="C622" s="56">
        <v>5</v>
      </c>
      <c r="D622" s="57">
        <v>49.7</v>
      </c>
      <c r="E622" s="57">
        <v>2.6</v>
      </c>
      <c r="F622" s="57">
        <v>2.5150000000000001</v>
      </c>
      <c r="G622" s="57">
        <v>0</v>
      </c>
      <c r="H622" s="57">
        <v>21</v>
      </c>
      <c r="I622" s="57">
        <v>0</v>
      </c>
      <c r="J622" s="57">
        <v>0</v>
      </c>
      <c r="K622" s="57">
        <v>0</v>
      </c>
      <c r="L622" s="57">
        <v>0</v>
      </c>
      <c r="M622" s="57">
        <v>0</v>
      </c>
      <c r="N622" s="58">
        <v>3</v>
      </c>
      <c r="O622" s="58">
        <v>0</v>
      </c>
      <c r="P622" s="58">
        <v>0</v>
      </c>
      <c r="Q622" s="58">
        <v>0</v>
      </c>
      <c r="R622" s="58">
        <v>0</v>
      </c>
      <c r="S622" s="91">
        <v>0</v>
      </c>
    </row>
    <row r="623" spans="1:19">
      <c r="A623" s="54" t="s">
        <v>729</v>
      </c>
      <c r="B623" s="55" t="s">
        <v>32</v>
      </c>
      <c r="C623" s="56">
        <v>5</v>
      </c>
      <c r="D623" s="57">
        <v>44.5</v>
      </c>
      <c r="E623" s="57">
        <v>2.6</v>
      </c>
      <c r="F623" s="57">
        <v>2.5150000000000001</v>
      </c>
      <c r="G623" s="57">
        <v>0</v>
      </c>
      <c r="H623" s="57">
        <v>21.3</v>
      </c>
      <c r="I623" s="57">
        <v>0</v>
      </c>
      <c r="J623" s="57">
        <v>0</v>
      </c>
      <c r="K623" s="57">
        <v>0</v>
      </c>
      <c r="L623" s="57">
        <v>0</v>
      </c>
      <c r="M623" s="57">
        <v>0</v>
      </c>
      <c r="N623" s="58">
        <v>3</v>
      </c>
      <c r="O623" s="58">
        <v>0</v>
      </c>
      <c r="P623" s="58">
        <v>0</v>
      </c>
      <c r="Q623" s="58">
        <v>0</v>
      </c>
      <c r="R623" s="58">
        <v>0</v>
      </c>
      <c r="S623" s="91">
        <v>0</v>
      </c>
    </row>
    <row r="624" spans="1:19">
      <c r="A624" s="54" t="s">
        <v>730</v>
      </c>
      <c r="B624" s="55" t="s">
        <v>731</v>
      </c>
      <c r="C624" s="56">
        <v>5</v>
      </c>
      <c r="D624" s="57">
        <v>44.5</v>
      </c>
      <c r="E624" s="57">
        <v>2.6</v>
      </c>
      <c r="F624" s="57">
        <v>2.5150000000000001</v>
      </c>
      <c r="G624" s="57">
        <v>0</v>
      </c>
      <c r="H624" s="57">
        <v>23.1</v>
      </c>
      <c r="I624" s="57">
        <v>0</v>
      </c>
      <c r="J624" s="57">
        <v>0</v>
      </c>
      <c r="K624" s="57">
        <v>0</v>
      </c>
      <c r="L624" s="57">
        <v>0</v>
      </c>
      <c r="M624" s="57">
        <v>0</v>
      </c>
      <c r="N624" s="58">
        <v>3</v>
      </c>
      <c r="O624" s="58">
        <v>0</v>
      </c>
      <c r="P624" s="58">
        <v>0</v>
      </c>
      <c r="Q624" s="58">
        <v>0</v>
      </c>
      <c r="R624" s="58">
        <v>0</v>
      </c>
      <c r="S624" s="91">
        <v>0</v>
      </c>
    </row>
    <row r="625" spans="1:19">
      <c r="A625" s="54" t="s">
        <v>732</v>
      </c>
      <c r="B625" s="55" t="s">
        <v>733</v>
      </c>
      <c r="C625" s="56">
        <v>5</v>
      </c>
      <c r="D625" s="57">
        <v>49.7</v>
      </c>
      <c r="E625" s="57">
        <v>2.6</v>
      </c>
      <c r="F625" s="57">
        <v>2.5150000000000001</v>
      </c>
      <c r="G625" s="57">
        <v>0</v>
      </c>
      <c r="H625" s="57">
        <v>19</v>
      </c>
      <c r="I625" s="57">
        <v>0</v>
      </c>
      <c r="J625" s="57">
        <v>0</v>
      </c>
      <c r="K625" s="57">
        <v>0</v>
      </c>
      <c r="L625" s="57">
        <v>0</v>
      </c>
      <c r="M625" s="57">
        <v>0</v>
      </c>
      <c r="N625" s="58">
        <v>3</v>
      </c>
      <c r="O625" s="58">
        <v>0</v>
      </c>
      <c r="P625" s="58">
        <v>0</v>
      </c>
      <c r="Q625" s="58">
        <v>0</v>
      </c>
      <c r="R625" s="58">
        <v>0</v>
      </c>
      <c r="S625" s="91">
        <v>0</v>
      </c>
    </row>
    <row r="626" spans="1:19">
      <c r="A626" s="54" t="s">
        <v>734</v>
      </c>
      <c r="B626" s="55" t="s">
        <v>735</v>
      </c>
      <c r="C626" s="56">
        <v>5</v>
      </c>
      <c r="D626" s="57">
        <v>49.7</v>
      </c>
      <c r="E626" s="57">
        <v>2.6</v>
      </c>
      <c r="F626" s="57">
        <v>2.5150000000000001</v>
      </c>
      <c r="G626" s="57">
        <v>0</v>
      </c>
      <c r="H626" s="57">
        <v>20.5</v>
      </c>
      <c r="I626" s="57">
        <v>0</v>
      </c>
      <c r="J626" s="57">
        <v>0</v>
      </c>
      <c r="K626" s="57">
        <v>0</v>
      </c>
      <c r="L626" s="57">
        <v>0</v>
      </c>
      <c r="M626" s="57">
        <v>0</v>
      </c>
      <c r="N626" s="58">
        <v>3</v>
      </c>
      <c r="O626" s="58">
        <v>0</v>
      </c>
      <c r="P626" s="58">
        <v>0</v>
      </c>
      <c r="Q626" s="58">
        <v>0</v>
      </c>
      <c r="R626" s="58">
        <v>0</v>
      </c>
      <c r="S626" s="91">
        <v>0</v>
      </c>
    </row>
    <row r="627" spans="1:19">
      <c r="A627" s="54" t="s">
        <v>736</v>
      </c>
      <c r="B627" s="55" t="s">
        <v>737</v>
      </c>
      <c r="C627" s="56">
        <v>5</v>
      </c>
      <c r="D627" s="57">
        <v>47.3</v>
      </c>
      <c r="E627" s="57">
        <v>2.6</v>
      </c>
      <c r="F627" s="57">
        <v>2.5150000000000001</v>
      </c>
      <c r="G627" s="57">
        <v>0</v>
      </c>
      <c r="H627" s="57">
        <v>22.5</v>
      </c>
      <c r="I627" s="57">
        <v>30.5</v>
      </c>
      <c r="J627" s="57">
        <v>0</v>
      </c>
      <c r="K627" s="57">
        <v>0</v>
      </c>
      <c r="L627" s="57">
        <v>0</v>
      </c>
      <c r="M627" s="57">
        <v>0</v>
      </c>
      <c r="N627" s="58">
        <v>3</v>
      </c>
      <c r="O627" s="58">
        <v>0</v>
      </c>
      <c r="P627" s="58">
        <v>0</v>
      </c>
      <c r="Q627" s="58">
        <v>0</v>
      </c>
      <c r="R627" s="58">
        <v>0</v>
      </c>
      <c r="S627" s="91">
        <v>0</v>
      </c>
    </row>
    <row r="628" spans="1:19">
      <c r="A628" s="54" t="s">
        <v>738</v>
      </c>
      <c r="B628" s="55" t="s">
        <v>739</v>
      </c>
      <c r="C628" s="56">
        <v>5</v>
      </c>
      <c r="D628" s="57">
        <v>44.5</v>
      </c>
      <c r="E628" s="57">
        <v>2.6</v>
      </c>
      <c r="F628" s="57">
        <v>2.5150000000000001</v>
      </c>
      <c r="G628" s="57">
        <v>0</v>
      </c>
      <c r="H628" s="57">
        <v>23.1</v>
      </c>
      <c r="I628" s="57">
        <v>0</v>
      </c>
      <c r="J628" s="57">
        <v>0</v>
      </c>
      <c r="K628" s="57">
        <v>0</v>
      </c>
      <c r="L628" s="57">
        <v>0</v>
      </c>
      <c r="M628" s="57">
        <v>0</v>
      </c>
      <c r="N628" s="58">
        <v>3</v>
      </c>
      <c r="O628" s="58">
        <v>0</v>
      </c>
      <c r="P628" s="58">
        <v>0</v>
      </c>
      <c r="Q628" s="58">
        <v>0</v>
      </c>
      <c r="R628" s="58">
        <v>0</v>
      </c>
      <c r="S628" s="91">
        <v>0</v>
      </c>
    </row>
    <row r="629" spans="1:19">
      <c r="A629" s="54" t="s">
        <v>740</v>
      </c>
      <c r="B629" s="55" t="s">
        <v>741</v>
      </c>
      <c r="C629" s="56">
        <v>5</v>
      </c>
      <c r="D629" s="57">
        <v>49.7</v>
      </c>
      <c r="E629" s="57">
        <v>2.6</v>
      </c>
      <c r="F629" s="57">
        <v>2.5150000000000001</v>
      </c>
      <c r="G629" s="57">
        <v>0</v>
      </c>
      <c r="H629" s="57">
        <v>16.5</v>
      </c>
      <c r="I629" s="57">
        <v>0</v>
      </c>
      <c r="J629" s="57">
        <v>0</v>
      </c>
      <c r="K629" s="57">
        <v>0</v>
      </c>
      <c r="L629" s="57">
        <v>0</v>
      </c>
      <c r="M629" s="57">
        <v>0</v>
      </c>
      <c r="N629" s="58">
        <v>3</v>
      </c>
      <c r="O629" s="58">
        <v>0</v>
      </c>
      <c r="P629" s="58">
        <v>0</v>
      </c>
      <c r="Q629" s="58">
        <v>0</v>
      </c>
      <c r="R629" s="58">
        <v>0</v>
      </c>
      <c r="S629" s="91">
        <v>0</v>
      </c>
    </row>
    <row r="630" spans="1:19">
      <c r="A630" s="54" t="s">
        <v>742</v>
      </c>
      <c r="B630" s="55" t="s">
        <v>743</v>
      </c>
      <c r="C630" s="56">
        <v>5</v>
      </c>
      <c r="D630" s="57">
        <v>46.9</v>
      </c>
      <c r="E630" s="57">
        <v>2.6</v>
      </c>
      <c r="F630" s="57">
        <v>2.5150000000000001</v>
      </c>
      <c r="G630" s="57">
        <v>0</v>
      </c>
      <c r="H630" s="57">
        <v>21</v>
      </c>
      <c r="I630" s="57">
        <v>0</v>
      </c>
      <c r="J630" s="57">
        <v>0</v>
      </c>
      <c r="K630" s="57">
        <v>0</v>
      </c>
      <c r="L630" s="57">
        <v>0</v>
      </c>
      <c r="M630" s="57">
        <v>0</v>
      </c>
      <c r="N630" s="58">
        <v>3</v>
      </c>
      <c r="O630" s="58">
        <v>0</v>
      </c>
      <c r="P630" s="58">
        <v>0</v>
      </c>
      <c r="Q630" s="58">
        <v>0</v>
      </c>
      <c r="R630" s="58">
        <v>0</v>
      </c>
      <c r="S630" s="91">
        <v>0</v>
      </c>
    </row>
    <row r="631" spans="1:19">
      <c r="A631" s="54" t="s">
        <v>744</v>
      </c>
      <c r="B631" s="55" t="s">
        <v>745</v>
      </c>
      <c r="C631" s="56">
        <v>5</v>
      </c>
      <c r="D631" s="57">
        <v>42.5</v>
      </c>
      <c r="E631" s="57">
        <v>2.6</v>
      </c>
      <c r="F631" s="57">
        <v>2.0249999999999999</v>
      </c>
      <c r="G631" s="57">
        <v>0</v>
      </c>
      <c r="H631" s="57">
        <v>19.100000000000001</v>
      </c>
      <c r="I631" s="57">
        <v>0</v>
      </c>
      <c r="J631" s="57">
        <v>0</v>
      </c>
      <c r="K631" s="57">
        <v>0</v>
      </c>
      <c r="L631" s="57">
        <v>0</v>
      </c>
      <c r="M631" s="57">
        <v>0</v>
      </c>
      <c r="N631" s="58">
        <v>3</v>
      </c>
      <c r="O631" s="58">
        <v>0</v>
      </c>
      <c r="P631" s="58">
        <v>0</v>
      </c>
      <c r="Q631" s="58">
        <v>0</v>
      </c>
      <c r="R631" s="58">
        <v>0</v>
      </c>
      <c r="S631" s="91">
        <v>0</v>
      </c>
    </row>
    <row r="632" spans="1:19">
      <c r="A632" s="54" t="s">
        <v>746</v>
      </c>
      <c r="B632" s="55" t="s">
        <v>747</v>
      </c>
      <c r="C632" s="56">
        <v>5</v>
      </c>
      <c r="D632" s="57">
        <v>46.6</v>
      </c>
      <c r="E632" s="57">
        <v>2.6</v>
      </c>
      <c r="F632" s="57">
        <v>2.5150000000000001</v>
      </c>
      <c r="G632" s="57">
        <v>2.5</v>
      </c>
      <c r="H632" s="57">
        <v>11</v>
      </c>
      <c r="I632" s="57">
        <v>20.64</v>
      </c>
      <c r="J632" s="57">
        <v>0</v>
      </c>
      <c r="K632" s="57">
        <v>0</v>
      </c>
      <c r="L632" s="57">
        <v>0</v>
      </c>
      <c r="M632" s="57">
        <v>0</v>
      </c>
      <c r="N632" s="58">
        <v>0</v>
      </c>
      <c r="O632" s="58">
        <v>3</v>
      </c>
      <c r="P632" s="58">
        <v>0</v>
      </c>
      <c r="Q632" s="58">
        <v>0</v>
      </c>
      <c r="R632" s="58">
        <v>0</v>
      </c>
      <c r="S632" s="91">
        <v>0</v>
      </c>
    </row>
    <row r="633" spans="1:19">
      <c r="A633" s="54" t="s">
        <v>748</v>
      </c>
      <c r="B633" s="55" t="s">
        <v>749</v>
      </c>
      <c r="C633" s="56">
        <v>5</v>
      </c>
      <c r="D633" s="57">
        <v>47.1</v>
      </c>
      <c r="E633" s="57">
        <v>2.6</v>
      </c>
      <c r="F633" s="57">
        <v>2.5150000000000001</v>
      </c>
      <c r="G633" s="57">
        <v>2.5</v>
      </c>
      <c r="H633" s="57">
        <v>10.5</v>
      </c>
      <c r="I633" s="57">
        <v>20.14</v>
      </c>
      <c r="J633" s="57">
        <v>0</v>
      </c>
      <c r="K633" s="57">
        <v>0</v>
      </c>
      <c r="L633" s="57">
        <v>0</v>
      </c>
      <c r="M633" s="57">
        <v>0</v>
      </c>
      <c r="N633" s="58">
        <v>0</v>
      </c>
      <c r="O633" s="58">
        <v>3</v>
      </c>
      <c r="P633" s="58">
        <v>0</v>
      </c>
      <c r="Q633" s="58">
        <v>0</v>
      </c>
      <c r="R633" s="58">
        <v>0</v>
      </c>
      <c r="S633" s="91">
        <v>0</v>
      </c>
    </row>
    <row r="634" spans="1:19">
      <c r="A634" s="54" t="s">
        <v>750</v>
      </c>
      <c r="B634" s="55" t="s">
        <v>751</v>
      </c>
      <c r="C634" s="56">
        <v>5</v>
      </c>
      <c r="D634" s="57">
        <v>49.7</v>
      </c>
      <c r="E634" s="57">
        <v>2.6</v>
      </c>
      <c r="F634" s="57">
        <v>2.5150000000000001</v>
      </c>
      <c r="G634" s="57">
        <v>0</v>
      </c>
      <c r="H634" s="57">
        <v>23</v>
      </c>
      <c r="I634" s="57">
        <v>0</v>
      </c>
      <c r="J634" s="57">
        <v>0</v>
      </c>
      <c r="K634" s="57">
        <v>0</v>
      </c>
      <c r="L634" s="57">
        <v>0</v>
      </c>
      <c r="M634" s="57">
        <v>0</v>
      </c>
      <c r="N634" s="58">
        <v>3</v>
      </c>
      <c r="O634" s="58">
        <v>0</v>
      </c>
      <c r="P634" s="58">
        <v>0</v>
      </c>
      <c r="Q634" s="58">
        <v>0</v>
      </c>
      <c r="R634" s="58">
        <v>0</v>
      </c>
      <c r="S634" s="91">
        <v>0</v>
      </c>
    </row>
    <row r="635" spans="1:19">
      <c r="A635" s="54" t="s">
        <v>752</v>
      </c>
      <c r="B635" s="55" t="s">
        <v>753</v>
      </c>
      <c r="C635" s="56">
        <v>5</v>
      </c>
      <c r="D635" s="57">
        <v>49.7</v>
      </c>
      <c r="E635" s="57">
        <v>2.6</v>
      </c>
      <c r="F635" s="57">
        <v>2.5150000000000001</v>
      </c>
      <c r="G635" s="57">
        <v>0</v>
      </c>
      <c r="H635" s="57">
        <v>22.5</v>
      </c>
      <c r="I635" s="57">
        <v>0</v>
      </c>
      <c r="J635" s="57">
        <v>0</v>
      </c>
      <c r="K635" s="57">
        <v>0</v>
      </c>
      <c r="L635" s="57">
        <v>0</v>
      </c>
      <c r="M635" s="57">
        <v>0</v>
      </c>
      <c r="N635" s="58">
        <v>3</v>
      </c>
      <c r="O635" s="58">
        <v>0</v>
      </c>
      <c r="P635" s="58">
        <v>0</v>
      </c>
      <c r="Q635" s="58">
        <v>0</v>
      </c>
      <c r="R635" s="58">
        <v>0</v>
      </c>
      <c r="S635" s="91">
        <v>0</v>
      </c>
    </row>
    <row r="636" spans="1:19">
      <c r="A636" s="54" t="s">
        <v>754</v>
      </c>
      <c r="B636" s="55" t="s">
        <v>755</v>
      </c>
      <c r="C636" s="56">
        <v>5</v>
      </c>
      <c r="D636" s="57">
        <v>49.7</v>
      </c>
      <c r="E636" s="57">
        <v>2.6</v>
      </c>
      <c r="F636" s="57">
        <v>2.5150000000000001</v>
      </c>
      <c r="G636" s="57">
        <v>0</v>
      </c>
      <c r="H636" s="57">
        <v>19.600000000000001</v>
      </c>
      <c r="I636" s="57">
        <v>30</v>
      </c>
      <c r="J636" s="57">
        <v>39.200000000000003</v>
      </c>
      <c r="K636" s="57">
        <v>0</v>
      </c>
      <c r="L636" s="57">
        <v>0</v>
      </c>
      <c r="M636" s="57">
        <v>0</v>
      </c>
      <c r="N636" s="58">
        <v>3</v>
      </c>
      <c r="O636" s="58">
        <v>5</v>
      </c>
      <c r="P636" s="58">
        <v>0</v>
      </c>
      <c r="Q636" s="58">
        <v>0</v>
      </c>
      <c r="R636" s="58">
        <v>0</v>
      </c>
      <c r="S636" s="91">
        <v>0</v>
      </c>
    </row>
    <row r="637" spans="1:19">
      <c r="A637" s="54" t="s">
        <v>756</v>
      </c>
      <c r="B637" s="55" t="s">
        <v>757</v>
      </c>
      <c r="C637" s="56">
        <v>5</v>
      </c>
      <c r="D637" s="57">
        <v>45.7</v>
      </c>
      <c r="E637" s="57">
        <v>3</v>
      </c>
      <c r="F637" s="57">
        <v>3</v>
      </c>
      <c r="G637" s="57">
        <v>0</v>
      </c>
      <c r="H637" s="57">
        <v>14.9</v>
      </c>
      <c r="I637" s="57">
        <v>0</v>
      </c>
      <c r="J637" s="57">
        <v>0</v>
      </c>
      <c r="K637" s="57">
        <v>0</v>
      </c>
      <c r="L637" s="57">
        <v>0</v>
      </c>
      <c r="M637" s="57">
        <v>0</v>
      </c>
      <c r="N637" s="58">
        <v>3.15</v>
      </c>
      <c r="O637" s="58">
        <v>0</v>
      </c>
      <c r="P637" s="58">
        <v>0</v>
      </c>
      <c r="Q637" s="58">
        <v>0</v>
      </c>
      <c r="R637" s="58">
        <v>0</v>
      </c>
      <c r="S637" s="91">
        <v>0</v>
      </c>
    </row>
    <row r="638" spans="1:19">
      <c r="A638" s="54" t="s">
        <v>758</v>
      </c>
      <c r="B638" s="55" t="s">
        <v>759</v>
      </c>
      <c r="C638" s="56">
        <v>5</v>
      </c>
      <c r="D638" s="57">
        <v>46.7</v>
      </c>
      <c r="E638" s="57">
        <v>2.6</v>
      </c>
      <c r="F638" s="57">
        <v>2.5150000000000001</v>
      </c>
      <c r="G638" s="57">
        <v>0</v>
      </c>
      <c r="H638" s="57">
        <v>20</v>
      </c>
      <c r="I638" s="57">
        <v>0</v>
      </c>
      <c r="J638" s="57">
        <v>0</v>
      </c>
      <c r="K638" s="57">
        <v>0</v>
      </c>
      <c r="L638" s="57">
        <v>0</v>
      </c>
      <c r="M638" s="57">
        <v>0</v>
      </c>
      <c r="N638" s="58">
        <v>3.15</v>
      </c>
      <c r="O638" s="58">
        <v>0</v>
      </c>
      <c r="P638" s="58">
        <v>0</v>
      </c>
      <c r="Q638" s="58">
        <v>0</v>
      </c>
      <c r="R638" s="58">
        <v>0</v>
      </c>
      <c r="S638" s="91">
        <v>0</v>
      </c>
    </row>
    <row r="639" spans="1:19">
      <c r="A639" s="54" t="s">
        <v>760</v>
      </c>
      <c r="B639" s="55" t="s">
        <v>761</v>
      </c>
      <c r="C639" s="56">
        <v>5</v>
      </c>
      <c r="D639" s="57">
        <v>41</v>
      </c>
      <c r="E639" s="57">
        <v>2.6</v>
      </c>
      <c r="F639" s="57">
        <v>2.5150000000000001</v>
      </c>
      <c r="G639" s="57">
        <v>0</v>
      </c>
      <c r="H639" s="57">
        <v>18.3</v>
      </c>
      <c r="I639" s="57">
        <v>0</v>
      </c>
      <c r="J639" s="57">
        <v>0</v>
      </c>
      <c r="K639" s="57">
        <v>0</v>
      </c>
      <c r="L639" s="57">
        <v>0</v>
      </c>
      <c r="M639" s="57">
        <v>0</v>
      </c>
      <c r="N639" s="58">
        <v>3.15</v>
      </c>
      <c r="O639" s="58">
        <v>0</v>
      </c>
      <c r="P639" s="58">
        <v>0</v>
      </c>
      <c r="Q639" s="58">
        <v>0</v>
      </c>
      <c r="R639" s="58">
        <v>0</v>
      </c>
      <c r="S639" s="91">
        <v>0</v>
      </c>
    </row>
    <row r="640" spans="1:19">
      <c r="A640" s="54" t="s">
        <v>762</v>
      </c>
      <c r="B640" s="55" t="s">
        <v>763</v>
      </c>
      <c r="C640" s="56">
        <v>5</v>
      </c>
      <c r="D640" s="57">
        <v>43</v>
      </c>
      <c r="E640" s="57">
        <v>2.6</v>
      </c>
      <c r="F640" s="57">
        <v>2.5150000000000001</v>
      </c>
      <c r="G640" s="57">
        <v>0</v>
      </c>
      <c r="H640" s="57">
        <v>18</v>
      </c>
      <c r="I640" s="57">
        <v>25.6</v>
      </c>
      <c r="J640" s="57">
        <v>0</v>
      </c>
      <c r="K640" s="57">
        <v>0</v>
      </c>
      <c r="L640" s="57">
        <v>0</v>
      </c>
      <c r="M640" s="57">
        <v>0</v>
      </c>
      <c r="N640" s="58">
        <v>3.15</v>
      </c>
      <c r="O640" s="58">
        <v>0</v>
      </c>
      <c r="P640" s="58">
        <v>0</v>
      </c>
      <c r="Q640" s="58">
        <v>0</v>
      </c>
      <c r="R640" s="58">
        <v>0</v>
      </c>
      <c r="S640" s="91">
        <v>0</v>
      </c>
    </row>
    <row r="641" spans="1:19">
      <c r="A641" s="54" t="s">
        <v>764</v>
      </c>
      <c r="B641" s="55" t="s">
        <v>765</v>
      </c>
      <c r="C641" s="56">
        <v>5</v>
      </c>
      <c r="D641" s="57">
        <v>46.8</v>
      </c>
      <c r="E641" s="57">
        <v>2.6</v>
      </c>
      <c r="F641" s="57">
        <v>2.5219999999999998</v>
      </c>
      <c r="G641" s="57">
        <v>0</v>
      </c>
      <c r="H641" s="57">
        <v>22.5</v>
      </c>
      <c r="I641" s="57">
        <v>32.5</v>
      </c>
      <c r="J641" s="57">
        <v>0</v>
      </c>
      <c r="K641" s="57">
        <v>0</v>
      </c>
      <c r="L641" s="57">
        <v>0</v>
      </c>
      <c r="M641" s="57">
        <v>0</v>
      </c>
      <c r="N641" s="58">
        <v>3.15</v>
      </c>
      <c r="O641" s="58">
        <v>0</v>
      </c>
      <c r="P641" s="58">
        <v>0</v>
      </c>
      <c r="Q641" s="58">
        <v>0</v>
      </c>
      <c r="R641" s="58">
        <v>0</v>
      </c>
      <c r="S641" s="91">
        <v>0</v>
      </c>
    </row>
    <row r="642" spans="1:19">
      <c r="A642" s="54" t="s">
        <v>766</v>
      </c>
      <c r="B642" s="55" t="s">
        <v>767</v>
      </c>
      <c r="C642" s="56">
        <v>5</v>
      </c>
      <c r="D642" s="57">
        <v>46.8</v>
      </c>
      <c r="E642" s="57">
        <v>2.6</v>
      </c>
      <c r="F642" s="57">
        <v>2.5219999999999998</v>
      </c>
      <c r="G642" s="57">
        <v>0</v>
      </c>
      <c r="H642" s="57">
        <v>22</v>
      </c>
      <c r="I642" s="57">
        <v>32</v>
      </c>
      <c r="J642" s="57">
        <v>0</v>
      </c>
      <c r="K642" s="57">
        <v>0</v>
      </c>
      <c r="L642" s="57">
        <v>0</v>
      </c>
      <c r="M642" s="57">
        <v>0</v>
      </c>
      <c r="N642" s="58">
        <v>3.15</v>
      </c>
      <c r="O642" s="58">
        <v>0</v>
      </c>
      <c r="P642" s="58">
        <v>0</v>
      </c>
      <c r="Q642" s="58">
        <v>0</v>
      </c>
      <c r="R642" s="58">
        <v>0</v>
      </c>
      <c r="S642" s="91">
        <v>0</v>
      </c>
    </row>
    <row r="643" spans="1:19">
      <c r="A643" s="54" t="s">
        <v>768</v>
      </c>
      <c r="B643" s="55" t="s">
        <v>769</v>
      </c>
      <c r="C643" s="56">
        <v>5</v>
      </c>
      <c r="D643" s="57">
        <v>49.7</v>
      </c>
      <c r="E643" s="57">
        <v>2.6</v>
      </c>
      <c r="F643" s="57">
        <v>2.5150000000000001</v>
      </c>
      <c r="G643" s="57">
        <v>0</v>
      </c>
      <c r="H643" s="57">
        <v>21</v>
      </c>
      <c r="I643" s="57">
        <v>0</v>
      </c>
      <c r="J643" s="57">
        <v>0</v>
      </c>
      <c r="K643" s="57">
        <v>0</v>
      </c>
      <c r="L643" s="57">
        <v>0</v>
      </c>
      <c r="M643" s="57">
        <v>0</v>
      </c>
      <c r="N643" s="58">
        <v>3.15</v>
      </c>
      <c r="O643" s="58">
        <v>0</v>
      </c>
      <c r="P643" s="58">
        <v>0</v>
      </c>
      <c r="Q643" s="58">
        <v>0</v>
      </c>
      <c r="R643" s="58">
        <v>0</v>
      </c>
      <c r="S643" s="91">
        <v>0</v>
      </c>
    </row>
    <row r="644" spans="1:19">
      <c r="A644" s="54" t="s">
        <v>770</v>
      </c>
      <c r="B644" s="55" t="s">
        <v>771</v>
      </c>
      <c r="C644" s="56">
        <v>5</v>
      </c>
      <c r="D644" s="57">
        <v>43.5</v>
      </c>
      <c r="E644" s="57">
        <v>2.6</v>
      </c>
      <c r="F644" s="57">
        <v>2.5150000000000001</v>
      </c>
      <c r="G644" s="57">
        <v>0</v>
      </c>
      <c r="H644" s="57">
        <v>18.5</v>
      </c>
      <c r="I644" s="57">
        <v>26</v>
      </c>
      <c r="J644" s="57">
        <v>0</v>
      </c>
      <c r="K644" s="57">
        <v>0</v>
      </c>
      <c r="L644" s="57">
        <v>0</v>
      </c>
      <c r="M644" s="57">
        <v>0</v>
      </c>
      <c r="N644" s="58">
        <v>3.15</v>
      </c>
      <c r="O644" s="58">
        <v>0</v>
      </c>
      <c r="P644" s="58">
        <v>0</v>
      </c>
      <c r="Q644" s="58">
        <v>0</v>
      </c>
      <c r="R644" s="58">
        <v>0</v>
      </c>
      <c r="S644" s="91">
        <v>0</v>
      </c>
    </row>
    <row r="645" spans="1:19">
      <c r="A645" s="54" t="s">
        <v>772</v>
      </c>
      <c r="B645" s="55" t="s">
        <v>773</v>
      </c>
      <c r="C645" s="56">
        <v>5</v>
      </c>
      <c r="D645" s="57">
        <v>46.8</v>
      </c>
      <c r="E645" s="57">
        <v>2.6</v>
      </c>
      <c r="F645" s="57">
        <v>2.5219999999999998</v>
      </c>
      <c r="G645" s="57">
        <v>0</v>
      </c>
      <c r="H645" s="57">
        <v>23</v>
      </c>
      <c r="I645" s="57">
        <v>33</v>
      </c>
      <c r="J645" s="57">
        <v>0</v>
      </c>
      <c r="K645" s="57">
        <v>0</v>
      </c>
      <c r="L645" s="57">
        <v>0</v>
      </c>
      <c r="M645" s="57">
        <v>0</v>
      </c>
      <c r="N645" s="58">
        <v>3.15</v>
      </c>
      <c r="O645" s="58">
        <v>0</v>
      </c>
      <c r="P645" s="58">
        <v>0</v>
      </c>
      <c r="Q645" s="58">
        <v>0</v>
      </c>
      <c r="R645" s="58">
        <v>0</v>
      </c>
      <c r="S645" s="91">
        <v>0</v>
      </c>
    </row>
    <row r="646" spans="1:19">
      <c r="A646" s="54" t="s">
        <v>774</v>
      </c>
      <c r="B646" s="55" t="s">
        <v>775</v>
      </c>
      <c r="C646" s="56">
        <v>5</v>
      </c>
      <c r="D646" s="57">
        <v>41.5</v>
      </c>
      <c r="E646" s="57">
        <v>2.6</v>
      </c>
      <c r="F646" s="57">
        <v>2.5150000000000001</v>
      </c>
      <c r="G646" s="57">
        <v>0</v>
      </c>
      <c r="H646" s="57">
        <v>18</v>
      </c>
      <c r="I646" s="57">
        <v>25.552</v>
      </c>
      <c r="J646" s="57">
        <v>0</v>
      </c>
      <c r="K646" s="57">
        <v>0</v>
      </c>
      <c r="L646" s="57">
        <v>0</v>
      </c>
      <c r="M646" s="57">
        <v>0</v>
      </c>
      <c r="N646" s="58">
        <v>3.15</v>
      </c>
      <c r="O646" s="58">
        <v>0</v>
      </c>
      <c r="P646" s="58">
        <v>0</v>
      </c>
      <c r="Q646" s="58">
        <v>0</v>
      </c>
      <c r="R646" s="58">
        <v>0</v>
      </c>
      <c r="S646" s="91">
        <v>0</v>
      </c>
    </row>
    <row r="647" spans="1:19">
      <c r="A647" s="54" t="s">
        <v>776</v>
      </c>
      <c r="B647" s="55" t="s">
        <v>777</v>
      </c>
      <c r="C647" s="56">
        <v>1</v>
      </c>
      <c r="D647" s="57">
        <v>40</v>
      </c>
      <c r="E647" s="57">
        <v>2.6</v>
      </c>
      <c r="F647" s="57">
        <v>2.0249999999999999</v>
      </c>
      <c r="G647" s="57">
        <v>1.95</v>
      </c>
      <c r="H647" s="57">
        <v>16</v>
      </c>
      <c r="I647" s="57">
        <v>19.12</v>
      </c>
      <c r="J647" s="57">
        <v>26.12</v>
      </c>
      <c r="K647" s="57">
        <v>0</v>
      </c>
      <c r="L647" s="57">
        <v>0</v>
      </c>
      <c r="M647" s="57">
        <v>0</v>
      </c>
      <c r="N647" s="58">
        <v>0</v>
      </c>
      <c r="O647" s="58">
        <v>3.15</v>
      </c>
      <c r="P647" s="58">
        <v>3.3</v>
      </c>
      <c r="Q647" s="58">
        <v>0</v>
      </c>
      <c r="R647" s="58">
        <v>0</v>
      </c>
      <c r="S647" s="91">
        <v>0</v>
      </c>
    </row>
    <row r="648" spans="1:19">
      <c r="A648" s="54" t="s">
        <v>778</v>
      </c>
      <c r="B648" s="55" t="s">
        <v>779</v>
      </c>
      <c r="C648" s="56">
        <v>5</v>
      </c>
      <c r="D648" s="57">
        <v>45</v>
      </c>
      <c r="E648" s="57">
        <v>2.6</v>
      </c>
      <c r="F648" s="57">
        <v>2.0249999999999999</v>
      </c>
      <c r="G648" s="57">
        <v>0</v>
      </c>
      <c r="H648" s="57">
        <v>22.3</v>
      </c>
      <c r="I648" s="57">
        <v>0</v>
      </c>
      <c r="J648" s="57">
        <v>0</v>
      </c>
      <c r="K648" s="57">
        <v>0</v>
      </c>
      <c r="L648" s="57">
        <v>0</v>
      </c>
      <c r="M648" s="57">
        <v>0</v>
      </c>
      <c r="N648" s="58">
        <v>2.2999999999999998</v>
      </c>
      <c r="O648" s="58">
        <v>0</v>
      </c>
      <c r="P648" s="58">
        <v>0</v>
      </c>
      <c r="Q648" s="58">
        <v>0</v>
      </c>
      <c r="R648" s="58">
        <v>0</v>
      </c>
      <c r="S648" s="91">
        <v>0</v>
      </c>
    </row>
    <row r="649" spans="1:19">
      <c r="A649" s="54" t="s">
        <v>780</v>
      </c>
      <c r="B649" s="55" t="s">
        <v>781</v>
      </c>
      <c r="C649" s="56">
        <v>5</v>
      </c>
      <c r="D649" s="57">
        <v>46.7</v>
      </c>
      <c r="E649" s="57">
        <v>3</v>
      </c>
      <c r="F649" s="57">
        <v>3</v>
      </c>
      <c r="G649" s="57">
        <v>0</v>
      </c>
      <c r="H649" s="57">
        <v>16</v>
      </c>
      <c r="I649" s="57">
        <v>0</v>
      </c>
      <c r="J649" s="57">
        <v>0</v>
      </c>
      <c r="K649" s="57">
        <v>0</v>
      </c>
      <c r="L649" s="57">
        <v>0</v>
      </c>
      <c r="M649" s="57">
        <v>0</v>
      </c>
      <c r="N649" s="58">
        <v>3.3</v>
      </c>
      <c r="O649" s="58">
        <v>0</v>
      </c>
      <c r="P649" s="58">
        <v>0</v>
      </c>
      <c r="Q649" s="58">
        <v>0</v>
      </c>
      <c r="R649" s="58">
        <v>0</v>
      </c>
      <c r="S649" s="91">
        <v>0</v>
      </c>
    </row>
    <row r="650" spans="1:19">
      <c r="A650" s="54" t="s">
        <v>782</v>
      </c>
      <c r="B650" s="55" t="s">
        <v>783</v>
      </c>
      <c r="C650" s="56">
        <v>5</v>
      </c>
      <c r="D650" s="57">
        <v>49.7</v>
      </c>
      <c r="E650" s="57">
        <v>2.6</v>
      </c>
      <c r="F650" s="57">
        <v>2.5150000000000001</v>
      </c>
      <c r="G650" s="57">
        <v>0</v>
      </c>
      <c r="H650" s="57">
        <v>22</v>
      </c>
      <c r="I650" s="57">
        <v>0</v>
      </c>
      <c r="J650" s="57">
        <v>0</v>
      </c>
      <c r="K650" s="57">
        <v>0</v>
      </c>
      <c r="L650" s="57">
        <v>0</v>
      </c>
      <c r="M650" s="57">
        <v>0</v>
      </c>
      <c r="N650" s="58">
        <v>3.3</v>
      </c>
      <c r="O650" s="58">
        <v>0</v>
      </c>
      <c r="P650" s="58">
        <v>0</v>
      </c>
      <c r="Q650" s="58">
        <v>0</v>
      </c>
      <c r="R650" s="58">
        <v>0</v>
      </c>
      <c r="S650" s="91">
        <v>0</v>
      </c>
    </row>
    <row r="651" spans="1:19">
      <c r="A651" s="54" t="s">
        <v>784</v>
      </c>
      <c r="B651" s="55" t="s">
        <v>785</v>
      </c>
      <c r="C651" s="56">
        <v>5</v>
      </c>
      <c r="D651" s="57">
        <v>49.7</v>
      </c>
      <c r="E651" s="57">
        <v>2.6</v>
      </c>
      <c r="F651" s="57">
        <v>2.5150000000000001</v>
      </c>
      <c r="G651" s="57">
        <v>0</v>
      </c>
      <c r="H651" s="57">
        <v>24</v>
      </c>
      <c r="I651" s="57">
        <v>0</v>
      </c>
      <c r="J651" s="57">
        <v>0</v>
      </c>
      <c r="K651" s="57">
        <v>0</v>
      </c>
      <c r="L651" s="57">
        <v>0</v>
      </c>
      <c r="M651" s="57">
        <v>0</v>
      </c>
      <c r="N651" s="58">
        <v>3.3</v>
      </c>
      <c r="O651" s="58">
        <v>0</v>
      </c>
      <c r="P651" s="58">
        <v>0</v>
      </c>
      <c r="Q651" s="58">
        <v>0</v>
      </c>
      <c r="R651" s="58">
        <v>0</v>
      </c>
      <c r="S651" s="91">
        <v>0</v>
      </c>
    </row>
    <row r="652" spans="1:19">
      <c r="A652" s="54" t="s">
        <v>786</v>
      </c>
      <c r="B652" s="55" t="s">
        <v>787</v>
      </c>
      <c r="C652" s="56">
        <v>5</v>
      </c>
      <c r="D652" s="57">
        <v>46.7</v>
      </c>
      <c r="E652" s="57">
        <v>2.6</v>
      </c>
      <c r="F652" s="57">
        <v>2.5150000000000001</v>
      </c>
      <c r="G652" s="57">
        <v>0</v>
      </c>
      <c r="H652" s="57">
        <v>20.5</v>
      </c>
      <c r="I652" s="57">
        <v>0</v>
      </c>
      <c r="J652" s="57">
        <v>0</v>
      </c>
      <c r="K652" s="57">
        <v>0</v>
      </c>
      <c r="L652" s="57">
        <v>0</v>
      </c>
      <c r="M652" s="57">
        <v>0</v>
      </c>
      <c r="N652" s="58">
        <v>3.3</v>
      </c>
      <c r="O652" s="58">
        <v>0</v>
      </c>
      <c r="P652" s="58">
        <v>0</v>
      </c>
      <c r="Q652" s="58">
        <v>0</v>
      </c>
      <c r="R652" s="58">
        <v>0</v>
      </c>
      <c r="S652" s="91">
        <v>0</v>
      </c>
    </row>
    <row r="653" spans="1:19">
      <c r="A653" s="54" t="s">
        <v>788</v>
      </c>
      <c r="B653" s="55" t="s">
        <v>789</v>
      </c>
      <c r="C653" s="56">
        <v>5</v>
      </c>
      <c r="D653" s="57">
        <v>49.7</v>
      </c>
      <c r="E653" s="57">
        <v>2.6</v>
      </c>
      <c r="F653" s="57">
        <v>2.5150000000000001</v>
      </c>
      <c r="G653" s="57">
        <v>0</v>
      </c>
      <c r="H653" s="57">
        <v>24</v>
      </c>
      <c r="I653" s="57">
        <v>0</v>
      </c>
      <c r="J653" s="57">
        <v>0</v>
      </c>
      <c r="K653" s="57">
        <v>0</v>
      </c>
      <c r="L653" s="57">
        <v>0</v>
      </c>
      <c r="M653" s="57">
        <v>0</v>
      </c>
      <c r="N653" s="58">
        <v>3.3</v>
      </c>
      <c r="O653" s="58">
        <v>0</v>
      </c>
      <c r="P653" s="58">
        <v>0</v>
      </c>
      <c r="Q653" s="58">
        <v>0</v>
      </c>
      <c r="R653" s="58">
        <v>0</v>
      </c>
      <c r="S653" s="91">
        <v>0</v>
      </c>
    </row>
    <row r="654" spans="1:19">
      <c r="A654" s="54" t="s">
        <v>790</v>
      </c>
      <c r="B654" s="55" t="s">
        <v>791</v>
      </c>
      <c r="C654" s="56">
        <v>5</v>
      </c>
      <c r="D654" s="57">
        <v>46.7</v>
      </c>
      <c r="E654" s="57">
        <v>2.6</v>
      </c>
      <c r="F654" s="57">
        <v>2.5150000000000001</v>
      </c>
      <c r="G654" s="57">
        <v>0</v>
      </c>
      <c r="H654" s="57">
        <v>20.5</v>
      </c>
      <c r="I654" s="57">
        <v>0</v>
      </c>
      <c r="J654" s="57">
        <v>0</v>
      </c>
      <c r="K654" s="57">
        <v>0</v>
      </c>
      <c r="L654" s="57">
        <v>0</v>
      </c>
      <c r="M654" s="57">
        <v>0</v>
      </c>
      <c r="N654" s="58">
        <v>3.45</v>
      </c>
      <c r="O654" s="58">
        <v>0</v>
      </c>
      <c r="P654" s="58">
        <v>0</v>
      </c>
      <c r="Q654" s="58">
        <v>0</v>
      </c>
      <c r="R654" s="58">
        <v>0</v>
      </c>
      <c r="S654" s="91">
        <v>0</v>
      </c>
    </row>
    <row r="655" spans="1:19">
      <c r="A655" s="54" t="s">
        <v>792</v>
      </c>
      <c r="B655" s="55" t="s">
        <v>793</v>
      </c>
      <c r="C655" s="56">
        <v>5</v>
      </c>
      <c r="D655" s="57">
        <v>49.7</v>
      </c>
      <c r="E655" s="57">
        <v>2.6</v>
      </c>
      <c r="F655" s="57">
        <v>2.5150000000000001</v>
      </c>
      <c r="G655" s="57">
        <v>0</v>
      </c>
      <c r="H655" s="57">
        <v>20.5</v>
      </c>
      <c r="I655" s="57">
        <v>0</v>
      </c>
      <c r="J655" s="57">
        <v>0</v>
      </c>
      <c r="K655" s="57">
        <v>0</v>
      </c>
      <c r="L655" s="57">
        <v>0</v>
      </c>
      <c r="M655" s="57">
        <v>0</v>
      </c>
      <c r="N655" s="58">
        <v>3.45</v>
      </c>
      <c r="O655" s="58">
        <v>0</v>
      </c>
      <c r="P655" s="58">
        <v>0</v>
      </c>
      <c r="Q655" s="58">
        <v>0</v>
      </c>
      <c r="R655" s="58">
        <v>0</v>
      </c>
      <c r="S655" s="91">
        <v>0</v>
      </c>
    </row>
    <row r="656" spans="1:19">
      <c r="A656" s="54" t="s">
        <v>794</v>
      </c>
      <c r="B656" s="55" t="s">
        <v>795</v>
      </c>
      <c r="C656" s="56">
        <v>5</v>
      </c>
      <c r="D656" s="57">
        <v>49.7</v>
      </c>
      <c r="E656" s="57">
        <v>2.6</v>
      </c>
      <c r="F656" s="57">
        <v>2.5150000000000001</v>
      </c>
      <c r="G656" s="57">
        <v>0</v>
      </c>
      <c r="H656" s="57">
        <v>18.5</v>
      </c>
      <c r="I656" s="57">
        <v>41.639000000000003</v>
      </c>
      <c r="J656" s="57">
        <v>0</v>
      </c>
      <c r="K656" s="57">
        <v>0</v>
      </c>
      <c r="L656" s="57">
        <v>0</v>
      </c>
      <c r="M656" s="57">
        <v>0</v>
      </c>
      <c r="N656" s="58">
        <v>3.45</v>
      </c>
      <c r="O656" s="58">
        <v>0</v>
      </c>
      <c r="P656" s="58">
        <v>0</v>
      </c>
      <c r="Q656" s="58">
        <v>0</v>
      </c>
      <c r="R656" s="58">
        <v>0</v>
      </c>
      <c r="S656" s="91">
        <v>0</v>
      </c>
    </row>
    <row r="657" spans="1:19">
      <c r="A657" s="54" t="s">
        <v>3598</v>
      </c>
      <c r="B657" s="55" t="s">
        <v>3599</v>
      </c>
      <c r="C657" s="56">
        <v>5</v>
      </c>
      <c r="D657" s="57">
        <v>47.1</v>
      </c>
      <c r="E657" s="57">
        <v>2.6</v>
      </c>
      <c r="F657" s="57">
        <v>2.5150000000000001</v>
      </c>
      <c r="G657" s="57">
        <v>2.4129999999999998</v>
      </c>
      <c r="H657" s="57">
        <v>18.5</v>
      </c>
      <c r="I657" s="57">
        <v>24</v>
      </c>
      <c r="J657" s="57">
        <v>24.5</v>
      </c>
      <c r="K657" s="57">
        <v>0</v>
      </c>
      <c r="L657" s="57">
        <v>0</v>
      </c>
      <c r="M657" s="57">
        <v>0</v>
      </c>
      <c r="N657" s="58">
        <v>0</v>
      </c>
      <c r="O657" s="58">
        <v>34.450000000000003</v>
      </c>
      <c r="P657" s="58">
        <v>2.4500000000000002</v>
      </c>
      <c r="Q657" s="58">
        <v>0</v>
      </c>
      <c r="R657" s="58">
        <v>0</v>
      </c>
      <c r="S657" s="91">
        <v>0</v>
      </c>
    </row>
    <row r="658" spans="1:19">
      <c r="A658" s="54" t="s">
        <v>3600</v>
      </c>
      <c r="B658" s="55" t="s">
        <v>3601</v>
      </c>
      <c r="C658" s="56">
        <v>5</v>
      </c>
      <c r="D658" s="57">
        <v>47.1</v>
      </c>
      <c r="E658" s="57">
        <v>2.6</v>
      </c>
      <c r="F658" s="57">
        <v>2.5150000000000001</v>
      </c>
      <c r="G658" s="57">
        <v>2.42</v>
      </c>
      <c r="H658" s="57">
        <v>18.5</v>
      </c>
      <c r="I658" s="57">
        <v>24</v>
      </c>
      <c r="J658" s="57">
        <v>24.5</v>
      </c>
      <c r="K658" s="57">
        <v>0</v>
      </c>
      <c r="L658" s="57">
        <v>0</v>
      </c>
      <c r="M658" s="57">
        <v>0</v>
      </c>
      <c r="N658" s="58">
        <v>0</v>
      </c>
      <c r="O658" s="58">
        <v>34.450000000000003</v>
      </c>
      <c r="P658" s="58">
        <v>2.4500000000000002</v>
      </c>
      <c r="Q658" s="58">
        <v>0</v>
      </c>
      <c r="R658" s="58">
        <v>0</v>
      </c>
      <c r="S658" s="91">
        <v>0</v>
      </c>
    </row>
    <row r="659" spans="1:19">
      <c r="A659" s="54" t="s">
        <v>796</v>
      </c>
      <c r="B659" s="55" t="s">
        <v>797</v>
      </c>
      <c r="C659" s="56">
        <v>5</v>
      </c>
      <c r="D659" s="57">
        <v>45.5</v>
      </c>
      <c r="E659" s="57">
        <v>2.6</v>
      </c>
      <c r="F659" s="57">
        <v>2.5219999999999998</v>
      </c>
      <c r="G659" s="57">
        <v>0</v>
      </c>
      <c r="H659" s="57">
        <v>21.096</v>
      </c>
      <c r="I659" s="57">
        <v>0</v>
      </c>
      <c r="J659" s="57">
        <v>0</v>
      </c>
      <c r="K659" s="57">
        <v>0</v>
      </c>
      <c r="L659" s="57">
        <v>0</v>
      </c>
      <c r="M659" s="57">
        <v>0</v>
      </c>
      <c r="N659" s="58">
        <v>4</v>
      </c>
      <c r="O659" s="58">
        <v>0</v>
      </c>
      <c r="P659" s="58">
        <v>0</v>
      </c>
      <c r="Q659" s="58">
        <v>0</v>
      </c>
      <c r="R659" s="58">
        <v>0</v>
      </c>
      <c r="S659" s="91">
        <v>0</v>
      </c>
    </row>
    <row r="660" spans="1:19">
      <c r="A660" s="54" t="s">
        <v>798</v>
      </c>
      <c r="B660" s="55" t="s">
        <v>799</v>
      </c>
      <c r="C660" s="56">
        <v>5</v>
      </c>
      <c r="D660" s="57">
        <v>38</v>
      </c>
      <c r="E660" s="57">
        <v>2.6</v>
      </c>
      <c r="F660" s="57">
        <v>2.0249999999999999</v>
      </c>
      <c r="G660" s="57">
        <v>1.95</v>
      </c>
      <c r="H660" s="57">
        <v>11</v>
      </c>
      <c r="I660" s="57">
        <v>16.899999999999999</v>
      </c>
      <c r="J660" s="57">
        <v>23.937999999999999</v>
      </c>
      <c r="K660" s="57">
        <v>0</v>
      </c>
      <c r="L660" s="57">
        <v>0</v>
      </c>
      <c r="M660" s="57">
        <v>0</v>
      </c>
      <c r="N660" s="58">
        <v>0</v>
      </c>
      <c r="O660" s="58">
        <v>4</v>
      </c>
      <c r="P660" s="58">
        <v>1.3</v>
      </c>
      <c r="Q660" s="58">
        <v>0</v>
      </c>
      <c r="R660" s="58">
        <v>0</v>
      </c>
      <c r="S660" s="91">
        <v>0</v>
      </c>
    </row>
    <row r="661" spans="1:19">
      <c r="A661" s="54" t="s">
        <v>800</v>
      </c>
      <c r="B661" s="55" t="s">
        <v>801</v>
      </c>
      <c r="C661" s="56">
        <v>5</v>
      </c>
      <c r="D661" s="57">
        <v>44</v>
      </c>
      <c r="E661" s="57">
        <v>2.6</v>
      </c>
      <c r="F661" s="57">
        <v>2.0249999999999999</v>
      </c>
      <c r="G661" s="57">
        <v>2.5150000000000001</v>
      </c>
      <c r="H661" s="57">
        <v>7.5</v>
      </c>
      <c r="I661" s="57">
        <v>17.8</v>
      </c>
      <c r="J661" s="57">
        <v>35.15</v>
      </c>
      <c r="K661" s="57">
        <v>0</v>
      </c>
      <c r="L661" s="57">
        <v>0</v>
      </c>
      <c r="M661" s="57">
        <v>0</v>
      </c>
      <c r="N661" s="58">
        <v>0</v>
      </c>
      <c r="O661" s="58">
        <v>5</v>
      </c>
      <c r="P661" s="58">
        <v>0</v>
      </c>
      <c r="Q661" s="58">
        <v>0</v>
      </c>
      <c r="R661" s="58">
        <v>0</v>
      </c>
      <c r="S661" s="91">
        <v>0</v>
      </c>
    </row>
    <row r="662" spans="1:19">
      <c r="A662" s="54" t="s">
        <v>802</v>
      </c>
      <c r="B662" s="55" t="s">
        <v>803</v>
      </c>
      <c r="C662" s="56">
        <v>5</v>
      </c>
      <c r="D662" s="57">
        <v>48.45</v>
      </c>
      <c r="E662" s="57">
        <v>3</v>
      </c>
      <c r="F662" s="57">
        <v>2.0249999999999999</v>
      </c>
      <c r="G662" s="57">
        <v>0</v>
      </c>
      <c r="H662" s="57">
        <v>27.295999999999999</v>
      </c>
      <c r="I662" s="57">
        <v>34.299999999999997</v>
      </c>
      <c r="J662" s="57">
        <v>36.299999999999997</v>
      </c>
      <c r="K662" s="57">
        <v>0</v>
      </c>
      <c r="L662" s="57">
        <v>0</v>
      </c>
      <c r="M662" s="57">
        <v>0</v>
      </c>
      <c r="N662" s="58">
        <v>5</v>
      </c>
      <c r="O662" s="58">
        <v>14.36</v>
      </c>
      <c r="P662" s="58">
        <v>0</v>
      </c>
      <c r="Q662" s="58">
        <v>0</v>
      </c>
      <c r="R662" s="58">
        <v>0</v>
      </c>
      <c r="S662" s="91">
        <v>0</v>
      </c>
    </row>
    <row r="663" spans="1:19">
      <c r="A663" s="54" t="s">
        <v>804</v>
      </c>
      <c r="B663" s="55" t="s">
        <v>805</v>
      </c>
      <c r="C663" s="56">
        <v>5</v>
      </c>
      <c r="D663" s="57">
        <v>47.7</v>
      </c>
      <c r="E663" s="57">
        <v>2.6</v>
      </c>
      <c r="F663" s="57">
        <v>2.5150000000000001</v>
      </c>
      <c r="G663" s="57">
        <v>0</v>
      </c>
      <c r="H663" s="57">
        <v>22</v>
      </c>
      <c r="I663" s="57">
        <v>33.5</v>
      </c>
      <c r="J663" s="57">
        <v>0</v>
      </c>
      <c r="K663" s="57">
        <v>0</v>
      </c>
      <c r="L663" s="57">
        <v>0</v>
      </c>
      <c r="M663" s="57">
        <v>0</v>
      </c>
      <c r="N663" s="58">
        <v>5.3</v>
      </c>
      <c r="O663" s="58">
        <v>0</v>
      </c>
      <c r="P663" s="58">
        <v>0</v>
      </c>
      <c r="Q663" s="58">
        <v>0</v>
      </c>
      <c r="R663" s="58">
        <v>0</v>
      </c>
      <c r="S663" s="91">
        <v>0</v>
      </c>
    </row>
    <row r="664" spans="1:19">
      <c r="A664" s="54" t="s">
        <v>806</v>
      </c>
      <c r="B664" s="55" t="s">
        <v>807</v>
      </c>
      <c r="C664" s="56">
        <v>5</v>
      </c>
      <c r="D664" s="57">
        <v>49.7</v>
      </c>
      <c r="E664" s="57">
        <v>2.6</v>
      </c>
      <c r="F664" s="57">
        <v>2.5150000000000001</v>
      </c>
      <c r="G664" s="57">
        <v>0</v>
      </c>
      <c r="H664" s="57">
        <v>22</v>
      </c>
      <c r="I664" s="57">
        <v>33.5</v>
      </c>
      <c r="J664" s="57">
        <v>0</v>
      </c>
      <c r="K664" s="57">
        <v>0</v>
      </c>
      <c r="L664" s="57">
        <v>0</v>
      </c>
      <c r="M664" s="57">
        <v>0</v>
      </c>
      <c r="N664" s="58">
        <v>5.3</v>
      </c>
      <c r="O664" s="58">
        <v>0</v>
      </c>
      <c r="P664" s="58">
        <v>0</v>
      </c>
      <c r="Q664" s="58">
        <v>0</v>
      </c>
      <c r="R664" s="58">
        <v>0</v>
      </c>
      <c r="S664" s="91">
        <v>0</v>
      </c>
    </row>
    <row r="665" spans="1:19">
      <c r="A665" s="54" t="s">
        <v>808</v>
      </c>
      <c r="B665" s="55" t="s">
        <v>809</v>
      </c>
      <c r="C665" s="56">
        <v>5</v>
      </c>
      <c r="D665" s="57">
        <v>48.45</v>
      </c>
      <c r="E665" s="57">
        <v>3</v>
      </c>
      <c r="F665" s="57">
        <v>2.0249999999999999</v>
      </c>
      <c r="G665" s="57">
        <v>0</v>
      </c>
      <c r="H665" s="57">
        <v>27.3</v>
      </c>
      <c r="I665" s="57">
        <v>36.1</v>
      </c>
      <c r="J665" s="57">
        <v>0</v>
      </c>
      <c r="K665" s="57">
        <v>0</v>
      </c>
      <c r="L665" s="57">
        <v>0</v>
      </c>
      <c r="M665" s="57">
        <v>0</v>
      </c>
      <c r="N665" s="58">
        <v>6</v>
      </c>
      <c r="O665" s="58">
        <v>0</v>
      </c>
      <c r="P665" s="58">
        <v>0</v>
      </c>
      <c r="Q665" s="58">
        <v>0</v>
      </c>
      <c r="R665" s="58">
        <v>0</v>
      </c>
      <c r="S665" s="91">
        <v>0</v>
      </c>
    </row>
    <row r="666" spans="1:19">
      <c r="A666" s="54" t="s">
        <v>810</v>
      </c>
      <c r="B666" s="55" t="s">
        <v>811</v>
      </c>
      <c r="C666" s="56">
        <v>5</v>
      </c>
      <c r="D666" s="57">
        <v>48.45</v>
      </c>
      <c r="E666" s="57">
        <v>3</v>
      </c>
      <c r="F666" s="57">
        <v>2.0249999999999999</v>
      </c>
      <c r="G666" s="57">
        <v>0</v>
      </c>
      <c r="H666" s="57">
        <v>29.3</v>
      </c>
      <c r="I666" s="57">
        <v>38.06</v>
      </c>
      <c r="J666" s="57">
        <v>0</v>
      </c>
      <c r="K666" s="57">
        <v>0</v>
      </c>
      <c r="L666" s="57">
        <v>0</v>
      </c>
      <c r="M666" s="57">
        <v>0</v>
      </c>
      <c r="N666" s="58">
        <v>6</v>
      </c>
      <c r="O666" s="58">
        <v>0</v>
      </c>
      <c r="P666" s="58">
        <v>0</v>
      </c>
      <c r="Q666" s="58">
        <v>0</v>
      </c>
      <c r="R666" s="58">
        <v>0</v>
      </c>
      <c r="S666" s="91">
        <v>0</v>
      </c>
    </row>
    <row r="667" spans="1:19">
      <c r="A667" s="54" t="s">
        <v>812</v>
      </c>
      <c r="B667" s="55" t="s">
        <v>813</v>
      </c>
      <c r="C667" s="56">
        <v>5</v>
      </c>
      <c r="D667" s="57">
        <v>47.95</v>
      </c>
      <c r="E667" s="57">
        <v>3</v>
      </c>
      <c r="F667" s="57">
        <v>2.0249999999999999</v>
      </c>
      <c r="G667" s="57">
        <v>0</v>
      </c>
      <c r="H667" s="57">
        <v>26.8</v>
      </c>
      <c r="I667" s="57">
        <v>35.6</v>
      </c>
      <c r="J667" s="57">
        <v>0</v>
      </c>
      <c r="K667" s="57">
        <v>0</v>
      </c>
      <c r="L667" s="57">
        <v>0</v>
      </c>
      <c r="M667" s="57">
        <v>0</v>
      </c>
      <c r="N667" s="58">
        <v>6</v>
      </c>
      <c r="O667" s="58">
        <v>0</v>
      </c>
      <c r="P667" s="58">
        <v>0</v>
      </c>
      <c r="Q667" s="58">
        <v>0</v>
      </c>
      <c r="R667" s="58">
        <v>0</v>
      </c>
      <c r="S667" s="91">
        <v>0</v>
      </c>
    </row>
    <row r="668" spans="1:19">
      <c r="A668" s="54" t="s">
        <v>814</v>
      </c>
      <c r="B668" s="55" t="s">
        <v>815</v>
      </c>
      <c r="C668" s="56">
        <v>1</v>
      </c>
      <c r="D668" s="57">
        <v>40</v>
      </c>
      <c r="E668" s="57">
        <v>2.6</v>
      </c>
      <c r="F668" s="57">
        <v>2.0249999999999999</v>
      </c>
      <c r="G668" s="57">
        <v>1.95</v>
      </c>
      <c r="H668" s="57">
        <v>13.2</v>
      </c>
      <c r="I668" s="57">
        <v>19.12</v>
      </c>
      <c r="J668" s="57">
        <v>23.3</v>
      </c>
      <c r="K668" s="57">
        <v>0</v>
      </c>
      <c r="L668" s="57">
        <v>0</v>
      </c>
      <c r="M668" s="57">
        <v>0</v>
      </c>
      <c r="N668" s="58">
        <v>0</v>
      </c>
      <c r="O668" s="58">
        <v>6</v>
      </c>
      <c r="P668" s="58">
        <v>1.3</v>
      </c>
      <c r="Q668" s="58">
        <v>0</v>
      </c>
      <c r="R668" s="58">
        <v>0</v>
      </c>
      <c r="S668" s="91">
        <v>0</v>
      </c>
    </row>
    <row r="669" spans="1:19">
      <c r="A669" s="54" t="s">
        <v>816</v>
      </c>
      <c r="B669" s="55" t="s">
        <v>817</v>
      </c>
      <c r="C669" s="56">
        <v>5</v>
      </c>
      <c r="D669" s="57">
        <v>46.5</v>
      </c>
      <c r="E669" s="57">
        <v>3</v>
      </c>
      <c r="F669" s="57">
        <v>3</v>
      </c>
      <c r="G669" s="57">
        <v>0</v>
      </c>
      <c r="H669" s="57">
        <v>17.5</v>
      </c>
      <c r="I669" s="57">
        <v>35.5</v>
      </c>
      <c r="J669" s="57">
        <v>0</v>
      </c>
      <c r="K669" s="57">
        <v>0</v>
      </c>
      <c r="L669" s="57">
        <v>0</v>
      </c>
      <c r="M669" s="57">
        <v>0</v>
      </c>
      <c r="N669" s="58">
        <v>1.3</v>
      </c>
      <c r="O669" s="58">
        <v>9</v>
      </c>
      <c r="P669" s="58">
        <v>0</v>
      </c>
      <c r="Q669" s="58">
        <v>0</v>
      </c>
      <c r="R669" s="58">
        <v>0</v>
      </c>
      <c r="S669" s="91">
        <v>0</v>
      </c>
    </row>
    <row r="670" spans="1:19">
      <c r="A670" s="54" t="s">
        <v>818</v>
      </c>
      <c r="B670" s="55" t="s">
        <v>819</v>
      </c>
      <c r="C670" s="56">
        <v>5</v>
      </c>
      <c r="D670" s="57">
        <v>50</v>
      </c>
      <c r="E670" s="57">
        <v>3</v>
      </c>
      <c r="F670" s="57">
        <v>3</v>
      </c>
      <c r="G670" s="57">
        <v>0</v>
      </c>
      <c r="H670" s="57">
        <v>17</v>
      </c>
      <c r="I670" s="57">
        <v>0</v>
      </c>
      <c r="J670" s="57">
        <v>0</v>
      </c>
      <c r="K670" s="57">
        <v>0</v>
      </c>
      <c r="L670" s="57">
        <v>0</v>
      </c>
      <c r="M670" s="57">
        <v>0</v>
      </c>
      <c r="N670" s="58">
        <v>0.3</v>
      </c>
      <c r="O670" s="58">
        <v>0</v>
      </c>
      <c r="P670" s="58">
        <v>0</v>
      </c>
      <c r="Q670" s="58">
        <v>0</v>
      </c>
      <c r="R670" s="58">
        <v>0</v>
      </c>
      <c r="S670" s="91">
        <v>0</v>
      </c>
    </row>
    <row r="671" spans="1:19">
      <c r="A671" s="54" t="s">
        <v>820</v>
      </c>
      <c r="B671" s="55" t="s">
        <v>821</v>
      </c>
      <c r="C671" s="56">
        <v>5</v>
      </c>
      <c r="D671" s="57">
        <v>54.1</v>
      </c>
      <c r="E671" s="57">
        <v>5</v>
      </c>
      <c r="F671" s="57">
        <v>3</v>
      </c>
      <c r="G671" s="57">
        <v>0</v>
      </c>
      <c r="H671" s="57">
        <v>19</v>
      </c>
      <c r="I671" s="57">
        <v>0</v>
      </c>
      <c r="J671" s="57">
        <v>0</v>
      </c>
      <c r="K671" s="57">
        <v>0</v>
      </c>
      <c r="L671" s="57">
        <v>0</v>
      </c>
      <c r="M671" s="57">
        <v>0</v>
      </c>
      <c r="N671" s="58">
        <v>0.3</v>
      </c>
      <c r="O671" s="58">
        <v>0</v>
      </c>
      <c r="P671" s="58">
        <v>0</v>
      </c>
      <c r="Q671" s="58">
        <v>0</v>
      </c>
      <c r="R671" s="58">
        <v>0</v>
      </c>
      <c r="S671" s="91">
        <v>0</v>
      </c>
    </row>
    <row r="672" spans="1:19">
      <c r="A672" s="54" t="s">
        <v>822</v>
      </c>
      <c r="B672" s="55" t="s">
        <v>823</v>
      </c>
      <c r="C672" s="56">
        <v>5</v>
      </c>
      <c r="D672" s="57">
        <v>51.5</v>
      </c>
      <c r="E672" s="57">
        <v>2.6</v>
      </c>
      <c r="F672" s="57">
        <v>2.5150000000000001</v>
      </c>
      <c r="G672" s="57">
        <v>0</v>
      </c>
      <c r="H672" s="57">
        <v>18</v>
      </c>
      <c r="I672" s="57">
        <v>0</v>
      </c>
      <c r="J672" s="57">
        <v>0</v>
      </c>
      <c r="K672" s="57">
        <v>0</v>
      </c>
      <c r="L672" s="57">
        <v>0</v>
      </c>
      <c r="M672" s="57">
        <v>0</v>
      </c>
      <c r="N672" s="58">
        <v>0.3</v>
      </c>
      <c r="O672" s="58">
        <v>0</v>
      </c>
      <c r="P672" s="58">
        <v>0</v>
      </c>
      <c r="Q672" s="58">
        <v>0</v>
      </c>
      <c r="R672" s="58">
        <v>0</v>
      </c>
      <c r="S672" s="91">
        <v>0</v>
      </c>
    </row>
    <row r="673" spans="1:19">
      <c r="A673" s="54" t="s">
        <v>824</v>
      </c>
      <c r="B673" s="55" t="s">
        <v>825</v>
      </c>
      <c r="C673" s="56">
        <v>5</v>
      </c>
      <c r="D673" s="57">
        <v>50</v>
      </c>
      <c r="E673" s="57">
        <v>3</v>
      </c>
      <c r="F673" s="57">
        <v>3</v>
      </c>
      <c r="G673" s="57">
        <v>0</v>
      </c>
      <c r="H673" s="57">
        <v>16</v>
      </c>
      <c r="I673" s="57">
        <v>28</v>
      </c>
      <c r="J673" s="57">
        <v>0</v>
      </c>
      <c r="K673" s="57">
        <v>0</v>
      </c>
      <c r="L673" s="57">
        <v>0</v>
      </c>
      <c r="M673" s="57">
        <v>0</v>
      </c>
      <c r="N673" s="58">
        <v>0.3</v>
      </c>
      <c r="O673" s="58">
        <v>0.45</v>
      </c>
      <c r="P673" s="58">
        <v>0</v>
      </c>
      <c r="Q673" s="58">
        <v>0</v>
      </c>
      <c r="R673" s="58">
        <v>0</v>
      </c>
      <c r="S673" s="91">
        <v>0</v>
      </c>
    </row>
    <row r="674" spans="1:19">
      <c r="A674" s="54" t="s">
        <v>826</v>
      </c>
      <c r="B674" s="55" t="s">
        <v>827</v>
      </c>
      <c r="C674" s="56">
        <v>1</v>
      </c>
      <c r="D674" s="57">
        <v>51</v>
      </c>
      <c r="E674" s="57">
        <v>3</v>
      </c>
      <c r="F674" s="57">
        <v>3</v>
      </c>
      <c r="G674" s="57">
        <v>0</v>
      </c>
      <c r="H674" s="57">
        <v>17</v>
      </c>
      <c r="I674" s="57">
        <v>29</v>
      </c>
      <c r="J674" s="57">
        <v>0</v>
      </c>
      <c r="K674" s="57">
        <v>0</v>
      </c>
      <c r="L674" s="57">
        <v>0</v>
      </c>
      <c r="M674" s="57">
        <v>0</v>
      </c>
      <c r="N674" s="58">
        <v>0.3</v>
      </c>
      <c r="O674" s="58">
        <v>0.45</v>
      </c>
      <c r="P674" s="58">
        <v>0</v>
      </c>
      <c r="Q674" s="58">
        <v>0</v>
      </c>
      <c r="R674" s="58">
        <v>0</v>
      </c>
      <c r="S674" s="91">
        <v>0</v>
      </c>
    </row>
    <row r="675" spans="1:19">
      <c r="A675" s="54" t="s">
        <v>828</v>
      </c>
      <c r="B675" s="55" t="s">
        <v>829</v>
      </c>
      <c r="C675" s="56">
        <v>5</v>
      </c>
      <c r="D675" s="57">
        <v>51.5</v>
      </c>
      <c r="E675" s="57">
        <v>2.6</v>
      </c>
      <c r="F675" s="57">
        <v>2.5150000000000001</v>
      </c>
      <c r="G675" s="57">
        <v>0</v>
      </c>
      <c r="H675" s="57">
        <v>18</v>
      </c>
      <c r="I675" s="57">
        <v>28</v>
      </c>
      <c r="J675" s="57">
        <v>0</v>
      </c>
      <c r="K675" s="57">
        <v>0</v>
      </c>
      <c r="L675" s="57">
        <v>0</v>
      </c>
      <c r="M675" s="57">
        <v>0</v>
      </c>
      <c r="N675" s="58">
        <v>0.3</v>
      </c>
      <c r="O675" s="58">
        <v>0.45</v>
      </c>
      <c r="P675" s="58">
        <v>0</v>
      </c>
      <c r="Q675" s="58">
        <v>0</v>
      </c>
      <c r="R675" s="58">
        <v>0</v>
      </c>
      <c r="S675" s="91">
        <v>0</v>
      </c>
    </row>
    <row r="676" spans="1:19">
      <c r="A676" s="54" t="s">
        <v>830</v>
      </c>
      <c r="B676" s="55" t="s">
        <v>831</v>
      </c>
      <c r="C676" s="56">
        <v>5</v>
      </c>
      <c r="D676" s="57">
        <v>51.5</v>
      </c>
      <c r="E676" s="57">
        <v>2.6</v>
      </c>
      <c r="F676" s="57">
        <v>2.5150000000000001</v>
      </c>
      <c r="G676" s="57">
        <v>0</v>
      </c>
      <c r="H676" s="57">
        <v>19</v>
      </c>
      <c r="I676" s="57">
        <v>28</v>
      </c>
      <c r="J676" s="57">
        <v>0</v>
      </c>
      <c r="K676" s="57">
        <v>0</v>
      </c>
      <c r="L676" s="57">
        <v>0</v>
      </c>
      <c r="M676" s="57">
        <v>0</v>
      </c>
      <c r="N676" s="58">
        <v>0.3</v>
      </c>
      <c r="O676" s="58">
        <v>0.45</v>
      </c>
      <c r="P676" s="58">
        <v>0</v>
      </c>
      <c r="Q676" s="58">
        <v>0</v>
      </c>
      <c r="R676" s="58">
        <v>0</v>
      </c>
      <c r="S676" s="91">
        <v>0</v>
      </c>
    </row>
    <row r="677" spans="1:19">
      <c r="A677" s="54" t="s">
        <v>832</v>
      </c>
      <c r="B677" s="55" t="s">
        <v>833</v>
      </c>
      <c r="C677" s="56">
        <v>5</v>
      </c>
      <c r="D677" s="57">
        <v>52.5</v>
      </c>
      <c r="E677" s="57">
        <v>2.6</v>
      </c>
      <c r="F677" s="57">
        <v>2.5150000000000001</v>
      </c>
      <c r="G677" s="57">
        <v>2.4900000000000002</v>
      </c>
      <c r="H677" s="57">
        <v>14</v>
      </c>
      <c r="I677" s="57">
        <v>18.5</v>
      </c>
      <c r="J677" s="57">
        <v>23.5</v>
      </c>
      <c r="K677" s="57">
        <v>36.799999999999997</v>
      </c>
      <c r="L677" s="57">
        <v>38.786000000000001</v>
      </c>
      <c r="M677" s="57">
        <v>0</v>
      </c>
      <c r="N677" s="58">
        <v>0</v>
      </c>
      <c r="O677" s="58">
        <v>0.3</v>
      </c>
      <c r="P677" s="58">
        <v>1</v>
      </c>
      <c r="Q677" s="58">
        <v>14.45</v>
      </c>
      <c r="R677" s="58">
        <v>0</v>
      </c>
      <c r="S677" s="91">
        <v>0</v>
      </c>
    </row>
    <row r="678" spans="1:19">
      <c r="A678" s="54" t="s">
        <v>834</v>
      </c>
      <c r="B678" s="55" t="s">
        <v>835</v>
      </c>
      <c r="C678" s="56">
        <v>5</v>
      </c>
      <c r="D678" s="57">
        <v>50</v>
      </c>
      <c r="E678" s="57">
        <v>3</v>
      </c>
      <c r="F678" s="57">
        <v>3</v>
      </c>
      <c r="G678" s="57">
        <v>0</v>
      </c>
      <c r="H678" s="57">
        <v>16</v>
      </c>
      <c r="I678" s="57">
        <v>28</v>
      </c>
      <c r="J678" s="57">
        <v>0</v>
      </c>
      <c r="K678" s="57">
        <v>0</v>
      </c>
      <c r="L678" s="57">
        <v>0</v>
      </c>
      <c r="M678" s="57">
        <v>0</v>
      </c>
      <c r="N678" s="58">
        <v>0.3</v>
      </c>
      <c r="O678" s="58">
        <v>1.1499999999999999</v>
      </c>
      <c r="P678" s="58">
        <v>0</v>
      </c>
      <c r="Q678" s="58">
        <v>0</v>
      </c>
      <c r="R678" s="58">
        <v>0</v>
      </c>
      <c r="S678" s="91">
        <v>0</v>
      </c>
    </row>
    <row r="679" spans="1:19">
      <c r="A679" s="54" t="s">
        <v>836</v>
      </c>
      <c r="B679" s="55" t="s">
        <v>837</v>
      </c>
      <c r="C679" s="56">
        <v>5</v>
      </c>
      <c r="D679" s="57">
        <v>52</v>
      </c>
      <c r="E679" s="57">
        <v>3</v>
      </c>
      <c r="F679" s="57">
        <v>3</v>
      </c>
      <c r="G679" s="57">
        <v>0</v>
      </c>
      <c r="H679" s="57">
        <v>15.5</v>
      </c>
      <c r="I679" s="57">
        <v>26.5</v>
      </c>
      <c r="J679" s="57">
        <v>0</v>
      </c>
      <c r="K679" s="57">
        <v>0</v>
      </c>
      <c r="L679" s="57">
        <v>0</v>
      </c>
      <c r="M679" s="57">
        <v>0</v>
      </c>
      <c r="N679" s="58">
        <v>0.3</v>
      </c>
      <c r="O679" s="58">
        <v>5.3</v>
      </c>
      <c r="P679" s="58">
        <v>0</v>
      </c>
      <c r="Q679" s="58">
        <v>0</v>
      </c>
      <c r="R679" s="58">
        <v>0</v>
      </c>
      <c r="S679" s="91">
        <v>0</v>
      </c>
    </row>
    <row r="680" spans="1:19">
      <c r="A680" s="54" t="s">
        <v>838</v>
      </c>
      <c r="B680" s="55" t="s">
        <v>839</v>
      </c>
      <c r="C680" s="56">
        <v>5</v>
      </c>
      <c r="D680" s="57">
        <v>51</v>
      </c>
      <c r="E680" s="57">
        <v>2.6</v>
      </c>
      <c r="F680" s="57">
        <v>2.0249999999999999</v>
      </c>
      <c r="G680" s="57">
        <v>0</v>
      </c>
      <c r="H680" s="57">
        <v>20.2</v>
      </c>
      <c r="I680" s="57">
        <v>0</v>
      </c>
      <c r="J680" s="57">
        <v>0</v>
      </c>
      <c r="K680" s="57">
        <v>0</v>
      </c>
      <c r="L680" s="57">
        <v>0</v>
      </c>
      <c r="M680" s="57">
        <v>0</v>
      </c>
      <c r="N680" s="58">
        <v>0.45</v>
      </c>
      <c r="O680" s="58">
        <v>0</v>
      </c>
      <c r="P680" s="58">
        <v>0</v>
      </c>
      <c r="Q680" s="58">
        <v>0</v>
      </c>
      <c r="R680" s="58">
        <v>0</v>
      </c>
      <c r="S680" s="91">
        <v>0</v>
      </c>
    </row>
    <row r="681" spans="1:19">
      <c r="A681" s="54" t="s">
        <v>840</v>
      </c>
      <c r="B681" s="55" t="s">
        <v>34</v>
      </c>
      <c r="C681" s="56">
        <v>5</v>
      </c>
      <c r="D681" s="57">
        <v>54.6</v>
      </c>
      <c r="E681" s="57">
        <v>2.6</v>
      </c>
      <c r="F681" s="57">
        <v>2.5150000000000001</v>
      </c>
      <c r="G681" s="57">
        <v>0</v>
      </c>
      <c r="H681" s="57">
        <v>19.7</v>
      </c>
      <c r="I681" s="57">
        <v>0</v>
      </c>
      <c r="J681" s="57">
        <v>0</v>
      </c>
      <c r="K681" s="57">
        <v>0</v>
      </c>
      <c r="L681" s="57">
        <v>0</v>
      </c>
      <c r="M681" s="57">
        <v>0</v>
      </c>
      <c r="N681" s="58">
        <v>0.45</v>
      </c>
      <c r="O681" s="58">
        <v>0</v>
      </c>
      <c r="P681" s="58">
        <v>0</v>
      </c>
      <c r="Q681" s="58">
        <v>0</v>
      </c>
      <c r="R681" s="58">
        <v>0</v>
      </c>
      <c r="S681" s="91">
        <v>0</v>
      </c>
    </row>
    <row r="682" spans="1:19">
      <c r="A682" s="54" t="s">
        <v>841</v>
      </c>
      <c r="B682" s="55" t="s">
        <v>842</v>
      </c>
      <c r="C682" s="56">
        <v>1</v>
      </c>
      <c r="D682" s="57">
        <v>54</v>
      </c>
      <c r="E682" s="57">
        <v>3</v>
      </c>
      <c r="F682" s="57">
        <v>3</v>
      </c>
      <c r="G682" s="57">
        <v>0</v>
      </c>
      <c r="H682" s="57">
        <v>16.5</v>
      </c>
      <c r="I682" s="57">
        <v>0</v>
      </c>
      <c r="J682" s="57">
        <v>0</v>
      </c>
      <c r="K682" s="57">
        <v>0</v>
      </c>
      <c r="L682" s="57">
        <v>0</v>
      </c>
      <c r="M682" s="57">
        <v>0</v>
      </c>
      <c r="N682" s="58">
        <v>0.45</v>
      </c>
      <c r="O682" s="58">
        <v>0</v>
      </c>
      <c r="P682" s="58">
        <v>0</v>
      </c>
      <c r="Q682" s="58">
        <v>0</v>
      </c>
      <c r="R682" s="58">
        <v>0</v>
      </c>
      <c r="S682" s="91">
        <v>0</v>
      </c>
    </row>
    <row r="683" spans="1:19">
      <c r="A683" s="54" t="s">
        <v>843</v>
      </c>
      <c r="B683" s="55" t="s">
        <v>844</v>
      </c>
      <c r="C683" s="56">
        <v>5</v>
      </c>
      <c r="D683" s="57">
        <v>53.5</v>
      </c>
      <c r="E683" s="57">
        <v>2.6</v>
      </c>
      <c r="F683" s="57">
        <v>2.5150000000000001</v>
      </c>
      <c r="G683" s="57">
        <v>0</v>
      </c>
      <c r="H683" s="57">
        <v>20.5</v>
      </c>
      <c r="I683" s="57">
        <v>0</v>
      </c>
      <c r="J683" s="57">
        <v>0</v>
      </c>
      <c r="K683" s="57">
        <v>0</v>
      </c>
      <c r="L683" s="57">
        <v>0</v>
      </c>
      <c r="M683" s="57">
        <v>0</v>
      </c>
      <c r="N683" s="58">
        <v>0.45</v>
      </c>
      <c r="O683" s="58">
        <v>0</v>
      </c>
      <c r="P683" s="58">
        <v>0</v>
      </c>
      <c r="Q683" s="58">
        <v>0</v>
      </c>
      <c r="R683" s="58">
        <v>0</v>
      </c>
      <c r="S683" s="91">
        <v>0</v>
      </c>
    </row>
    <row r="684" spans="1:19">
      <c r="A684" s="54" t="s">
        <v>845</v>
      </c>
      <c r="B684" s="55" t="s">
        <v>846</v>
      </c>
      <c r="C684" s="56">
        <v>5</v>
      </c>
      <c r="D684" s="57">
        <v>54</v>
      </c>
      <c r="E684" s="57">
        <v>3</v>
      </c>
      <c r="F684" s="57">
        <v>3</v>
      </c>
      <c r="G684" s="57">
        <v>0</v>
      </c>
      <c r="H684" s="57">
        <v>16.5</v>
      </c>
      <c r="I684" s="57">
        <v>0</v>
      </c>
      <c r="J684" s="57">
        <v>0</v>
      </c>
      <c r="K684" s="57">
        <v>0</v>
      </c>
      <c r="L684" s="57">
        <v>0</v>
      </c>
      <c r="M684" s="57">
        <v>0</v>
      </c>
      <c r="N684" s="58">
        <v>0.45</v>
      </c>
      <c r="O684" s="58">
        <v>0</v>
      </c>
      <c r="P684" s="58">
        <v>0</v>
      </c>
      <c r="Q684" s="58">
        <v>0</v>
      </c>
      <c r="R684" s="58">
        <v>0</v>
      </c>
      <c r="S684" s="91">
        <v>0</v>
      </c>
    </row>
    <row r="685" spans="1:19">
      <c r="A685" s="54" t="s">
        <v>847</v>
      </c>
      <c r="B685" s="55" t="s">
        <v>848</v>
      </c>
      <c r="C685" s="56">
        <v>1</v>
      </c>
      <c r="D685" s="57">
        <v>54.5</v>
      </c>
      <c r="E685" s="57">
        <v>2.6</v>
      </c>
      <c r="F685" s="57">
        <v>2.5150000000000001</v>
      </c>
      <c r="G685" s="57">
        <v>0</v>
      </c>
      <c r="H685" s="57">
        <v>21.5</v>
      </c>
      <c r="I685" s="57">
        <v>0</v>
      </c>
      <c r="J685" s="57">
        <v>0</v>
      </c>
      <c r="K685" s="57">
        <v>0</v>
      </c>
      <c r="L685" s="57">
        <v>0</v>
      </c>
      <c r="M685" s="57">
        <v>0</v>
      </c>
      <c r="N685" s="58">
        <v>0.45</v>
      </c>
      <c r="O685" s="58">
        <v>0</v>
      </c>
      <c r="P685" s="58">
        <v>0</v>
      </c>
      <c r="Q685" s="58">
        <v>0</v>
      </c>
      <c r="R685" s="58">
        <v>0</v>
      </c>
      <c r="S685" s="91">
        <v>0</v>
      </c>
    </row>
    <row r="686" spans="1:19">
      <c r="A686" s="54" t="s">
        <v>849</v>
      </c>
      <c r="B686" s="55" t="s">
        <v>850</v>
      </c>
      <c r="C686" s="56">
        <v>5</v>
      </c>
      <c r="D686" s="57">
        <v>54.5</v>
      </c>
      <c r="E686" s="57">
        <v>2.6</v>
      </c>
      <c r="F686" s="57">
        <v>2.5150000000000001</v>
      </c>
      <c r="G686" s="57">
        <v>0</v>
      </c>
      <c r="H686" s="57">
        <v>21.5</v>
      </c>
      <c r="I686" s="57">
        <v>0</v>
      </c>
      <c r="J686" s="57">
        <v>0</v>
      </c>
      <c r="K686" s="57">
        <v>0</v>
      </c>
      <c r="L686" s="57">
        <v>0</v>
      </c>
      <c r="M686" s="57">
        <v>0</v>
      </c>
      <c r="N686" s="58">
        <v>0.45</v>
      </c>
      <c r="O686" s="58">
        <v>0</v>
      </c>
      <c r="P686" s="58">
        <v>0</v>
      </c>
      <c r="Q686" s="58">
        <v>0</v>
      </c>
      <c r="R686" s="58">
        <v>0</v>
      </c>
      <c r="S686" s="91">
        <v>0</v>
      </c>
    </row>
    <row r="687" spans="1:19">
      <c r="A687" s="54" t="s">
        <v>851</v>
      </c>
      <c r="B687" s="55" t="s">
        <v>852</v>
      </c>
      <c r="C687" s="56">
        <v>1</v>
      </c>
      <c r="D687" s="57">
        <v>53</v>
      </c>
      <c r="E687" s="57">
        <v>2.6</v>
      </c>
      <c r="F687" s="57">
        <v>2.5150000000000001</v>
      </c>
      <c r="G687" s="57">
        <v>0</v>
      </c>
      <c r="H687" s="57">
        <v>20</v>
      </c>
      <c r="I687" s="57">
        <v>0</v>
      </c>
      <c r="J687" s="57">
        <v>0</v>
      </c>
      <c r="K687" s="57">
        <v>0</v>
      </c>
      <c r="L687" s="57">
        <v>0</v>
      </c>
      <c r="M687" s="57">
        <v>0</v>
      </c>
      <c r="N687" s="58">
        <v>0.45</v>
      </c>
      <c r="O687" s="58">
        <v>0</v>
      </c>
      <c r="P687" s="58">
        <v>0</v>
      </c>
      <c r="Q687" s="58">
        <v>0</v>
      </c>
      <c r="R687" s="58">
        <v>0</v>
      </c>
      <c r="S687" s="91">
        <v>0</v>
      </c>
    </row>
    <row r="688" spans="1:19">
      <c r="A688" s="54" t="s">
        <v>853</v>
      </c>
      <c r="B688" s="55" t="s">
        <v>854</v>
      </c>
      <c r="C688" s="56">
        <v>3</v>
      </c>
      <c r="D688" s="57">
        <v>56.9</v>
      </c>
      <c r="E688" s="57">
        <v>3</v>
      </c>
      <c r="F688" s="57">
        <v>3</v>
      </c>
      <c r="G688" s="57">
        <v>0</v>
      </c>
      <c r="H688" s="57">
        <v>15.7</v>
      </c>
      <c r="I688" s="57">
        <v>0</v>
      </c>
      <c r="J688" s="57">
        <v>0</v>
      </c>
      <c r="K688" s="57">
        <v>0</v>
      </c>
      <c r="L688" s="57">
        <v>0</v>
      </c>
      <c r="M688" s="57">
        <v>0</v>
      </c>
      <c r="N688" s="58">
        <v>0.45</v>
      </c>
      <c r="O688" s="58">
        <v>0</v>
      </c>
      <c r="P688" s="58">
        <v>0</v>
      </c>
      <c r="Q688" s="58">
        <v>0</v>
      </c>
      <c r="R688" s="58">
        <v>0</v>
      </c>
      <c r="S688" s="91">
        <v>0</v>
      </c>
    </row>
    <row r="689" spans="1:19">
      <c r="A689" s="54" t="s">
        <v>855</v>
      </c>
      <c r="B689" s="55" t="s">
        <v>856</v>
      </c>
      <c r="C689" s="56">
        <v>1</v>
      </c>
      <c r="D689" s="57">
        <v>56.9</v>
      </c>
      <c r="E689" s="57">
        <v>3</v>
      </c>
      <c r="F689" s="57">
        <v>3</v>
      </c>
      <c r="G689" s="57">
        <v>0</v>
      </c>
      <c r="H689" s="57">
        <v>15.7</v>
      </c>
      <c r="I689" s="57">
        <v>0</v>
      </c>
      <c r="J689" s="57">
        <v>0</v>
      </c>
      <c r="K689" s="57">
        <v>0</v>
      </c>
      <c r="L689" s="57">
        <v>0</v>
      </c>
      <c r="M689" s="57">
        <v>0</v>
      </c>
      <c r="N689" s="58">
        <v>0.45</v>
      </c>
      <c r="O689" s="58">
        <v>0</v>
      </c>
      <c r="P689" s="58">
        <v>0</v>
      </c>
      <c r="Q689" s="58">
        <v>0</v>
      </c>
      <c r="R689" s="58">
        <v>0</v>
      </c>
      <c r="S689" s="91">
        <v>0</v>
      </c>
    </row>
    <row r="690" spans="1:19">
      <c r="A690" s="54" t="s">
        <v>857</v>
      </c>
      <c r="B690" s="55" t="s">
        <v>858</v>
      </c>
      <c r="C690" s="56">
        <v>5</v>
      </c>
      <c r="D690" s="57">
        <v>57.9</v>
      </c>
      <c r="E690" s="57">
        <v>5</v>
      </c>
      <c r="F690" s="57">
        <v>3</v>
      </c>
      <c r="G690" s="57">
        <v>0</v>
      </c>
      <c r="H690" s="57">
        <v>19.399999999999999</v>
      </c>
      <c r="I690" s="57">
        <v>0</v>
      </c>
      <c r="J690" s="57">
        <v>0</v>
      </c>
      <c r="K690" s="57">
        <v>0</v>
      </c>
      <c r="L690" s="57">
        <v>0</v>
      </c>
      <c r="M690" s="57">
        <v>0</v>
      </c>
      <c r="N690" s="58">
        <v>0.45</v>
      </c>
      <c r="O690" s="58">
        <v>0</v>
      </c>
      <c r="P690" s="58">
        <v>0</v>
      </c>
      <c r="Q690" s="58">
        <v>0</v>
      </c>
      <c r="R690" s="58">
        <v>0</v>
      </c>
      <c r="S690" s="91">
        <v>0</v>
      </c>
    </row>
    <row r="691" spans="1:19">
      <c r="A691" s="54" t="s">
        <v>859</v>
      </c>
      <c r="B691" s="55" t="s">
        <v>860</v>
      </c>
      <c r="C691" s="56">
        <v>5</v>
      </c>
      <c r="D691" s="57">
        <v>58.9</v>
      </c>
      <c r="E691" s="57">
        <v>5</v>
      </c>
      <c r="F691" s="57">
        <v>3</v>
      </c>
      <c r="G691" s="57">
        <v>0</v>
      </c>
      <c r="H691" s="57">
        <v>20.9</v>
      </c>
      <c r="I691" s="57">
        <v>0</v>
      </c>
      <c r="J691" s="57">
        <v>0</v>
      </c>
      <c r="K691" s="57">
        <v>0</v>
      </c>
      <c r="L691" s="57">
        <v>0</v>
      </c>
      <c r="M691" s="57">
        <v>0</v>
      </c>
      <c r="N691" s="58">
        <v>0.45</v>
      </c>
      <c r="O691" s="58">
        <v>0</v>
      </c>
      <c r="P691" s="58">
        <v>0</v>
      </c>
      <c r="Q691" s="58">
        <v>0</v>
      </c>
      <c r="R691" s="58">
        <v>0</v>
      </c>
      <c r="S691" s="91">
        <v>0</v>
      </c>
    </row>
    <row r="692" spans="1:19">
      <c r="A692" s="54" t="s">
        <v>861</v>
      </c>
      <c r="B692" s="55" t="s">
        <v>862</v>
      </c>
      <c r="C692" s="56">
        <v>5</v>
      </c>
      <c r="D692" s="57">
        <v>50.3</v>
      </c>
      <c r="E692" s="57">
        <v>2.6</v>
      </c>
      <c r="F692" s="57">
        <v>2.5150000000000001</v>
      </c>
      <c r="G692" s="57">
        <v>0</v>
      </c>
      <c r="H692" s="57">
        <v>20.5</v>
      </c>
      <c r="I692" s="57">
        <v>0</v>
      </c>
      <c r="J692" s="57">
        <v>0</v>
      </c>
      <c r="K692" s="57">
        <v>0</v>
      </c>
      <c r="L692" s="57">
        <v>0</v>
      </c>
      <c r="M692" s="57">
        <v>0</v>
      </c>
      <c r="N692" s="58">
        <v>0.45</v>
      </c>
      <c r="O692" s="58">
        <v>0</v>
      </c>
      <c r="P692" s="58">
        <v>0</v>
      </c>
      <c r="Q692" s="58">
        <v>0</v>
      </c>
      <c r="R692" s="58">
        <v>0</v>
      </c>
      <c r="S692" s="91">
        <v>0</v>
      </c>
    </row>
    <row r="693" spans="1:19">
      <c r="A693" s="54" t="s">
        <v>863</v>
      </c>
      <c r="B693" s="55" t="s">
        <v>864</v>
      </c>
      <c r="C693" s="56">
        <v>5</v>
      </c>
      <c r="D693" s="57">
        <v>54.4</v>
      </c>
      <c r="E693" s="57">
        <v>3</v>
      </c>
      <c r="F693" s="57">
        <v>3</v>
      </c>
      <c r="G693" s="57">
        <v>0</v>
      </c>
      <c r="H693" s="57">
        <v>19.399999999999999</v>
      </c>
      <c r="I693" s="57">
        <v>0</v>
      </c>
      <c r="J693" s="57">
        <v>0</v>
      </c>
      <c r="K693" s="57">
        <v>0</v>
      </c>
      <c r="L693" s="57">
        <v>0</v>
      </c>
      <c r="M693" s="57">
        <v>0</v>
      </c>
      <c r="N693" s="58">
        <v>0.45</v>
      </c>
      <c r="O693" s="58">
        <v>0</v>
      </c>
      <c r="P693" s="58">
        <v>0</v>
      </c>
      <c r="Q693" s="58">
        <v>0</v>
      </c>
      <c r="R693" s="58">
        <v>0</v>
      </c>
      <c r="S693" s="91">
        <v>0</v>
      </c>
    </row>
    <row r="694" spans="1:19">
      <c r="A694" s="54" t="s">
        <v>865</v>
      </c>
      <c r="B694" s="55" t="s">
        <v>866</v>
      </c>
      <c r="C694" s="56">
        <v>5</v>
      </c>
      <c r="D694" s="57">
        <v>57</v>
      </c>
      <c r="E694" s="57">
        <v>2.6</v>
      </c>
      <c r="F694" s="57">
        <v>2.5219999999999998</v>
      </c>
      <c r="G694" s="57">
        <v>2.42</v>
      </c>
      <c r="H694" s="57">
        <v>14.4</v>
      </c>
      <c r="I694" s="57">
        <v>26.4</v>
      </c>
      <c r="J694" s="57">
        <v>0</v>
      </c>
      <c r="K694" s="57">
        <v>0</v>
      </c>
      <c r="L694" s="57">
        <v>0</v>
      </c>
      <c r="M694" s="57">
        <v>0</v>
      </c>
      <c r="N694" s="58">
        <v>0</v>
      </c>
      <c r="O694" s="58">
        <v>0.45</v>
      </c>
      <c r="P694" s="58">
        <v>0</v>
      </c>
      <c r="Q694" s="58">
        <v>0</v>
      </c>
      <c r="R694" s="58">
        <v>0</v>
      </c>
      <c r="S694" s="91">
        <v>0</v>
      </c>
    </row>
    <row r="695" spans="1:19">
      <c r="A695" s="54" t="s">
        <v>867</v>
      </c>
      <c r="B695" s="55" t="s">
        <v>868</v>
      </c>
      <c r="C695" s="56">
        <v>5</v>
      </c>
      <c r="D695" s="57">
        <v>53.5</v>
      </c>
      <c r="E695" s="57">
        <v>2.6</v>
      </c>
      <c r="F695" s="57">
        <v>2.5150000000000001</v>
      </c>
      <c r="G695" s="57">
        <v>0</v>
      </c>
      <c r="H695" s="57">
        <v>17</v>
      </c>
      <c r="I695" s="57">
        <v>0</v>
      </c>
      <c r="J695" s="57">
        <v>0</v>
      </c>
      <c r="K695" s="57">
        <v>0</v>
      </c>
      <c r="L695" s="57">
        <v>0</v>
      </c>
      <c r="M695" s="57">
        <v>0</v>
      </c>
      <c r="N695" s="58">
        <v>0.45</v>
      </c>
      <c r="O695" s="58">
        <v>0</v>
      </c>
      <c r="P695" s="58">
        <v>0</v>
      </c>
      <c r="Q695" s="58">
        <v>0</v>
      </c>
      <c r="R695" s="58">
        <v>0</v>
      </c>
      <c r="S695" s="91">
        <v>0</v>
      </c>
    </row>
    <row r="696" spans="1:19">
      <c r="A696" s="54" t="s">
        <v>869</v>
      </c>
      <c r="B696" s="55" t="s">
        <v>870</v>
      </c>
      <c r="C696" s="56">
        <v>5</v>
      </c>
      <c r="D696" s="57">
        <v>53.5</v>
      </c>
      <c r="E696" s="57">
        <v>2.6</v>
      </c>
      <c r="F696" s="57">
        <v>2.5150000000000001</v>
      </c>
      <c r="G696" s="57">
        <v>0</v>
      </c>
      <c r="H696" s="57">
        <v>17.5</v>
      </c>
      <c r="I696" s="57">
        <v>0</v>
      </c>
      <c r="J696" s="57">
        <v>0</v>
      </c>
      <c r="K696" s="57">
        <v>0</v>
      </c>
      <c r="L696" s="57">
        <v>0</v>
      </c>
      <c r="M696" s="57">
        <v>0</v>
      </c>
      <c r="N696" s="58">
        <v>0.45</v>
      </c>
      <c r="O696" s="58">
        <v>0</v>
      </c>
      <c r="P696" s="58">
        <v>0</v>
      </c>
      <c r="Q696" s="58">
        <v>0</v>
      </c>
      <c r="R696" s="58">
        <v>0</v>
      </c>
      <c r="S696" s="91">
        <v>0</v>
      </c>
    </row>
    <row r="697" spans="1:19">
      <c r="A697" s="54" t="s">
        <v>871</v>
      </c>
      <c r="B697" s="55" t="s">
        <v>872</v>
      </c>
      <c r="C697" s="56">
        <v>5</v>
      </c>
      <c r="D697" s="57">
        <v>57.4</v>
      </c>
      <c r="E697" s="57">
        <v>3</v>
      </c>
      <c r="F697" s="57">
        <v>3</v>
      </c>
      <c r="G697" s="57">
        <v>0</v>
      </c>
      <c r="H697" s="57">
        <v>20.399999999999999</v>
      </c>
      <c r="I697" s="57">
        <v>0</v>
      </c>
      <c r="J697" s="57">
        <v>0</v>
      </c>
      <c r="K697" s="57">
        <v>0</v>
      </c>
      <c r="L697" s="57">
        <v>0</v>
      </c>
      <c r="M697" s="57">
        <v>0</v>
      </c>
      <c r="N697" s="58">
        <v>0.45</v>
      </c>
      <c r="O697" s="58">
        <v>0</v>
      </c>
      <c r="P697" s="58">
        <v>0</v>
      </c>
      <c r="Q697" s="58">
        <v>0</v>
      </c>
      <c r="R697" s="58">
        <v>0</v>
      </c>
      <c r="S697" s="91">
        <v>0</v>
      </c>
    </row>
    <row r="698" spans="1:19">
      <c r="A698" s="54" t="s">
        <v>873</v>
      </c>
      <c r="B698" s="55" t="s">
        <v>874</v>
      </c>
      <c r="C698" s="56">
        <v>5</v>
      </c>
      <c r="D698" s="57">
        <v>54.5</v>
      </c>
      <c r="E698" s="57">
        <v>2.6</v>
      </c>
      <c r="F698" s="57">
        <v>2.5150000000000001</v>
      </c>
      <c r="G698" s="57">
        <v>0</v>
      </c>
      <c r="H698" s="57">
        <v>18</v>
      </c>
      <c r="I698" s="57">
        <v>0</v>
      </c>
      <c r="J698" s="57">
        <v>0</v>
      </c>
      <c r="K698" s="57">
        <v>0</v>
      </c>
      <c r="L698" s="57">
        <v>0</v>
      </c>
      <c r="M698" s="57">
        <v>0</v>
      </c>
      <c r="N698" s="58">
        <v>0.45</v>
      </c>
      <c r="O698" s="58">
        <v>0</v>
      </c>
      <c r="P698" s="58">
        <v>0</v>
      </c>
      <c r="Q698" s="58">
        <v>0</v>
      </c>
      <c r="R698" s="58">
        <v>0</v>
      </c>
      <c r="S698" s="91">
        <v>0</v>
      </c>
    </row>
    <row r="699" spans="1:19">
      <c r="A699" s="54" t="s">
        <v>875</v>
      </c>
      <c r="B699" s="55" t="s">
        <v>876</v>
      </c>
      <c r="C699" s="56">
        <v>1</v>
      </c>
      <c r="D699" s="57">
        <v>53</v>
      </c>
      <c r="E699" s="57">
        <v>3</v>
      </c>
      <c r="F699" s="57">
        <v>3</v>
      </c>
      <c r="G699" s="57">
        <v>0</v>
      </c>
      <c r="H699" s="57">
        <v>17</v>
      </c>
      <c r="I699" s="57">
        <v>0</v>
      </c>
      <c r="J699" s="57">
        <v>0</v>
      </c>
      <c r="K699" s="57">
        <v>0</v>
      </c>
      <c r="L699" s="57">
        <v>0</v>
      </c>
      <c r="M699" s="57">
        <v>0</v>
      </c>
      <c r="N699" s="58">
        <v>0.45</v>
      </c>
      <c r="O699" s="58">
        <v>0</v>
      </c>
      <c r="P699" s="58">
        <v>0</v>
      </c>
      <c r="Q699" s="58">
        <v>0</v>
      </c>
      <c r="R699" s="58">
        <v>0</v>
      </c>
      <c r="S699" s="91">
        <v>0</v>
      </c>
    </row>
    <row r="700" spans="1:19">
      <c r="A700" s="54" t="s">
        <v>877</v>
      </c>
      <c r="B700" s="55" t="s">
        <v>878</v>
      </c>
      <c r="C700" s="56">
        <v>5</v>
      </c>
      <c r="D700" s="57">
        <v>52</v>
      </c>
      <c r="E700" s="57">
        <v>2.6</v>
      </c>
      <c r="F700" s="57">
        <v>2.5150000000000001</v>
      </c>
      <c r="G700" s="57">
        <v>0</v>
      </c>
      <c r="H700" s="57">
        <v>21.5</v>
      </c>
      <c r="I700" s="57">
        <v>0</v>
      </c>
      <c r="J700" s="57">
        <v>0</v>
      </c>
      <c r="K700" s="57">
        <v>0</v>
      </c>
      <c r="L700" s="57">
        <v>0</v>
      </c>
      <c r="M700" s="57">
        <v>0</v>
      </c>
      <c r="N700" s="58">
        <v>0.45</v>
      </c>
      <c r="O700" s="58">
        <v>0</v>
      </c>
      <c r="P700" s="58">
        <v>0</v>
      </c>
      <c r="Q700" s="58">
        <v>0</v>
      </c>
      <c r="R700" s="58">
        <v>0</v>
      </c>
      <c r="S700" s="91">
        <v>0</v>
      </c>
    </row>
    <row r="701" spans="1:19">
      <c r="A701" s="54" t="s">
        <v>879</v>
      </c>
      <c r="B701" s="55" t="s">
        <v>880</v>
      </c>
      <c r="C701" s="56">
        <v>1</v>
      </c>
      <c r="D701" s="57">
        <v>55</v>
      </c>
      <c r="E701" s="57">
        <v>2.6</v>
      </c>
      <c r="F701" s="57">
        <v>2.5219999999999998</v>
      </c>
      <c r="G701" s="57">
        <v>0</v>
      </c>
      <c r="H701" s="57">
        <v>19.399999999999999</v>
      </c>
      <c r="I701" s="57">
        <v>0</v>
      </c>
      <c r="J701" s="57">
        <v>0</v>
      </c>
      <c r="K701" s="57">
        <v>0</v>
      </c>
      <c r="L701" s="57">
        <v>0</v>
      </c>
      <c r="M701" s="57">
        <v>0</v>
      </c>
      <c r="N701" s="58">
        <v>0.45</v>
      </c>
      <c r="O701" s="58">
        <v>0</v>
      </c>
      <c r="P701" s="58">
        <v>0</v>
      </c>
      <c r="Q701" s="58">
        <v>0</v>
      </c>
      <c r="R701" s="58">
        <v>0</v>
      </c>
      <c r="S701" s="91">
        <v>0</v>
      </c>
    </row>
    <row r="702" spans="1:19">
      <c r="A702" s="54" t="s">
        <v>881</v>
      </c>
      <c r="B702" s="55" t="s">
        <v>882</v>
      </c>
      <c r="C702" s="56">
        <v>5</v>
      </c>
      <c r="D702" s="57">
        <v>53.7</v>
      </c>
      <c r="E702" s="57">
        <v>2.6</v>
      </c>
      <c r="F702" s="57">
        <v>2.5150000000000001</v>
      </c>
      <c r="G702" s="57">
        <v>0</v>
      </c>
      <c r="H702" s="57">
        <v>18.2</v>
      </c>
      <c r="I702" s="57">
        <v>0</v>
      </c>
      <c r="J702" s="57">
        <v>0</v>
      </c>
      <c r="K702" s="57">
        <v>0</v>
      </c>
      <c r="L702" s="57">
        <v>0</v>
      </c>
      <c r="M702" s="57">
        <v>0</v>
      </c>
      <c r="N702" s="58">
        <v>0.45</v>
      </c>
      <c r="O702" s="58">
        <v>0</v>
      </c>
      <c r="P702" s="58">
        <v>0</v>
      </c>
      <c r="Q702" s="58">
        <v>0</v>
      </c>
      <c r="R702" s="58">
        <v>0</v>
      </c>
      <c r="S702" s="91">
        <v>0</v>
      </c>
    </row>
    <row r="703" spans="1:19">
      <c r="A703" s="54" t="s">
        <v>883</v>
      </c>
      <c r="B703" s="55" t="s">
        <v>884</v>
      </c>
      <c r="C703" s="56">
        <v>5</v>
      </c>
      <c r="D703" s="57">
        <v>53</v>
      </c>
      <c r="E703" s="57">
        <v>3</v>
      </c>
      <c r="F703" s="57">
        <v>3</v>
      </c>
      <c r="G703" s="57">
        <v>0</v>
      </c>
      <c r="H703" s="57">
        <v>17</v>
      </c>
      <c r="I703" s="57">
        <v>0</v>
      </c>
      <c r="J703" s="57">
        <v>0</v>
      </c>
      <c r="K703" s="57">
        <v>0</v>
      </c>
      <c r="L703" s="57">
        <v>0</v>
      </c>
      <c r="M703" s="57">
        <v>0</v>
      </c>
      <c r="N703" s="58">
        <v>0.45</v>
      </c>
      <c r="O703" s="58">
        <v>0</v>
      </c>
      <c r="P703" s="58">
        <v>0</v>
      </c>
      <c r="Q703" s="58">
        <v>0</v>
      </c>
      <c r="R703" s="58">
        <v>0</v>
      </c>
      <c r="S703" s="91">
        <v>0</v>
      </c>
    </row>
    <row r="704" spans="1:19">
      <c r="A704" s="54" t="s">
        <v>885</v>
      </c>
      <c r="B704" s="55" t="s">
        <v>886</v>
      </c>
      <c r="C704" s="56">
        <v>1</v>
      </c>
      <c r="D704" s="57">
        <v>54</v>
      </c>
      <c r="E704" s="57">
        <v>3</v>
      </c>
      <c r="F704" s="57">
        <v>3</v>
      </c>
      <c r="G704" s="57">
        <v>0</v>
      </c>
      <c r="H704" s="57">
        <v>17</v>
      </c>
      <c r="I704" s="57">
        <v>0</v>
      </c>
      <c r="J704" s="57">
        <v>0</v>
      </c>
      <c r="K704" s="57">
        <v>0</v>
      </c>
      <c r="L704" s="57">
        <v>0</v>
      </c>
      <c r="M704" s="57">
        <v>0</v>
      </c>
      <c r="N704" s="58">
        <v>0.45</v>
      </c>
      <c r="O704" s="58">
        <v>0</v>
      </c>
      <c r="P704" s="58">
        <v>0</v>
      </c>
      <c r="Q704" s="58">
        <v>0</v>
      </c>
      <c r="R704" s="58">
        <v>0</v>
      </c>
      <c r="S704" s="91">
        <v>0</v>
      </c>
    </row>
    <row r="705" spans="1:19">
      <c r="A705" s="54" t="s">
        <v>887</v>
      </c>
      <c r="B705" s="55" t="s">
        <v>888</v>
      </c>
      <c r="C705" s="56">
        <v>1</v>
      </c>
      <c r="D705" s="57">
        <v>57.9</v>
      </c>
      <c r="E705" s="57">
        <v>5.5</v>
      </c>
      <c r="F705" s="57">
        <v>2.5219999999999998</v>
      </c>
      <c r="G705" s="57">
        <v>0</v>
      </c>
      <c r="H705" s="57">
        <v>19.600000000000001</v>
      </c>
      <c r="I705" s="57">
        <v>0</v>
      </c>
      <c r="J705" s="57">
        <v>0</v>
      </c>
      <c r="K705" s="57">
        <v>0</v>
      </c>
      <c r="L705" s="57">
        <v>0</v>
      </c>
      <c r="M705" s="57">
        <v>0</v>
      </c>
      <c r="N705" s="58">
        <v>0.45</v>
      </c>
      <c r="O705" s="58">
        <v>0</v>
      </c>
      <c r="P705" s="58">
        <v>0</v>
      </c>
      <c r="Q705" s="58">
        <v>0</v>
      </c>
      <c r="R705" s="58">
        <v>0</v>
      </c>
      <c r="S705" s="91">
        <v>0</v>
      </c>
    </row>
    <row r="706" spans="1:19">
      <c r="A706" s="54" t="s">
        <v>889</v>
      </c>
      <c r="B706" s="55" t="s">
        <v>890</v>
      </c>
      <c r="C706" s="56">
        <v>5</v>
      </c>
      <c r="D706" s="57">
        <v>54</v>
      </c>
      <c r="E706" s="57">
        <v>3</v>
      </c>
      <c r="F706" s="57">
        <v>3</v>
      </c>
      <c r="G706" s="57">
        <v>0</v>
      </c>
      <c r="H706" s="57">
        <v>17</v>
      </c>
      <c r="I706" s="57">
        <v>0</v>
      </c>
      <c r="J706" s="57">
        <v>0</v>
      </c>
      <c r="K706" s="57">
        <v>0</v>
      </c>
      <c r="L706" s="57">
        <v>0</v>
      </c>
      <c r="M706" s="57">
        <v>0</v>
      </c>
      <c r="N706" s="58">
        <v>0.45</v>
      </c>
      <c r="O706" s="58">
        <v>0</v>
      </c>
      <c r="P706" s="58">
        <v>0</v>
      </c>
      <c r="Q706" s="58">
        <v>0</v>
      </c>
      <c r="R706" s="58">
        <v>0</v>
      </c>
      <c r="S706" s="91">
        <v>0</v>
      </c>
    </row>
    <row r="707" spans="1:19">
      <c r="A707" s="54" t="s">
        <v>891</v>
      </c>
      <c r="B707" s="55" t="s">
        <v>892</v>
      </c>
      <c r="C707" s="56">
        <v>1</v>
      </c>
      <c r="D707" s="57">
        <v>56.4</v>
      </c>
      <c r="E707" s="57">
        <v>3</v>
      </c>
      <c r="F707" s="57">
        <v>3</v>
      </c>
      <c r="G707" s="57">
        <v>0</v>
      </c>
      <c r="H707" s="57">
        <v>19.399999999999999</v>
      </c>
      <c r="I707" s="57">
        <v>0</v>
      </c>
      <c r="J707" s="57">
        <v>0</v>
      </c>
      <c r="K707" s="57">
        <v>0</v>
      </c>
      <c r="L707" s="57">
        <v>0</v>
      </c>
      <c r="M707" s="57">
        <v>0</v>
      </c>
      <c r="N707" s="58">
        <v>0.45</v>
      </c>
      <c r="O707" s="58">
        <v>0</v>
      </c>
      <c r="P707" s="58">
        <v>0</v>
      </c>
      <c r="Q707" s="58">
        <v>0</v>
      </c>
      <c r="R707" s="58">
        <v>0</v>
      </c>
      <c r="S707" s="91">
        <v>0</v>
      </c>
    </row>
    <row r="708" spans="1:19">
      <c r="A708" s="54" t="s">
        <v>893</v>
      </c>
      <c r="B708" s="55" t="s">
        <v>894</v>
      </c>
      <c r="C708" s="56">
        <v>1</v>
      </c>
      <c r="D708" s="57">
        <v>56.4</v>
      </c>
      <c r="E708" s="57">
        <v>3</v>
      </c>
      <c r="F708" s="57">
        <v>3</v>
      </c>
      <c r="G708" s="57">
        <v>0</v>
      </c>
      <c r="H708" s="57">
        <v>19.399999999999999</v>
      </c>
      <c r="I708" s="57">
        <v>0</v>
      </c>
      <c r="J708" s="57">
        <v>0</v>
      </c>
      <c r="K708" s="57">
        <v>0</v>
      </c>
      <c r="L708" s="57">
        <v>0</v>
      </c>
      <c r="M708" s="57">
        <v>0</v>
      </c>
      <c r="N708" s="58">
        <v>0.45</v>
      </c>
      <c r="O708" s="58">
        <v>0</v>
      </c>
      <c r="P708" s="58">
        <v>0</v>
      </c>
      <c r="Q708" s="58">
        <v>0</v>
      </c>
      <c r="R708" s="58">
        <v>0</v>
      </c>
      <c r="S708" s="91">
        <v>0</v>
      </c>
    </row>
    <row r="709" spans="1:19">
      <c r="A709" s="54" t="s">
        <v>895</v>
      </c>
      <c r="B709" s="55" t="s">
        <v>896</v>
      </c>
      <c r="C709" s="56">
        <v>1</v>
      </c>
      <c r="D709" s="57">
        <v>56.9</v>
      </c>
      <c r="E709" s="57">
        <v>3</v>
      </c>
      <c r="F709" s="57">
        <v>3</v>
      </c>
      <c r="G709" s="57">
        <v>0</v>
      </c>
      <c r="H709" s="57">
        <v>15.5</v>
      </c>
      <c r="I709" s="57">
        <v>0</v>
      </c>
      <c r="J709" s="57">
        <v>0</v>
      </c>
      <c r="K709" s="57">
        <v>0</v>
      </c>
      <c r="L709" s="57">
        <v>0</v>
      </c>
      <c r="M709" s="57">
        <v>0</v>
      </c>
      <c r="N709" s="58">
        <v>0.45</v>
      </c>
      <c r="O709" s="58">
        <v>0</v>
      </c>
      <c r="P709" s="58">
        <v>0</v>
      </c>
      <c r="Q709" s="58">
        <v>0</v>
      </c>
      <c r="R709" s="58">
        <v>0</v>
      </c>
      <c r="S709" s="91">
        <v>0</v>
      </c>
    </row>
    <row r="710" spans="1:19">
      <c r="A710" s="54" t="s">
        <v>897</v>
      </c>
      <c r="B710" s="55" t="s">
        <v>898</v>
      </c>
      <c r="C710" s="56">
        <v>3</v>
      </c>
      <c r="D710" s="57">
        <v>56.9</v>
      </c>
      <c r="E710" s="57">
        <v>3</v>
      </c>
      <c r="F710" s="57">
        <v>3</v>
      </c>
      <c r="G710" s="57">
        <v>0</v>
      </c>
      <c r="H710" s="57">
        <v>15.2</v>
      </c>
      <c r="I710" s="57">
        <v>0</v>
      </c>
      <c r="J710" s="57">
        <v>0</v>
      </c>
      <c r="K710" s="57">
        <v>0</v>
      </c>
      <c r="L710" s="57">
        <v>0</v>
      </c>
      <c r="M710" s="57">
        <v>0</v>
      </c>
      <c r="N710" s="58">
        <v>0.45</v>
      </c>
      <c r="O710" s="58">
        <v>0</v>
      </c>
      <c r="P710" s="58">
        <v>0</v>
      </c>
      <c r="Q710" s="58">
        <v>0</v>
      </c>
      <c r="R710" s="58">
        <v>0</v>
      </c>
      <c r="S710" s="91">
        <v>0</v>
      </c>
    </row>
    <row r="711" spans="1:19">
      <c r="A711" s="54" t="s">
        <v>899</v>
      </c>
      <c r="B711" s="55" t="s">
        <v>900</v>
      </c>
      <c r="C711" s="56">
        <v>5</v>
      </c>
      <c r="D711" s="57">
        <v>51.5</v>
      </c>
      <c r="E711" s="57">
        <v>3</v>
      </c>
      <c r="F711" s="57">
        <v>3</v>
      </c>
      <c r="G711" s="57">
        <v>0</v>
      </c>
      <c r="H711" s="57">
        <v>16.5</v>
      </c>
      <c r="I711" s="57">
        <v>0</v>
      </c>
      <c r="J711" s="57">
        <v>0</v>
      </c>
      <c r="K711" s="57">
        <v>0</v>
      </c>
      <c r="L711" s="57">
        <v>0</v>
      </c>
      <c r="M711" s="57">
        <v>0</v>
      </c>
      <c r="N711" s="58">
        <v>0.45</v>
      </c>
      <c r="O711" s="58">
        <v>0</v>
      </c>
      <c r="P711" s="58">
        <v>0</v>
      </c>
      <c r="Q711" s="58">
        <v>0</v>
      </c>
      <c r="R711" s="58">
        <v>0</v>
      </c>
      <c r="S711" s="91">
        <v>0</v>
      </c>
    </row>
    <row r="712" spans="1:19">
      <c r="A712" s="54" t="s">
        <v>901</v>
      </c>
      <c r="B712" s="55" t="s">
        <v>902</v>
      </c>
      <c r="C712" s="56">
        <v>1</v>
      </c>
      <c r="D712" s="57">
        <v>55.9</v>
      </c>
      <c r="E712" s="57">
        <v>3</v>
      </c>
      <c r="F712" s="57">
        <v>3</v>
      </c>
      <c r="G712" s="57">
        <v>0</v>
      </c>
      <c r="H712" s="57">
        <v>17</v>
      </c>
      <c r="I712" s="57">
        <v>0</v>
      </c>
      <c r="J712" s="57">
        <v>0</v>
      </c>
      <c r="K712" s="57">
        <v>0</v>
      </c>
      <c r="L712" s="57">
        <v>0</v>
      </c>
      <c r="M712" s="57">
        <v>0</v>
      </c>
      <c r="N712" s="58">
        <v>0.45</v>
      </c>
      <c r="O712" s="58">
        <v>0</v>
      </c>
      <c r="P712" s="58">
        <v>0</v>
      </c>
      <c r="Q712" s="58">
        <v>0</v>
      </c>
      <c r="R712" s="58">
        <v>0</v>
      </c>
      <c r="S712" s="91">
        <v>0</v>
      </c>
    </row>
    <row r="713" spans="1:19">
      <c r="A713" s="54" t="s">
        <v>903</v>
      </c>
      <c r="B713" s="55" t="s">
        <v>904</v>
      </c>
      <c r="C713" s="56">
        <v>1</v>
      </c>
      <c r="D713" s="57">
        <v>52.5</v>
      </c>
      <c r="E713" s="57">
        <v>3</v>
      </c>
      <c r="F713" s="57">
        <v>3</v>
      </c>
      <c r="G713" s="57">
        <v>0</v>
      </c>
      <c r="H713" s="57">
        <v>17.5</v>
      </c>
      <c r="I713" s="57">
        <v>0</v>
      </c>
      <c r="J713" s="57">
        <v>0</v>
      </c>
      <c r="K713" s="57">
        <v>0</v>
      </c>
      <c r="L713" s="57">
        <v>0</v>
      </c>
      <c r="M713" s="57">
        <v>0</v>
      </c>
      <c r="N713" s="58">
        <v>0.45</v>
      </c>
      <c r="O713" s="58">
        <v>0</v>
      </c>
      <c r="P713" s="58">
        <v>0</v>
      </c>
      <c r="Q713" s="58">
        <v>0</v>
      </c>
      <c r="R713" s="58">
        <v>0</v>
      </c>
      <c r="S713" s="91">
        <v>0</v>
      </c>
    </row>
    <row r="714" spans="1:19">
      <c r="A714" s="54" t="s">
        <v>905</v>
      </c>
      <c r="B714" s="55" t="s">
        <v>906</v>
      </c>
      <c r="C714" s="56">
        <v>5</v>
      </c>
      <c r="D714" s="57">
        <v>56.6</v>
      </c>
      <c r="E714" s="57">
        <v>3</v>
      </c>
      <c r="F714" s="57">
        <v>3</v>
      </c>
      <c r="G714" s="57">
        <v>0</v>
      </c>
      <c r="H714" s="57">
        <v>17</v>
      </c>
      <c r="I714" s="57">
        <v>0</v>
      </c>
      <c r="J714" s="57">
        <v>0</v>
      </c>
      <c r="K714" s="57">
        <v>0</v>
      </c>
      <c r="L714" s="57">
        <v>0</v>
      </c>
      <c r="M714" s="57">
        <v>0</v>
      </c>
      <c r="N714" s="58">
        <v>0.45</v>
      </c>
      <c r="O714" s="58">
        <v>0</v>
      </c>
      <c r="P714" s="58">
        <v>0</v>
      </c>
      <c r="Q714" s="58">
        <v>0</v>
      </c>
      <c r="R714" s="58">
        <v>0</v>
      </c>
      <c r="S714" s="91">
        <v>0</v>
      </c>
    </row>
    <row r="715" spans="1:19">
      <c r="A715" s="54" t="s">
        <v>907</v>
      </c>
      <c r="B715" s="55" t="s">
        <v>908</v>
      </c>
      <c r="C715" s="56">
        <v>5</v>
      </c>
      <c r="D715" s="57">
        <v>52</v>
      </c>
      <c r="E715" s="57">
        <v>3</v>
      </c>
      <c r="F715" s="57">
        <v>3</v>
      </c>
      <c r="G715" s="57">
        <v>0</v>
      </c>
      <c r="H715" s="57">
        <v>17</v>
      </c>
      <c r="I715" s="57">
        <v>0</v>
      </c>
      <c r="J715" s="57">
        <v>0</v>
      </c>
      <c r="K715" s="57">
        <v>0</v>
      </c>
      <c r="L715" s="57">
        <v>0</v>
      </c>
      <c r="M715" s="57">
        <v>0</v>
      </c>
      <c r="N715" s="58">
        <v>0.45</v>
      </c>
      <c r="O715" s="58">
        <v>0</v>
      </c>
      <c r="P715" s="58">
        <v>0</v>
      </c>
      <c r="Q715" s="58">
        <v>0</v>
      </c>
      <c r="R715" s="58">
        <v>0</v>
      </c>
      <c r="S715" s="91">
        <v>0</v>
      </c>
    </row>
    <row r="716" spans="1:19">
      <c r="A716" s="54" t="s">
        <v>909</v>
      </c>
      <c r="B716" s="55" t="s">
        <v>910</v>
      </c>
      <c r="C716" s="56">
        <v>5</v>
      </c>
      <c r="D716" s="57">
        <v>50</v>
      </c>
      <c r="E716" s="57">
        <v>3</v>
      </c>
      <c r="F716" s="57">
        <v>3</v>
      </c>
      <c r="G716" s="57">
        <v>0</v>
      </c>
      <c r="H716" s="57">
        <v>17</v>
      </c>
      <c r="I716" s="57">
        <v>0</v>
      </c>
      <c r="J716" s="57">
        <v>0</v>
      </c>
      <c r="K716" s="57">
        <v>0</v>
      </c>
      <c r="L716" s="57">
        <v>0</v>
      </c>
      <c r="M716" s="57">
        <v>0</v>
      </c>
      <c r="N716" s="58">
        <v>0.45</v>
      </c>
      <c r="O716" s="58">
        <v>0</v>
      </c>
      <c r="P716" s="58">
        <v>0</v>
      </c>
      <c r="Q716" s="58">
        <v>0</v>
      </c>
      <c r="R716" s="58">
        <v>0</v>
      </c>
      <c r="S716" s="91">
        <v>0</v>
      </c>
    </row>
    <row r="717" spans="1:19">
      <c r="A717" s="54" t="s">
        <v>911</v>
      </c>
      <c r="B717" s="55" t="s">
        <v>912</v>
      </c>
      <c r="C717" s="56">
        <v>1</v>
      </c>
      <c r="D717" s="57">
        <v>50</v>
      </c>
      <c r="E717" s="57">
        <v>3</v>
      </c>
      <c r="F717" s="57">
        <v>3</v>
      </c>
      <c r="G717" s="57">
        <v>0</v>
      </c>
      <c r="H717" s="57">
        <v>17</v>
      </c>
      <c r="I717" s="57">
        <v>0</v>
      </c>
      <c r="J717" s="57">
        <v>0</v>
      </c>
      <c r="K717" s="57">
        <v>0</v>
      </c>
      <c r="L717" s="57">
        <v>0</v>
      </c>
      <c r="M717" s="57">
        <v>0</v>
      </c>
      <c r="N717" s="58">
        <v>0.45</v>
      </c>
      <c r="O717" s="58">
        <v>0</v>
      </c>
      <c r="P717" s="58">
        <v>0</v>
      </c>
      <c r="Q717" s="58">
        <v>0</v>
      </c>
      <c r="R717" s="58">
        <v>0</v>
      </c>
      <c r="S717" s="91">
        <v>0</v>
      </c>
    </row>
    <row r="718" spans="1:19">
      <c r="A718" s="54" t="s">
        <v>913</v>
      </c>
      <c r="B718" s="55" t="s">
        <v>914</v>
      </c>
      <c r="C718" s="56">
        <v>3</v>
      </c>
      <c r="D718" s="57">
        <v>56.9</v>
      </c>
      <c r="E718" s="57">
        <v>3</v>
      </c>
      <c r="F718" s="57">
        <v>3</v>
      </c>
      <c r="G718" s="57">
        <v>0</v>
      </c>
      <c r="H718" s="57">
        <v>15.2</v>
      </c>
      <c r="I718" s="57">
        <v>0</v>
      </c>
      <c r="J718" s="57">
        <v>0</v>
      </c>
      <c r="K718" s="57">
        <v>0</v>
      </c>
      <c r="L718" s="57">
        <v>0</v>
      </c>
      <c r="M718" s="57">
        <v>0</v>
      </c>
      <c r="N718" s="58">
        <v>0.45</v>
      </c>
      <c r="O718" s="58">
        <v>0</v>
      </c>
      <c r="P718" s="58">
        <v>0</v>
      </c>
      <c r="Q718" s="58">
        <v>0</v>
      </c>
      <c r="R718" s="58">
        <v>0</v>
      </c>
      <c r="S718" s="91">
        <v>0</v>
      </c>
    </row>
    <row r="719" spans="1:19">
      <c r="A719" s="54" t="s">
        <v>915</v>
      </c>
      <c r="B719" s="55" t="s">
        <v>916</v>
      </c>
      <c r="C719" s="56">
        <v>1</v>
      </c>
      <c r="D719" s="57">
        <v>51.9</v>
      </c>
      <c r="E719" s="57">
        <v>3</v>
      </c>
      <c r="F719" s="57">
        <v>2.5150000000000001</v>
      </c>
      <c r="G719" s="57">
        <v>0</v>
      </c>
      <c r="H719" s="57">
        <v>16.5</v>
      </c>
      <c r="I719" s="57">
        <v>0</v>
      </c>
      <c r="J719" s="57">
        <v>0</v>
      </c>
      <c r="K719" s="57">
        <v>0</v>
      </c>
      <c r="L719" s="57">
        <v>0</v>
      </c>
      <c r="M719" s="57">
        <v>0</v>
      </c>
      <c r="N719" s="58">
        <v>0.45</v>
      </c>
      <c r="O719" s="58">
        <v>0</v>
      </c>
      <c r="P719" s="58">
        <v>0</v>
      </c>
      <c r="Q719" s="58">
        <v>0</v>
      </c>
      <c r="R719" s="58">
        <v>0</v>
      </c>
      <c r="S719" s="91">
        <v>0</v>
      </c>
    </row>
    <row r="720" spans="1:19">
      <c r="A720" s="54" t="s">
        <v>917</v>
      </c>
      <c r="B720" s="55" t="s">
        <v>918</v>
      </c>
      <c r="C720" s="56">
        <v>1</v>
      </c>
      <c r="D720" s="57">
        <v>53.5</v>
      </c>
      <c r="E720" s="57">
        <v>2.6</v>
      </c>
      <c r="F720" s="57">
        <v>2.5150000000000001</v>
      </c>
      <c r="G720" s="57">
        <v>0</v>
      </c>
      <c r="H720" s="57">
        <v>20.5</v>
      </c>
      <c r="I720" s="57">
        <v>0</v>
      </c>
      <c r="J720" s="57">
        <v>0</v>
      </c>
      <c r="K720" s="57">
        <v>0</v>
      </c>
      <c r="L720" s="57">
        <v>0</v>
      </c>
      <c r="M720" s="57">
        <v>0</v>
      </c>
      <c r="N720" s="58">
        <v>0.45</v>
      </c>
      <c r="O720" s="58">
        <v>0</v>
      </c>
      <c r="P720" s="58">
        <v>0</v>
      </c>
      <c r="Q720" s="58">
        <v>0</v>
      </c>
      <c r="R720" s="58">
        <v>0</v>
      </c>
      <c r="S720" s="91">
        <v>0</v>
      </c>
    </row>
    <row r="721" spans="1:19">
      <c r="A721" s="54" t="s">
        <v>919</v>
      </c>
      <c r="B721" s="55" t="s">
        <v>920</v>
      </c>
      <c r="C721" s="56">
        <v>1</v>
      </c>
      <c r="D721" s="57">
        <v>50.5</v>
      </c>
      <c r="E721" s="57">
        <v>2.6</v>
      </c>
      <c r="F721" s="57">
        <v>2.5150000000000001</v>
      </c>
      <c r="G721" s="57">
        <v>0</v>
      </c>
      <c r="H721" s="57">
        <v>15.662000000000001</v>
      </c>
      <c r="I721" s="57">
        <v>21.613</v>
      </c>
      <c r="J721" s="57">
        <v>0</v>
      </c>
      <c r="K721" s="57">
        <v>0</v>
      </c>
      <c r="L721" s="57">
        <v>0</v>
      </c>
      <c r="M721" s="57">
        <v>0</v>
      </c>
      <c r="N721" s="58">
        <v>0.45</v>
      </c>
      <c r="O721" s="58">
        <v>1</v>
      </c>
      <c r="P721" s="58">
        <v>0</v>
      </c>
      <c r="Q721" s="58">
        <v>0</v>
      </c>
      <c r="R721" s="58">
        <v>0</v>
      </c>
      <c r="S721" s="91">
        <v>0</v>
      </c>
    </row>
    <row r="722" spans="1:19">
      <c r="A722" s="54" t="s">
        <v>921</v>
      </c>
      <c r="B722" s="55" t="s">
        <v>922</v>
      </c>
      <c r="C722" s="56">
        <v>1</v>
      </c>
      <c r="D722" s="57">
        <v>54.8</v>
      </c>
      <c r="E722" s="57">
        <v>2.6</v>
      </c>
      <c r="F722" s="57">
        <v>2.5150000000000001</v>
      </c>
      <c r="G722" s="57">
        <v>0</v>
      </c>
      <c r="H722" s="57">
        <v>16.7</v>
      </c>
      <c r="I722" s="57">
        <v>22.678000000000001</v>
      </c>
      <c r="J722" s="57">
        <v>0</v>
      </c>
      <c r="K722" s="57">
        <v>0</v>
      </c>
      <c r="L722" s="57">
        <v>0</v>
      </c>
      <c r="M722" s="57">
        <v>0</v>
      </c>
      <c r="N722" s="58">
        <v>0.45</v>
      </c>
      <c r="O722" s="58">
        <v>1</v>
      </c>
      <c r="P722" s="58">
        <v>0</v>
      </c>
      <c r="Q722" s="58">
        <v>0</v>
      </c>
      <c r="R722" s="58">
        <v>0</v>
      </c>
      <c r="S722" s="91">
        <v>0</v>
      </c>
    </row>
    <row r="723" spans="1:19">
      <c r="A723" s="54" t="s">
        <v>923</v>
      </c>
      <c r="B723" s="55" t="s">
        <v>924</v>
      </c>
      <c r="C723" s="56">
        <v>1</v>
      </c>
      <c r="D723" s="57">
        <v>54.8</v>
      </c>
      <c r="E723" s="57">
        <v>2.6</v>
      </c>
      <c r="F723" s="57">
        <v>2.5150000000000001</v>
      </c>
      <c r="G723" s="57">
        <v>0</v>
      </c>
      <c r="H723" s="57">
        <v>16.661999999999999</v>
      </c>
      <c r="I723" s="57">
        <v>22.620999999999999</v>
      </c>
      <c r="J723" s="57">
        <v>0</v>
      </c>
      <c r="K723" s="57">
        <v>0</v>
      </c>
      <c r="L723" s="57">
        <v>0</v>
      </c>
      <c r="M723" s="57">
        <v>0</v>
      </c>
      <c r="N723" s="58">
        <v>0.45</v>
      </c>
      <c r="O723" s="58">
        <v>1</v>
      </c>
      <c r="P723" s="58">
        <v>0</v>
      </c>
      <c r="Q723" s="58">
        <v>0</v>
      </c>
      <c r="R723" s="58">
        <v>0</v>
      </c>
      <c r="S723" s="91">
        <v>0</v>
      </c>
    </row>
    <row r="724" spans="1:19">
      <c r="A724" s="54" t="s">
        <v>925</v>
      </c>
      <c r="B724" s="55" t="s">
        <v>926</v>
      </c>
      <c r="C724" s="56">
        <v>5</v>
      </c>
      <c r="D724" s="57">
        <v>54.8</v>
      </c>
      <c r="E724" s="57">
        <v>2.6</v>
      </c>
      <c r="F724" s="57">
        <v>2.5150000000000001</v>
      </c>
      <c r="G724" s="57">
        <v>0</v>
      </c>
      <c r="H724" s="57">
        <v>16.661999999999999</v>
      </c>
      <c r="I724" s="57">
        <v>22.620999999999999</v>
      </c>
      <c r="J724" s="57">
        <v>0</v>
      </c>
      <c r="K724" s="57">
        <v>0</v>
      </c>
      <c r="L724" s="57">
        <v>0</v>
      </c>
      <c r="M724" s="57">
        <v>0</v>
      </c>
      <c r="N724" s="58">
        <v>0.45</v>
      </c>
      <c r="O724" s="58">
        <v>1</v>
      </c>
      <c r="P724" s="58">
        <v>0</v>
      </c>
      <c r="Q724" s="58">
        <v>0</v>
      </c>
      <c r="R724" s="58">
        <v>0</v>
      </c>
      <c r="S724" s="91">
        <v>0</v>
      </c>
    </row>
    <row r="725" spans="1:19">
      <c r="A725" s="54" t="s">
        <v>927</v>
      </c>
      <c r="B725" s="55" t="s">
        <v>928</v>
      </c>
      <c r="C725" s="56">
        <v>5</v>
      </c>
      <c r="D725" s="57">
        <v>54.8</v>
      </c>
      <c r="E725" s="57">
        <v>2.6</v>
      </c>
      <c r="F725" s="57">
        <v>2.5150000000000001</v>
      </c>
      <c r="G725" s="57">
        <v>0</v>
      </c>
      <c r="H725" s="57">
        <v>15.162000000000001</v>
      </c>
      <c r="I725" s="57">
        <v>21.120999999999999</v>
      </c>
      <c r="J725" s="57">
        <v>0</v>
      </c>
      <c r="K725" s="57">
        <v>0</v>
      </c>
      <c r="L725" s="57">
        <v>0</v>
      </c>
      <c r="M725" s="57">
        <v>0</v>
      </c>
      <c r="N725" s="58">
        <v>0.45</v>
      </c>
      <c r="O725" s="58">
        <v>1</v>
      </c>
      <c r="P725" s="58">
        <v>0</v>
      </c>
      <c r="Q725" s="58">
        <v>0</v>
      </c>
      <c r="R725" s="58">
        <v>0</v>
      </c>
      <c r="S725" s="91">
        <v>0</v>
      </c>
    </row>
    <row r="726" spans="1:19">
      <c r="A726" s="54" t="s">
        <v>929</v>
      </c>
      <c r="B726" s="55" t="s">
        <v>930</v>
      </c>
      <c r="C726" s="56">
        <v>5</v>
      </c>
      <c r="D726" s="57">
        <v>54.8</v>
      </c>
      <c r="E726" s="57">
        <v>2.6</v>
      </c>
      <c r="F726" s="57">
        <v>2.5150000000000001</v>
      </c>
      <c r="G726" s="57">
        <v>0</v>
      </c>
      <c r="H726" s="57">
        <v>15.2</v>
      </c>
      <c r="I726" s="57">
        <v>21.2</v>
      </c>
      <c r="J726" s="57">
        <v>0</v>
      </c>
      <c r="K726" s="57">
        <v>0</v>
      </c>
      <c r="L726" s="57">
        <v>0</v>
      </c>
      <c r="M726" s="57">
        <v>0</v>
      </c>
      <c r="N726" s="58">
        <v>0.45</v>
      </c>
      <c r="O726" s="58">
        <v>1</v>
      </c>
      <c r="P726" s="58">
        <v>0</v>
      </c>
      <c r="Q726" s="58">
        <v>0</v>
      </c>
      <c r="R726" s="58">
        <v>0</v>
      </c>
      <c r="S726" s="91">
        <v>0</v>
      </c>
    </row>
    <row r="727" spans="1:19">
      <c r="A727" s="54" t="s">
        <v>931</v>
      </c>
      <c r="B727" s="55" t="s">
        <v>932</v>
      </c>
      <c r="C727" s="56">
        <v>1</v>
      </c>
      <c r="D727" s="57">
        <v>54.8</v>
      </c>
      <c r="E727" s="57">
        <v>2.6</v>
      </c>
      <c r="F727" s="57">
        <v>2.5150000000000001</v>
      </c>
      <c r="G727" s="57">
        <v>0</v>
      </c>
      <c r="H727" s="57">
        <v>16.7</v>
      </c>
      <c r="I727" s="57">
        <v>22.7</v>
      </c>
      <c r="J727" s="57">
        <v>0</v>
      </c>
      <c r="K727" s="57">
        <v>0</v>
      </c>
      <c r="L727" s="57">
        <v>0</v>
      </c>
      <c r="M727" s="57">
        <v>0</v>
      </c>
      <c r="N727" s="58">
        <v>0.45</v>
      </c>
      <c r="O727" s="58">
        <v>1</v>
      </c>
      <c r="P727" s="58">
        <v>0</v>
      </c>
      <c r="Q727" s="58">
        <v>0</v>
      </c>
      <c r="R727" s="58">
        <v>0</v>
      </c>
      <c r="S727" s="91">
        <v>0</v>
      </c>
    </row>
    <row r="728" spans="1:19">
      <c r="A728" s="54" t="s">
        <v>933</v>
      </c>
      <c r="B728" s="55" t="s">
        <v>934</v>
      </c>
      <c r="C728" s="56">
        <v>5</v>
      </c>
      <c r="D728" s="57">
        <v>53.7</v>
      </c>
      <c r="E728" s="57">
        <v>2.6</v>
      </c>
      <c r="F728" s="57">
        <v>2.5150000000000001</v>
      </c>
      <c r="G728" s="57">
        <v>0</v>
      </c>
      <c r="H728" s="57">
        <v>18.2</v>
      </c>
      <c r="I728" s="57">
        <v>23.2</v>
      </c>
      <c r="J728" s="57">
        <v>0</v>
      </c>
      <c r="K728" s="57">
        <v>0</v>
      </c>
      <c r="L728" s="57">
        <v>0</v>
      </c>
      <c r="M728" s="57">
        <v>0</v>
      </c>
      <c r="N728" s="58">
        <v>0.45</v>
      </c>
      <c r="O728" s="58">
        <v>1</v>
      </c>
      <c r="P728" s="58">
        <v>0</v>
      </c>
      <c r="Q728" s="58">
        <v>0</v>
      </c>
      <c r="R728" s="58">
        <v>0</v>
      </c>
      <c r="S728" s="91">
        <v>0</v>
      </c>
    </row>
    <row r="729" spans="1:19">
      <c r="A729" s="54" t="s">
        <v>935</v>
      </c>
      <c r="B729" s="55" t="s">
        <v>936</v>
      </c>
      <c r="C729" s="56">
        <v>1</v>
      </c>
      <c r="D729" s="57">
        <v>50.5</v>
      </c>
      <c r="E729" s="57">
        <v>2.6</v>
      </c>
      <c r="F729" s="57">
        <v>2.5150000000000001</v>
      </c>
      <c r="G729" s="57">
        <v>0</v>
      </c>
      <c r="H729" s="57">
        <v>15.7</v>
      </c>
      <c r="I729" s="57">
        <v>23.2</v>
      </c>
      <c r="J729" s="57">
        <v>0</v>
      </c>
      <c r="K729" s="57">
        <v>0</v>
      </c>
      <c r="L729" s="57">
        <v>0</v>
      </c>
      <c r="M729" s="57">
        <v>0</v>
      </c>
      <c r="N729" s="58">
        <v>0.45</v>
      </c>
      <c r="O729" s="58">
        <v>1</v>
      </c>
      <c r="P729" s="58">
        <v>0</v>
      </c>
      <c r="Q729" s="58">
        <v>0</v>
      </c>
      <c r="R729" s="58">
        <v>0</v>
      </c>
      <c r="S729" s="91">
        <v>0</v>
      </c>
    </row>
    <row r="730" spans="1:19">
      <c r="A730" s="54" t="s">
        <v>937</v>
      </c>
      <c r="B730" s="55" t="s">
        <v>938</v>
      </c>
      <c r="C730" s="56">
        <v>5</v>
      </c>
      <c r="D730" s="57">
        <v>54.8</v>
      </c>
      <c r="E730" s="57">
        <v>2.6</v>
      </c>
      <c r="F730" s="57">
        <v>2.5150000000000001</v>
      </c>
      <c r="G730" s="57">
        <v>0</v>
      </c>
      <c r="H730" s="57">
        <v>16.661999999999999</v>
      </c>
      <c r="I730" s="57">
        <v>22.620999999999999</v>
      </c>
      <c r="J730" s="57">
        <v>0</v>
      </c>
      <c r="K730" s="57">
        <v>0</v>
      </c>
      <c r="L730" s="57">
        <v>0</v>
      </c>
      <c r="M730" s="57">
        <v>0</v>
      </c>
      <c r="N730" s="58">
        <v>0.45</v>
      </c>
      <c r="O730" s="58">
        <v>1</v>
      </c>
      <c r="P730" s="58">
        <v>0</v>
      </c>
      <c r="Q730" s="58">
        <v>0</v>
      </c>
      <c r="R730" s="58">
        <v>0</v>
      </c>
      <c r="S730" s="91">
        <v>0</v>
      </c>
    </row>
    <row r="731" spans="1:19">
      <c r="A731" s="54" t="s">
        <v>939</v>
      </c>
      <c r="B731" s="55" t="s">
        <v>940</v>
      </c>
      <c r="C731" s="56">
        <v>5</v>
      </c>
      <c r="D731" s="57">
        <v>50.5</v>
      </c>
      <c r="E731" s="57">
        <v>2.6</v>
      </c>
      <c r="F731" s="57">
        <v>2.5150000000000001</v>
      </c>
      <c r="G731" s="57">
        <v>0</v>
      </c>
      <c r="H731" s="57">
        <v>15.7</v>
      </c>
      <c r="I731" s="57">
        <v>23.2</v>
      </c>
      <c r="J731" s="57">
        <v>0</v>
      </c>
      <c r="K731" s="57">
        <v>0</v>
      </c>
      <c r="L731" s="57">
        <v>0</v>
      </c>
      <c r="M731" s="57">
        <v>0</v>
      </c>
      <c r="N731" s="58">
        <v>0.45</v>
      </c>
      <c r="O731" s="58">
        <v>1</v>
      </c>
      <c r="P731" s="58">
        <v>0</v>
      </c>
      <c r="Q731" s="58">
        <v>0</v>
      </c>
      <c r="R731" s="58">
        <v>0</v>
      </c>
      <c r="S731" s="91">
        <v>0</v>
      </c>
    </row>
    <row r="732" spans="1:19">
      <c r="A732" s="54" t="s">
        <v>941</v>
      </c>
      <c r="B732" s="55" t="s">
        <v>942</v>
      </c>
      <c r="C732" s="56">
        <v>1</v>
      </c>
      <c r="D732" s="57">
        <v>50.5</v>
      </c>
      <c r="E732" s="57">
        <v>2.6</v>
      </c>
      <c r="F732" s="57">
        <v>2.5150000000000001</v>
      </c>
      <c r="G732" s="57">
        <v>0</v>
      </c>
      <c r="H732" s="57">
        <v>16.661999999999999</v>
      </c>
      <c r="I732" s="57">
        <v>22.623000000000001</v>
      </c>
      <c r="J732" s="57">
        <v>0</v>
      </c>
      <c r="K732" s="57">
        <v>0</v>
      </c>
      <c r="L732" s="57">
        <v>0</v>
      </c>
      <c r="M732" s="57">
        <v>0</v>
      </c>
      <c r="N732" s="58">
        <v>0.45</v>
      </c>
      <c r="O732" s="58">
        <v>1</v>
      </c>
      <c r="P732" s="58">
        <v>0</v>
      </c>
      <c r="Q732" s="58">
        <v>0</v>
      </c>
      <c r="R732" s="58">
        <v>0</v>
      </c>
      <c r="S732" s="91">
        <v>0</v>
      </c>
    </row>
    <row r="733" spans="1:19">
      <c r="A733" s="54" t="s">
        <v>943</v>
      </c>
      <c r="B733" s="55" t="s">
        <v>944</v>
      </c>
      <c r="C733" s="56">
        <v>5</v>
      </c>
      <c r="D733" s="57">
        <v>53.7</v>
      </c>
      <c r="E733" s="57">
        <v>2.6</v>
      </c>
      <c r="F733" s="57">
        <v>2.5150000000000001</v>
      </c>
      <c r="G733" s="57">
        <v>0</v>
      </c>
      <c r="H733" s="57">
        <v>18.2</v>
      </c>
      <c r="I733" s="57">
        <v>23.2</v>
      </c>
      <c r="J733" s="57">
        <v>38.200000000000003</v>
      </c>
      <c r="K733" s="57">
        <v>0</v>
      </c>
      <c r="L733" s="57">
        <v>0</v>
      </c>
      <c r="M733" s="57">
        <v>0</v>
      </c>
      <c r="N733" s="58">
        <v>0.45</v>
      </c>
      <c r="O733" s="58">
        <v>1</v>
      </c>
      <c r="P733" s="58">
        <v>3</v>
      </c>
      <c r="Q733" s="58">
        <v>0</v>
      </c>
      <c r="R733" s="58">
        <v>0</v>
      </c>
      <c r="S733" s="91">
        <v>0</v>
      </c>
    </row>
    <row r="734" spans="1:19">
      <c r="A734" s="54" t="s">
        <v>945</v>
      </c>
      <c r="B734" s="55" t="s">
        <v>946</v>
      </c>
      <c r="C734" s="56">
        <v>1</v>
      </c>
      <c r="D734" s="57">
        <v>51.5</v>
      </c>
      <c r="E734" s="57">
        <v>2.6</v>
      </c>
      <c r="F734" s="57">
        <v>2.5150000000000001</v>
      </c>
      <c r="G734" s="57">
        <v>0</v>
      </c>
      <c r="H734" s="57">
        <v>15.9</v>
      </c>
      <c r="I734" s="57">
        <v>21.9</v>
      </c>
      <c r="J734" s="57">
        <v>39.5</v>
      </c>
      <c r="K734" s="57">
        <v>0</v>
      </c>
      <c r="L734" s="57">
        <v>0</v>
      </c>
      <c r="M734" s="57">
        <v>0</v>
      </c>
      <c r="N734" s="58">
        <v>0.45</v>
      </c>
      <c r="O734" s="58">
        <v>1</v>
      </c>
      <c r="P734" s="58">
        <v>5</v>
      </c>
      <c r="Q734" s="58">
        <v>0</v>
      </c>
      <c r="R734" s="58">
        <v>0</v>
      </c>
      <c r="S734" s="91">
        <v>0</v>
      </c>
    </row>
    <row r="735" spans="1:19">
      <c r="A735" s="54" t="s">
        <v>947</v>
      </c>
      <c r="B735" s="55" t="s">
        <v>948</v>
      </c>
      <c r="C735" s="56">
        <v>5</v>
      </c>
      <c r="D735" s="57">
        <v>51.5</v>
      </c>
      <c r="E735" s="57">
        <v>2.6</v>
      </c>
      <c r="F735" s="57">
        <v>2.5150000000000001</v>
      </c>
      <c r="G735" s="57">
        <v>0</v>
      </c>
      <c r="H735" s="57">
        <v>15.9</v>
      </c>
      <c r="I735" s="57">
        <v>21.9</v>
      </c>
      <c r="J735" s="57">
        <v>39.5</v>
      </c>
      <c r="K735" s="57">
        <v>0</v>
      </c>
      <c r="L735" s="57">
        <v>0</v>
      </c>
      <c r="M735" s="57">
        <v>0</v>
      </c>
      <c r="N735" s="58">
        <v>0.45</v>
      </c>
      <c r="O735" s="58">
        <v>1</v>
      </c>
      <c r="P735" s="58">
        <v>5</v>
      </c>
      <c r="Q735" s="58">
        <v>0</v>
      </c>
      <c r="R735" s="58">
        <v>0</v>
      </c>
      <c r="S735" s="91">
        <v>0</v>
      </c>
    </row>
    <row r="736" spans="1:19">
      <c r="A736" s="54" t="s">
        <v>949</v>
      </c>
      <c r="B736" s="55" t="s">
        <v>950</v>
      </c>
      <c r="C736" s="56">
        <v>5</v>
      </c>
      <c r="D736" s="57">
        <v>52.5</v>
      </c>
      <c r="E736" s="57">
        <v>2.6</v>
      </c>
      <c r="F736" s="57">
        <v>2.5150000000000001</v>
      </c>
      <c r="G736" s="57">
        <v>2.4900000000000002</v>
      </c>
      <c r="H736" s="57">
        <v>14.2</v>
      </c>
      <c r="I736" s="57">
        <v>18.7</v>
      </c>
      <c r="J736" s="57">
        <v>26.7</v>
      </c>
      <c r="K736" s="57">
        <v>33.6</v>
      </c>
      <c r="L736" s="57">
        <v>38.993000000000002</v>
      </c>
      <c r="M736" s="57">
        <v>0</v>
      </c>
      <c r="N736" s="58">
        <v>0</v>
      </c>
      <c r="O736" s="58">
        <v>0.45</v>
      </c>
      <c r="P736" s="58">
        <v>1</v>
      </c>
      <c r="Q736" s="58">
        <v>6</v>
      </c>
      <c r="R736" s="58">
        <v>0</v>
      </c>
      <c r="S736" s="91">
        <v>0</v>
      </c>
    </row>
    <row r="737" spans="1:19">
      <c r="A737" s="54" t="s">
        <v>951</v>
      </c>
      <c r="B737" s="55" t="s">
        <v>952</v>
      </c>
      <c r="C737" s="56">
        <v>5</v>
      </c>
      <c r="D737" s="57">
        <v>54</v>
      </c>
      <c r="E737" s="57">
        <v>3</v>
      </c>
      <c r="F737" s="57">
        <v>3</v>
      </c>
      <c r="G737" s="57">
        <v>0</v>
      </c>
      <c r="H737" s="57">
        <v>21</v>
      </c>
      <c r="I737" s="57">
        <v>29</v>
      </c>
      <c r="J737" s="57">
        <v>37</v>
      </c>
      <c r="K737" s="57">
        <v>0</v>
      </c>
      <c r="L737" s="57">
        <v>0</v>
      </c>
      <c r="M737" s="57">
        <v>0</v>
      </c>
      <c r="N737" s="58">
        <v>0.45</v>
      </c>
      <c r="O737" s="58">
        <v>1</v>
      </c>
      <c r="P737" s="58">
        <v>7</v>
      </c>
      <c r="Q737" s="58">
        <v>0</v>
      </c>
      <c r="R737" s="58">
        <v>0</v>
      </c>
      <c r="S737" s="91">
        <v>0</v>
      </c>
    </row>
    <row r="738" spans="1:19">
      <c r="A738" s="54" t="s">
        <v>953</v>
      </c>
      <c r="B738" s="55" t="s">
        <v>954</v>
      </c>
      <c r="C738" s="56">
        <v>1</v>
      </c>
      <c r="D738" s="57">
        <v>54.5</v>
      </c>
      <c r="E738" s="57">
        <v>3</v>
      </c>
      <c r="F738" s="57">
        <v>3</v>
      </c>
      <c r="G738" s="57">
        <v>0</v>
      </c>
      <c r="H738" s="57">
        <v>21.5</v>
      </c>
      <c r="I738" s="57">
        <v>30.5</v>
      </c>
      <c r="J738" s="57">
        <v>42</v>
      </c>
      <c r="K738" s="57">
        <v>0</v>
      </c>
      <c r="L738" s="57">
        <v>0</v>
      </c>
      <c r="M738" s="57">
        <v>0</v>
      </c>
      <c r="N738" s="58">
        <v>0.45</v>
      </c>
      <c r="O738" s="58">
        <v>1</v>
      </c>
      <c r="P738" s="58">
        <v>7</v>
      </c>
      <c r="Q738" s="58">
        <v>0</v>
      </c>
      <c r="R738" s="58">
        <v>0</v>
      </c>
      <c r="S738" s="91">
        <v>0</v>
      </c>
    </row>
    <row r="739" spans="1:19">
      <c r="A739" s="54" t="s">
        <v>955</v>
      </c>
      <c r="B739" s="55" t="s">
        <v>956</v>
      </c>
      <c r="C739" s="56">
        <v>5</v>
      </c>
      <c r="D739" s="57">
        <v>54.5</v>
      </c>
      <c r="E739" s="57">
        <v>3</v>
      </c>
      <c r="F739" s="57">
        <v>3</v>
      </c>
      <c r="G739" s="57">
        <v>0</v>
      </c>
      <c r="H739" s="57">
        <v>21.5</v>
      </c>
      <c r="I739" s="57">
        <v>30.5</v>
      </c>
      <c r="J739" s="57">
        <v>42</v>
      </c>
      <c r="K739" s="57">
        <v>0</v>
      </c>
      <c r="L739" s="57">
        <v>0</v>
      </c>
      <c r="M739" s="57">
        <v>0</v>
      </c>
      <c r="N739" s="58">
        <v>0.45</v>
      </c>
      <c r="O739" s="58">
        <v>1</v>
      </c>
      <c r="P739" s="58">
        <v>7</v>
      </c>
      <c r="Q739" s="58">
        <v>0</v>
      </c>
      <c r="R739" s="58">
        <v>0</v>
      </c>
      <c r="S739" s="91">
        <v>0</v>
      </c>
    </row>
    <row r="740" spans="1:19">
      <c r="A740" s="54" t="s">
        <v>957</v>
      </c>
      <c r="B740" s="55" t="s">
        <v>958</v>
      </c>
      <c r="C740" s="56">
        <v>1</v>
      </c>
      <c r="D740" s="57">
        <v>54</v>
      </c>
      <c r="E740" s="57">
        <v>3</v>
      </c>
      <c r="F740" s="57">
        <v>3</v>
      </c>
      <c r="G740" s="57">
        <v>0</v>
      </c>
      <c r="H740" s="57">
        <v>21</v>
      </c>
      <c r="I740" s="57">
        <v>30</v>
      </c>
      <c r="J740" s="57">
        <v>41.5</v>
      </c>
      <c r="K740" s="57">
        <v>0</v>
      </c>
      <c r="L740" s="57">
        <v>0</v>
      </c>
      <c r="M740" s="57">
        <v>0</v>
      </c>
      <c r="N740" s="58">
        <v>0.45</v>
      </c>
      <c r="O740" s="58">
        <v>1</v>
      </c>
      <c r="P740" s="58">
        <v>7</v>
      </c>
      <c r="Q740" s="58">
        <v>0</v>
      </c>
      <c r="R740" s="58">
        <v>0</v>
      </c>
      <c r="S740" s="91">
        <v>0</v>
      </c>
    </row>
    <row r="741" spans="1:19">
      <c r="A741" s="54" t="s">
        <v>959</v>
      </c>
      <c r="B741" s="55" t="s">
        <v>960</v>
      </c>
      <c r="C741" s="56">
        <v>5</v>
      </c>
      <c r="D741" s="57">
        <v>54</v>
      </c>
      <c r="E741" s="57">
        <v>3</v>
      </c>
      <c r="F741" s="57">
        <v>3</v>
      </c>
      <c r="G741" s="57">
        <v>0</v>
      </c>
      <c r="H741" s="57">
        <v>21</v>
      </c>
      <c r="I741" s="57">
        <v>30</v>
      </c>
      <c r="J741" s="57">
        <v>41.5</v>
      </c>
      <c r="K741" s="57">
        <v>0</v>
      </c>
      <c r="L741" s="57">
        <v>0</v>
      </c>
      <c r="M741" s="57">
        <v>0</v>
      </c>
      <c r="N741" s="58">
        <v>0.45</v>
      </c>
      <c r="O741" s="58">
        <v>1</v>
      </c>
      <c r="P741" s="58">
        <v>7</v>
      </c>
      <c r="Q741" s="58">
        <v>0</v>
      </c>
      <c r="R741" s="58">
        <v>0</v>
      </c>
      <c r="S741" s="91">
        <v>0</v>
      </c>
    </row>
    <row r="742" spans="1:19">
      <c r="A742" s="54" t="s">
        <v>961</v>
      </c>
      <c r="B742" s="55" t="s">
        <v>962</v>
      </c>
      <c r="C742" s="56">
        <v>1</v>
      </c>
      <c r="D742" s="57">
        <v>54.5</v>
      </c>
      <c r="E742" s="57">
        <v>3</v>
      </c>
      <c r="F742" s="57">
        <v>3</v>
      </c>
      <c r="G742" s="57">
        <v>0</v>
      </c>
      <c r="H742" s="57">
        <v>21.5</v>
      </c>
      <c r="I742" s="57">
        <v>30.5</v>
      </c>
      <c r="J742" s="57">
        <v>42</v>
      </c>
      <c r="K742" s="57">
        <v>0</v>
      </c>
      <c r="L742" s="57">
        <v>0</v>
      </c>
      <c r="M742" s="57">
        <v>0</v>
      </c>
      <c r="N742" s="58">
        <v>0.45</v>
      </c>
      <c r="O742" s="58">
        <v>1</v>
      </c>
      <c r="P742" s="58">
        <v>7</v>
      </c>
      <c r="Q742" s="58">
        <v>0</v>
      </c>
      <c r="R742" s="58">
        <v>0</v>
      </c>
      <c r="S742" s="91">
        <v>0</v>
      </c>
    </row>
    <row r="743" spans="1:19">
      <c r="A743" s="54" t="s">
        <v>963</v>
      </c>
      <c r="B743" s="55" t="s">
        <v>964</v>
      </c>
      <c r="C743" s="56">
        <v>5</v>
      </c>
      <c r="D743" s="57">
        <v>52.5</v>
      </c>
      <c r="E743" s="57">
        <v>2.6</v>
      </c>
      <c r="F743" s="57">
        <v>2.5150000000000001</v>
      </c>
      <c r="G743" s="57">
        <v>2.4900000000000002</v>
      </c>
      <c r="H743" s="57">
        <v>14</v>
      </c>
      <c r="I743" s="57">
        <v>18.5</v>
      </c>
      <c r="J743" s="57">
        <v>26.5</v>
      </c>
      <c r="K743" s="57">
        <v>33.4</v>
      </c>
      <c r="L743" s="57">
        <v>38.792999999999999</v>
      </c>
      <c r="M743" s="57">
        <v>0</v>
      </c>
      <c r="N743" s="58">
        <v>0</v>
      </c>
      <c r="O743" s="58">
        <v>0.45</v>
      </c>
      <c r="P743" s="58">
        <v>1</v>
      </c>
      <c r="Q743" s="58">
        <v>14.3</v>
      </c>
      <c r="R743" s="58">
        <v>0</v>
      </c>
      <c r="S743" s="91">
        <v>0</v>
      </c>
    </row>
    <row r="744" spans="1:19">
      <c r="A744" s="54" t="s">
        <v>965</v>
      </c>
      <c r="B744" s="55" t="s">
        <v>966</v>
      </c>
      <c r="C744" s="56">
        <v>5</v>
      </c>
      <c r="D744" s="57">
        <v>59.2</v>
      </c>
      <c r="E744" s="57">
        <v>5</v>
      </c>
      <c r="F744" s="57">
        <v>3</v>
      </c>
      <c r="G744" s="57">
        <v>0</v>
      </c>
      <c r="H744" s="57">
        <v>18.5</v>
      </c>
      <c r="I744" s="57">
        <v>30.5</v>
      </c>
      <c r="J744" s="57">
        <v>34.5</v>
      </c>
      <c r="K744" s="57">
        <v>0</v>
      </c>
      <c r="L744" s="57">
        <v>0</v>
      </c>
      <c r="M744" s="57">
        <v>0</v>
      </c>
      <c r="N744" s="58">
        <v>0.45</v>
      </c>
      <c r="O744" s="58">
        <v>1.1499999999999999</v>
      </c>
      <c r="P744" s="58">
        <v>5</v>
      </c>
      <c r="Q744" s="58">
        <v>0</v>
      </c>
      <c r="R744" s="58">
        <v>0</v>
      </c>
      <c r="S744" s="91">
        <v>0</v>
      </c>
    </row>
    <row r="745" spans="1:19">
      <c r="A745" s="54" t="s">
        <v>967</v>
      </c>
      <c r="B745" s="55" t="s">
        <v>968</v>
      </c>
      <c r="C745" s="56">
        <v>5</v>
      </c>
      <c r="D745" s="57">
        <v>59.2</v>
      </c>
      <c r="E745" s="57">
        <v>5</v>
      </c>
      <c r="F745" s="57">
        <v>3</v>
      </c>
      <c r="G745" s="57">
        <v>0</v>
      </c>
      <c r="H745" s="57">
        <v>18.5</v>
      </c>
      <c r="I745" s="57">
        <v>30.5</v>
      </c>
      <c r="J745" s="57">
        <v>35.5</v>
      </c>
      <c r="K745" s="57">
        <v>0</v>
      </c>
      <c r="L745" s="57">
        <v>0</v>
      </c>
      <c r="M745" s="57">
        <v>0</v>
      </c>
      <c r="N745" s="58">
        <v>0.45</v>
      </c>
      <c r="O745" s="58">
        <v>1.1499999999999999</v>
      </c>
      <c r="P745" s="58">
        <v>5.15</v>
      </c>
      <c r="Q745" s="58">
        <v>0</v>
      </c>
      <c r="R745" s="58">
        <v>0</v>
      </c>
      <c r="S745" s="91">
        <v>0</v>
      </c>
    </row>
    <row r="746" spans="1:19">
      <c r="A746" s="54" t="s">
        <v>969</v>
      </c>
      <c r="B746" s="55" t="s">
        <v>970</v>
      </c>
      <c r="C746" s="56">
        <v>5</v>
      </c>
      <c r="D746" s="57">
        <v>57.7</v>
      </c>
      <c r="E746" s="57">
        <v>5</v>
      </c>
      <c r="F746" s="57">
        <v>3</v>
      </c>
      <c r="G746" s="57">
        <v>0</v>
      </c>
      <c r="H746" s="57">
        <v>17.2</v>
      </c>
      <c r="I746" s="57">
        <v>29.2</v>
      </c>
      <c r="J746" s="57">
        <v>36.200000000000003</v>
      </c>
      <c r="K746" s="57">
        <v>0</v>
      </c>
      <c r="L746" s="57">
        <v>0</v>
      </c>
      <c r="M746" s="57">
        <v>0</v>
      </c>
      <c r="N746" s="58">
        <v>0.45</v>
      </c>
      <c r="O746" s="58">
        <v>1.1499999999999999</v>
      </c>
      <c r="P746" s="58">
        <v>5.45</v>
      </c>
      <c r="Q746" s="58">
        <v>0</v>
      </c>
      <c r="R746" s="58">
        <v>0</v>
      </c>
      <c r="S746" s="91">
        <v>0</v>
      </c>
    </row>
    <row r="747" spans="1:19">
      <c r="A747" s="54" t="s">
        <v>971</v>
      </c>
      <c r="B747" s="55" t="s">
        <v>972</v>
      </c>
      <c r="C747" s="56">
        <v>1</v>
      </c>
      <c r="D747" s="57">
        <v>57.7</v>
      </c>
      <c r="E747" s="57">
        <v>5</v>
      </c>
      <c r="F747" s="57">
        <v>3</v>
      </c>
      <c r="G747" s="57">
        <v>0</v>
      </c>
      <c r="H747" s="57">
        <v>17.2</v>
      </c>
      <c r="I747" s="57">
        <v>29.2</v>
      </c>
      <c r="J747" s="57">
        <v>36.200000000000003</v>
      </c>
      <c r="K747" s="57">
        <v>0</v>
      </c>
      <c r="L747" s="57">
        <v>0</v>
      </c>
      <c r="M747" s="57">
        <v>0</v>
      </c>
      <c r="N747" s="58">
        <v>0.45</v>
      </c>
      <c r="O747" s="58">
        <v>1.1499999999999999</v>
      </c>
      <c r="P747" s="58">
        <v>5.45</v>
      </c>
      <c r="Q747" s="58">
        <v>0</v>
      </c>
      <c r="R747" s="58">
        <v>0</v>
      </c>
      <c r="S747" s="91">
        <v>0</v>
      </c>
    </row>
    <row r="748" spans="1:19">
      <c r="A748" s="54" t="s">
        <v>973</v>
      </c>
      <c r="B748" s="55" t="s">
        <v>974</v>
      </c>
      <c r="C748" s="56">
        <v>1</v>
      </c>
      <c r="D748" s="57">
        <v>55.7</v>
      </c>
      <c r="E748" s="57">
        <v>3</v>
      </c>
      <c r="F748" s="57">
        <v>3</v>
      </c>
      <c r="G748" s="57">
        <v>0</v>
      </c>
      <c r="H748" s="57">
        <v>17</v>
      </c>
      <c r="I748" s="57">
        <v>29</v>
      </c>
      <c r="J748" s="57">
        <v>36</v>
      </c>
      <c r="K748" s="57">
        <v>0</v>
      </c>
      <c r="L748" s="57">
        <v>0</v>
      </c>
      <c r="M748" s="57">
        <v>0</v>
      </c>
      <c r="N748" s="58">
        <v>0.45</v>
      </c>
      <c r="O748" s="58">
        <v>1.1499999999999999</v>
      </c>
      <c r="P748" s="58">
        <v>5.45</v>
      </c>
      <c r="Q748" s="58">
        <v>0</v>
      </c>
      <c r="R748" s="58">
        <v>0</v>
      </c>
      <c r="S748" s="91">
        <v>0</v>
      </c>
    </row>
    <row r="749" spans="1:19">
      <c r="A749" s="54" t="s">
        <v>975</v>
      </c>
      <c r="B749" s="55" t="s">
        <v>976</v>
      </c>
      <c r="C749" s="56">
        <v>5</v>
      </c>
      <c r="D749" s="57">
        <v>57.7</v>
      </c>
      <c r="E749" s="57">
        <v>5</v>
      </c>
      <c r="F749" s="57">
        <v>3</v>
      </c>
      <c r="G749" s="57">
        <v>0</v>
      </c>
      <c r="H749" s="57">
        <v>17</v>
      </c>
      <c r="I749" s="57">
        <v>29</v>
      </c>
      <c r="J749" s="57">
        <v>36</v>
      </c>
      <c r="K749" s="57">
        <v>0</v>
      </c>
      <c r="L749" s="57">
        <v>0</v>
      </c>
      <c r="M749" s="57">
        <v>0</v>
      </c>
      <c r="N749" s="58">
        <v>0.45</v>
      </c>
      <c r="O749" s="58">
        <v>1.1499999999999999</v>
      </c>
      <c r="P749" s="58">
        <v>5.45</v>
      </c>
      <c r="Q749" s="58">
        <v>0</v>
      </c>
      <c r="R749" s="58">
        <v>0</v>
      </c>
      <c r="S749" s="91">
        <v>0</v>
      </c>
    </row>
    <row r="750" spans="1:19">
      <c r="A750" s="54" t="s">
        <v>977</v>
      </c>
      <c r="B750" s="55" t="s">
        <v>978</v>
      </c>
      <c r="C750" s="56">
        <v>5</v>
      </c>
      <c r="D750" s="57">
        <v>54.5</v>
      </c>
      <c r="E750" s="57">
        <v>3</v>
      </c>
      <c r="F750" s="57">
        <v>3</v>
      </c>
      <c r="G750" s="57">
        <v>0</v>
      </c>
      <c r="H750" s="57">
        <v>18.219000000000001</v>
      </c>
      <c r="I750" s="57">
        <v>30.186</v>
      </c>
      <c r="J750" s="57">
        <v>37.192</v>
      </c>
      <c r="K750" s="57">
        <v>0</v>
      </c>
      <c r="L750" s="57">
        <v>0</v>
      </c>
      <c r="M750" s="57">
        <v>0</v>
      </c>
      <c r="N750" s="58">
        <v>0.45</v>
      </c>
      <c r="O750" s="58">
        <v>1.1499999999999999</v>
      </c>
      <c r="P750" s="58">
        <v>5.45</v>
      </c>
      <c r="Q750" s="58">
        <v>0</v>
      </c>
      <c r="R750" s="58">
        <v>0</v>
      </c>
      <c r="S750" s="91">
        <v>0</v>
      </c>
    </row>
    <row r="751" spans="1:19">
      <c r="A751" s="54" t="s">
        <v>979</v>
      </c>
      <c r="B751" s="55" t="s">
        <v>980</v>
      </c>
      <c r="C751" s="56">
        <v>5</v>
      </c>
      <c r="D751" s="57">
        <v>55</v>
      </c>
      <c r="E751" s="57">
        <v>3</v>
      </c>
      <c r="F751" s="57">
        <v>3</v>
      </c>
      <c r="G751" s="57">
        <v>0</v>
      </c>
      <c r="H751" s="57">
        <v>20.719000000000001</v>
      </c>
      <c r="I751" s="57">
        <v>32.686</v>
      </c>
      <c r="J751" s="57">
        <v>39.692</v>
      </c>
      <c r="K751" s="57">
        <v>0</v>
      </c>
      <c r="L751" s="57">
        <v>0</v>
      </c>
      <c r="M751" s="57">
        <v>0</v>
      </c>
      <c r="N751" s="58">
        <v>0.45</v>
      </c>
      <c r="O751" s="58">
        <v>1.1499999999999999</v>
      </c>
      <c r="P751" s="58">
        <v>5.45</v>
      </c>
      <c r="Q751" s="58">
        <v>0</v>
      </c>
      <c r="R751" s="58">
        <v>0</v>
      </c>
      <c r="S751" s="91">
        <v>0</v>
      </c>
    </row>
    <row r="752" spans="1:19">
      <c r="A752" s="54" t="s">
        <v>981</v>
      </c>
      <c r="B752" s="55" t="s">
        <v>982</v>
      </c>
      <c r="C752" s="56">
        <v>5</v>
      </c>
      <c r="D752" s="57">
        <v>59.2</v>
      </c>
      <c r="E752" s="57">
        <v>5</v>
      </c>
      <c r="F752" s="57">
        <v>3</v>
      </c>
      <c r="G752" s="57">
        <v>0</v>
      </c>
      <c r="H752" s="57">
        <v>19</v>
      </c>
      <c r="I752" s="57">
        <v>31</v>
      </c>
      <c r="J752" s="57">
        <v>38</v>
      </c>
      <c r="K752" s="57">
        <v>0</v>
      </c>
      <c r="L752" s="57">
        <v>0</v>
      </c>
      <c r="M752" s="57">
        <v>0</v>
      </c>
      <c r="N752" s="58">
        <v>0.45</v>
      </c>
      <c r="O752" s="58">
        <v>1.1499999999999999</v>
      </c>
      <c r="P752" s="58">
        <v>6</v>
      </c>
      <c r="Q752" s="58">
        <v>0</v>
      </c>
      <c r="R752" s="58">
        <v>0</v>
      </c>
      <c r="S752" s="91">
        <v>0</v>
      </c>
    </row>
    <row r="753" spans="1:19">
      <c r="A753" s="54" t="s">
        <v>983</v>
      </c>
      <c r="B753" s="55" t="s">
        <v>984</v>
      </c>
      <c r="C753" s="56">
        <v>5</v>
      </c>
      <c r="D753" s="57">
        <v>59.2</v>
      </c>
      <c r="E753" s="57">
        <v>5</v>
      </c>
      <c r="F753" s="57">
        <v>3</v>
      </c>
      <c r="G753" s="57">
        <v>0</v>
      </c>
      <c r="H753" s="57">
        <v>18</v>
      </c>
      <c r="I753" s="57">
        <v>30</v>
      </c>
      <c r="J753" s="57">
        <v>37</v>
      </c>
      <c r="K753" s="57">
        <v>0</v>
      </c>
      <c r="L753" s="57">
        <v>0</v>
      </c>
      <c r="M753" s="57">
        <v>0</v>
      </c>
      <c r="N753" s="58">
        <v>0.45</v>
      </c>
      <c r="O753" s="58">
        <v>1.1499999999999999</v>
      </c>
      <c r="P753" s="58">
        <v>6</v>
      </c>
      <c r="Q753" s="58">
        <v>0</v>
      </c>
      <c r="R753" s="58">
        <v>0</v>
      </c>
      <c r="S753" s="91">
        <v>0</v>
      </c>
    </row>
    <row r="754" spans="1:19">
      <c r="A754" s="54" t="s">
        <v>985</v>
      </c>
      <c r="B754" s="55" t="s">
        <v>986</v>
      </c>
      <c r="C754" s="56">
        <v>5</v>
      </c>
      <c r="D754" s="57">
        <v>59.2</v>
      </c>
      <c r="E754" s="57">
        <v>5</v>
      </c>
      <c r="F754" s="57">
        <v>3</v>
      </c>
      <c r="G754" s="57">
        <v>0</v>
      </c>
      <c r="H754" s="57">
        <v>17.5</v>
      </c>
      <c r="I754" s="57">
        <v>29.5</v>
      </c>
      <c r="J754" s="57">
        <v>36.5</v>
      </c>
      <c r="K754" s="57">
        <v>0</v>
      </c>
      <c r="L754" s="57">
        <v>0</v>
      </c>
      <c r="M754" s="57">
        <v>0</v>
      </c>
      <c r="N754" s="58">
        <v>0.45</v>
      </c>
      <c r="O754" s="58">
        <v>1.1499999999999999</v>
      </c>
      <c r="P754" s="58">
        <v>6</v>
      </c>
      <c r="Q754" s="58">
        <v>0</v>
      </c>
      <c r="R754" s="58">
        <v>0</v>
      </c>
      <c r="S754" s="91">
        <v>0</v>
      </c>
    </row>
    <row r="755" spans="1:19">
      <c r="A755" s="54" t="s">
        <v>987</v>
      </c>
      <c r="B755" s="55" t="s">
        <v>988</v>
      </c>
      <c r="C755" s="56">
        <v>1</v>
      </c>
      <c r="D755" s="57">
        <v>59</v>
      </c>
      <c r="E755" s="57">
        <v>5</v>
      </c>
      <c r="F755" s="57">
        <v>3</v>
      </c>
      <c r="G755" s="57">
        <v>0</v>
      </c>
      <c r="H755" s="57">
        <v>17.3</v>
      </c>
      <c r="I755" s="57">
        <v>29.3</v>
      </c>
      <c r="J755" s="57">
        <v>36.299999999999997</v>
      </c>
      <c r="K755" s="57">
        <v>0</v>
      </c>
      <c r="L755" s="57">
        <v>0</v>
      </c>
      <c r="M755" s="57">
        <v>0</v>
      </c>
      <c r="N755" s="58">
        <v>0.45</v>
      </c>
      <c r="O755" s="58">
        <v>1.1499999999999999</v>
      </c>
      <c r="P755" s="58">
        <v>6</v>
      </c>
      <c r="Q755" s="58">
        <v>0</v>
      </c>
      <c r="R755" s="58">
        <v>0</v>
      </c>
      <c r="S755" s="91">
        <v>0</v>
      </c>
    </row>
    <row r="756" spans="1:19">
      <c r="A756" s="54" t="s">
        <v>989</v>
      </c>
      <c r="B756" s="55" t="s">
        <v>990</v>
      </c>
      <c r="C756" s="56">
        <v>3</v>
      </c>
      <c r="D756" s="57">
        <v>59.2</v>
      </c>
      <c r="E756" s="57">
        <v>5</v>
      </c>
      <c r="F756" s="57">
        <v>3</v>
      </c>
      <c r="G756" s="57">
        <v>0</v>
      </c>
      <c r="H756" s="57">
        <v>19</v>
      </c>
      <c r="I756" s="57">
        <v>31</v>
      </c>
      <c r="J756" s="57">
        <v>38</v>
      </c>
      <c r="K756" s="57">
        <v>0</v>
      </c>
      <c r="L756" s="57">
        <v>0</v>
      </c>
      <c r="M756" s="57">
        <v>0</v>
      </c>
      <c r="N756" s="58">
        <v>0.45</v>
      </c>
      <c r="O756" s="58">
        <v>1.1499999999999999</v>
      </c>
      <c r="P756" s="58">
        <v>6</v>
      </c>
      <c r="Q756" s="58">
        <v>0</v>
      </c>
      <c r="R756" s="58">
        <v>0</v>
      </c>
      <c r="S756" s="91">
        <v>0</v>
      </c>
    </row>
    <row r="757" spans="1:19">
      <c r="A757" s="54" t="s">
        <v>991</v>
      </c>
      <c r="B757" s="55" t="s">
        <v>992</v>
      </c>
      <c r="C757" s="56">
        <v>5</v>
      </c>
      <c r="D757" s="57">
        <v>54</v>
      </c>
      <c r="E757" s="57">
        <v>3</v>
      </c>
      <c r="F757" s="57">
        <v>3</v>
      </c>
      <c r="G757" s="57">
        <v>0</v>
      </c>
      <c r="H757" s="57">
        <v>21</v>
      </c>
      <c r="I757" s="57">
        <v>30</v>
      </c>
      <c r="J757" s="57">
        <v>37</v>
      </c>
      <c r="K757" s="57">
        <v>0</v>
      </c>
      <c r="L757" s="57">
        <v>0</v>
      </c>
      <c r="M757" s="57">
        <v>0</v>
      </c>
      <c r="N757" s="58">
        <v>0.45</v>
      </c>
      <c r="O757" s="58">
        <v>1.1499999999999999</v>
      </c>
      <c r="P757" s="58">
        <v>7</v>
      </c>
      <c r="Q757" s="58">
        <v>0</v>
      </c>
      <c r="R757" s="58">
        <v>0</v>
      </c>
      <c r="S757" s="91">
        <v>0</v>
      </c>
    </row>
    <row r="758" spans="1:19">
      <c r="A758" s="54" t="s">
        <v>993</v>
      </c>
      <c r="B758" s="55" t="s">
        <v>994</v>
      </c>
      <c r="C758" s="56">
        <v>1</v>
      </c>
      <c r="D758" s="57">
        <v>54.5</v>
      </c>
      <c r="E758" s="57">
        <v>3</v>
      </c>
      <c r="F758" s="57">
        <v>3</v>
      </c>
      <c r="G758" s="57">
        <v>0</v>
      </c>
      <c r="H758" s="57">
        <v>21.5</v>
      </c>
      <c r="I758" s="57">
        <v>30.5</v>
      </c>
      <c r="J758" s="57">
        <v>37.5</v>
      </c>
      <c r="K758" s="57">
        <v>0</v>
      </c>
      <c r="L758" s="57">
        <v>0</v>
      </c>
      <c r="M758" s="57">
        <v>0</v>
      </c>
      <c r="N758" s="58">
        <v>0.45</v>
      </c>
      <c r="O758" s="58">
        <v>1.1499999999999999</v>
      </c>
      <c r="P758" s="58">
        <v>7</v>
      </c>
      <c r="Q758" s="58">
        <v>0</v>
      </c>
      <c r="R758" s="58">
        <v>0</v>
      </c>
      <c r="S758" s="91">
        <v>0</v>
      </c>
    </row>
    <row r="759" spans="1:19">
      <c r="A759" s="54" t="s">
        <v>995</v>
      </c>
      <c r="B759" s="55" t="s">
        <v>996</v>
      </c>
      <c r="C759" s="56">
        <v>1</v>
      </c>
      <c r="D759" s="57">
        <v>53.8</v>
      </c>
      <c r="E759" s="57">
        <v>3</v>
      </c>
      <c r="F759" s="57">
        <v>3</v>
      </c>
      <c r="G759" s="57">
        <v>0</v>
      </c>
      <c r="H759" s="57">
        <v>20.8</v>
      </c>
      <c r="I759" s="57">
        <v>29.8</v>
      </c>
      <c r="J759" s="57">
        <v>36.799999999999997</v>
      </c>
      <c r="K759" s="57">
        <v>0</v>
      </c>
      <c r="L759" s="57">
        <v>0</v>
      </c>
      <c r="M759" s="57">
        <v>0</v>
      </c>
      <c r="N759" s="58">
        <v>0.45</v>
      </c>
      <c r="O759" s="58">
        <v>1.1499999999999999</v>
      </c>
      <c r="P759" s="58">
        <v>7</v>
      </c>
      <c r="Q759" s="58">
        <v>0</v>
      </c>
      <c r="R759" s="58">
        <v>0</v>
      </c>
      <c r="S759" s="91">
        <v>0</v>
      </c>
    </row>
    <row r="760" spans="1:19">
      <c r="A760" s="54" t="s">
        <v>997</v>
      </c>
      <c r="B760" s="55" t="s">
        <v>998</v>
      </c>
      <c r="C760" s="56">
        <v>1</v>
      </c>
      <c r="D760" s="57">
        <v>53.3</v>
      </c>
      <c r="E760" s="57">
        <v>3</v>
      </c>
      <c r="F760" s="57">
        <v>3</v>
      </c>
      <c r="G760" s="57">
        <v>0</v>
      </c>
      <c r="H760" s="57">
        <v>20.3</v>
      </c>
      <c r="I760" s="57">
        <v>29.3</v>
      </c>
      <c r="J760" s="57">
        <v>36.299999999999997</v>
      </c>
      <c r="K760" s="57">
        <v>0</v>
      </c>
      <c r="L760" s="57">
        <v>0</v>
      </c>
      <c r="M760" s="57">
        <v>0</v>
      </c>
      <c r="N760" s="58">
        <v>0.45</v>
      </c>
      <c r="O760" s="58">
        <v>1.1499999999999999</v>
      </c>
      <c r="P760" s="58">
        <v>7</v>
      </c>
      <c r="Q760" s="58">
        <v>0</v>
      </c>
      <c r="R760" s="58">
        <v>0</v>
      </c>
      <c r="S760" s="91">
        <v>0</v>
      </c>
    </row>
    <row r="761" spans="1:19">
      <c r="A761" s="54" t="s">
        <v>999</v>
      </c>
      <c r="B761" s="55" t="s">
        <v>1000</v>
      </c>
      <c r="C761" s="56">
        <v>1</v>
      </c>
      <c r="D761" s="57">
        <v>54</v>
      </c>
      <c r="E761" s="57">
        <v>3</v>
      </c>
      <c r="F761" s="57">
        <v>3</v>
      </c>
      <c r="G761" s="57">
        <v>0</v>
      </c>
      <c r="H761" s="57">
        <v>21</v>
      </c>
      <c r="I761" s="57">
        <v>30</v>
      </c>
      <c r="J761" s="57">
        <v>37</v>
      </c>
      <c r="K761" s="57">
        <v>0</v>
      </c>
      <c r="L761" s="57">
        <v>0</v>
      </c>
      <c r="M761" s="57">
        <v>0</v>
      </c>
      <c r="N761" s="58">
        <v>0.45</v>
      </c>
      <c r="O761" s="58">
        <v>1.1499999999999999</v>
      </c>
      <c r="P761" s="58">
        <v>7</v>
      </c>
      <c r="Q761" s="58">
        <v>0</v>
      </c>
      <c r="R761" s="58">
        <v>0</v>
      </c>
      <c r="S761" s="91">
        <v>0</v>
      </c>
    </row>
    <row r="762" spans="1:19">
      <c r="A762" s="54" t="s">
        <v>1001</v>
      </c>
      <c r="B762" s="55" t="s">
        <v>1002</v>
      </c>
      <c r="C762" s="56">
        <v>5</v>
      </c>
      <c r="D762" s="57">
        <v>54</v>
      </c>
      <c r="E762" s="57">
        <v>3</v>
      </c>
      <c r="F762" s="57">
        <v>3</v>
      </c>
      <c r="G762" s="57">
        <v>0</v>
      </c>
      <c r="H762" s="57">
        <v>21</v>
      </c>
      <c r="I762" s="57">
        <v>30</v>
      </c>
      <c r="J762" s="57">
        <v>37</v>
      </c>
      <c r="K762" s="57">
        <v>0</v>
      </c>
      <c r="L762" s="57">
        <v>0</v>
      </c>
      <c r="M762" s="57">
        <v>0</v>
      </c>
      <c r="N762" s="58">
        <v>0.45</v>
      </c>
      <c r="O762" s="58">
        <v>1.1499999999999999</v>
      </c>
      <c r="P762" s="58">
        <v>7</v>
      </c>
      <c r="Q762" s="58">
        <v>0</v>
      </c>
      <c r="R762" s="58">
        <v>0</v>
      </c>
      <c r="S762" s="91">
        <v>0</v>
      </c>
    </row>
    <row r="763" spans="1:19">
      <c r="A763" s="54" t="s">
        <v>1003</v>
      </c>
      <c r="B763" s="55" t="s">
        <v>1004</v>
      </c>
      <c r="C763" s="56">
        <v>5</v>
      </c>
      <c r="D763" s="57">
        <v>52</v>
      </c>
      <c r="E763" s="57">
        <v>2.6</v>
      </c>
      <c r="F763" s="57">
        <v>2.5150000000000001</v>
      </c>
      <c r="G763" s="57">
        <v>0</v>
      </c>
      <c r="H763" s="57">
        <v>18.318999999999999</v>
      </c>
      <c r="I763" s="57">
        <v>26.992000000000001</v>
      </c>
      <c r="J763" s="57">
        <v>42.320999999999998</v>
      </c>
      <c r="K763" s="57">
        <v>0</v>
      </c>
      <c r="L763" s="57">
        <v>0</v>
      </c>
      <c r="M763" s="57">
        <v>0</v>
      </c>
      <c r="N763" s="58">
        <v>0.45</v>
      </c>
      <c r="O763" s="58">
        <v>1.3</v>
      </c>
      <c r="P763" s="58">
        <v>0</v>
      </c>
      <c r="Q763" s="58">
        <v>0</v>
      </c>
      <c r="R763" s="58">
        <v>0</v>
      </c>
      <c r="S763" s="91">
        <v>0</v>
      </c>
    </row>
    <row r="764" spans="1:19">
      <c r="A764" s="54" t="s">
        <v>1005</v>
      </c>
      <c r="B764" s="55" t="s">
        <v>1006</v>
      </c>
      <c r="C764" s="56">
        <v>5</v>
      </c>
      <c r="D764" s="57">
        <v>50</v>
      </c>
      <c r="E764" s="57">
        <v>3</v>
      </c>
      <c r="F764" s="57">
        <v>3</v>
      </c>
      <c r="G764" s="57">
        <v>0</v>
      </c>
      <c r="H764" s="57">
        <v>16</v>
      </c>
      <c r="I764" s="57">
        <v>26</v>
      </c>
      <c r="J764" s="57">
        <v>0</v>
      </c>
      <c r="K764" s="57">
        <v>0</v>
      </c>
      <c r="L764" s="57">
        <v>0</v>
      </c>
      <c r="M764" s="57">
        <v>0</v>
      </c>
      <c r="N764" s="58">
        <v>0.45</v>
      </c>
      <c r="O764" s="58">
        <v>1.3</v>
      </c>
      <c r="P764" s="58">
        <v>0</v>
      </c>
      <c r="Q764" s="58">
        <v>0</v>
      </c>
      <c r="R764" s="58">
        <v>0</v>
      </c>
      <c r="S764" s="91">
        <v>0</v>
      </c>
    </row>
    <row r="765" spans="1:19">
      <c r="A765" s="54" t="s">
        <v>1007</v>
      </c>
      <c r="B765" s="55" t="s">
        <v>1008</v>
      </c>
      <c r="C765" s="56">
        <v>1</v>
      </c>
      <c r="D765" s="57">
        <v>50</v>
      </c>
      <c r="E765" s="57">
        <v>3</v>
      </c>
      <c r="F765" s="57">
        <v>3</v>
      </c>
      <c r="G765" s="57">
        <v>0</v>
      </c>
      <c r="H765" s="57">
        <v>16</v>
      </c>
      <c r="I765" s="57">
        <v>26</v>
      </c>
      <c r="J765" s="57">
        <v>0</v>
      </c>
      <c r="K765" s="57">
        <v>0</v>
      </c>
      <c r="L765" s="57">
        <v>0</v>
      </c>
      <c r="M765" s="57">
        <v>0</v>
      </c>
      <c r="N765" s="58">
        <v>0.45</v>
      </c>
      <c r="O765" s="58">
        <v>1.3</v>
      </c>
      <c r="P765" s="58">
        <v>0</v>
      </c>
      <c r="Q765" s="58">
        <v>0</v>
      </c>
      <c r="R765" s="58">
        <v>0</v>
      </c>
      <c r="S765" s="91">
        <v>0</v>
      </c>
    </row>
    <row r="766" spans="1:19">
      <c r="A766" s="54" t="s">
        <v>1009</v>
      </c>
      <c r="B766" s="55" t="s">
        <v>1010</v>
      </c>
      <c r="C766" s="56">
        <v>5</v>
      </c>
      <c r="D766" s="57">
        <v>54</v>
      </c>
      <c r="E766" s="57">
        <v>3</v>
      </c>
      <c r="F766" s="57">
        <v>3</v>
      </c>
      <c r="G766" s="57">
        <v>0</v>
      </c>
      <c r="H766" s="57">
        <v>18</v>
      </c>
      <c r="I766" s="57">
        <v>25</v>
      </c>
      <c r="J766" s="57">
        <v>39.5</v>
      </c>
      <c r="K766" s="57">
        <v>0</v>
      </c>
      <c r="L766" s="57">
        <v>0</v>
      </c>
      <c r="M766" s="57">
        <v>0</v>
      </c>
      <c r="N766" s="58">
        <v>0.45</v>
      </c>
      <c r="O766" s="58">
        <v>1.3</v>
      </c>
      <c r="P766" s="58">
        <v>7</v>
      </c>
      <c r="Q766" s="58">
        <v>0</v>
      </c>
      <c r="R766" s="58">
        <v>0</v>
      </c>
      <c r="S766" s="91">
        <v>0</v>
      </c>
    </row>
    <row r="767" spans="1:19">
      <c r="A767" s="54" t="s">
        <v>1011</v>
      </c>
      <c r="B767" s="55" t="s">
        <v>1012</v>
      </c>
      <c r="C767" s="56">
        <v>1</v>
      </c>
      <c r="D767" s="57">
        <v>54.2</v>
      </c>
      <c r="E767" s="57">
        <v>3</v>
      </c>
      <c r="F767" s="57">
        <v>3</v>
      </c>
      <c r="G767" s="57">
        <v>0</v>
      </c>
      <c r="H767" s="57">
        <v>18.2</v>
      </c>
      <c r="I767" s="57">
        <v>25.2</v>
      </c>
      <c r="J767" s="57">
        <v>39.700000000000003</v>
      </c>
      <c r="K767" s="57">
        <v>0</v>
      </c>
      <c r="L767" s="57">
        <v>0</v>
      </c>
      <c r="M767" s="57">
        <v>0</v>
      </c>
      <c r="N767" s="58">
        <v>0.45</v>
      </c>
      <c r="O767" s="58">
        <v>1.3</v>
      </c>
      <c r="P767" s="58">
        <v>7</v>
      </c>
      <c r="Q767" s="58">
        <v>0</v>
      </c>
      <c r="R767" s="58">
        <v>0</v>
      </c>
      <c r="S767" s="91">
        <v>0</v>
      </c>
    </row>
    <row r="768" spans="1:19">
      <c r="A768" s="54" t="s">
        <v>1013</v>
      </c>
      <c r="B768" s="55" t="s">
        <v>1014</v>
      </c>
      <c r="C768" s="56">
        <v>5</v>
      </c>
      <c r="D768" s="57">
        <v>54.2</v>
      </c>
      <c r="E768" s="57">
        <v>3</v>
      </c>
      <c r="F768" s="57">
        <v>3</v>
      </c>
      <c r="G768" s="57">
        <v>0</v>
      </c>
      <c r="H768" s="57">
        <v>18.2</v>
      </c>
      <c r="I768" s="57">
        <v>25.2</v>
      </c>
      <c r="J768" s="57">
        <v>39.700000000000003</v>
      </c>
      <c r="K768" s="57">
        <v>0</v>
      </c>
      <c r="L768" s="57">
        <v>0</v>
      </c>
      <c r="M768" s="57">
        <v>0</v>
      </c>
      <c r="N768" s="58">
        <v>0.45</v>
      </c>
      <c r="O768" s="58">
        <v>1.3</v>
      </c>
      <c r="P768" s="58">
        <v>7</v>
      </c>
      <c r="Q768" s="58">
        <v>0</v>
      </c>
      <c r="R768" s="58">
        <v>0</v>
      </c>
      <c r="S768" s="91">
        <v>0</v>
      </c>
    </row>
    <row r="769" spans="1:19">
      <c r="A769" s="54" t="s">
        <v>1015</v>
      </c>
      <c r="B769" s="55" t="s">
        <v>1016</v>
      </c>
      <c r="C769" s="56">
        <v>5</v>
      </c>
      <c r="D769" s="57">
        <v>54</v>
      </c>
      <c r="E769" s="57">
        <v>3</v>
      </c>
      <c r="F769" s="57">
        <v>3</v>
      </c>
      <c r="G769" s="57">
        <v>0</v>
      </c>
      <c r="H769" s="57">
        <v>18</v>
      </c>
      <c r="I769" s="57">
        <v>25</v>
      </c>
      <c r="J769" s="57">
        <v>36.5</v>
      </c>
      <c r="K769" s="57">
        <v>0</v>
      </c>
      <c r="L769" s="57">
        <v>0</v>
      </c>
      <c r="M769" s="57">
        <v>0</v>
      </c>
      <c r="N769" s="58">
        <v>0.45</v>
      </c>
      <c r="O769" s="58">
        <v>1.3</v>
      </c>
      <c r="P769" s="58">
        <v>6.3</v>
      </c>
      <c r="Q769" s="58">
        <v>0</v>
      </c>
      <c r="R769" s="58">
        <v>0</v>
      </c>
      <c r="S769" s="91">
        <v>0</v>
      </c>
    </row>
    <row r="770" spans="1:19">
      <c r="A770" s="54" t="s">
        <v>1017</v>
      </c>
      <c r="B770" s="55" t="s">
        <v>1018</v>
      </c>
      <c r="C770" s="56">
        <v>5</v>
      </c>
      <c r="D770" s="57">
        <v>54</v>
      </c>
      <c r="E770" s="57">
        <v>3</v>
      </c>
      <c r="F770" s="57">
        <v>3</v>
      </c>
      <c r="G770" s="57">
        <v>0</v>
      </c>
      <c r="H770" s="57">
        <v>16</v>
      </c>
      <c r="I770" s="57">
        <v>23</v>
      </c>
      <c r="J770" s="57">
        <v>37.5</v>
      </c>
      <c r="K770" s="57">
        <v>0</v>
      </c>
      <c r="L770" s="57">
        <v>0</v>
      </c>
      <c r="M770" s="57">
        <v>0</v>
      </c>
      <c r="N770" s="58">
        <v>0.45</v>
      </c>
      <c r="O770" s="58">
        <v>1.3</v>
      </c>
      <c r="P770" s="58">
        <v>7</v>
      </c>
      <c r="Q770" s="58">
        <v>0</v>
      </c>
      <c r="R770" s="58">
        <v>0</v>
      </c>
      <c r="S770" s="91">
        <v>0</v>
      </c>
    </row>
    <row r="771" spans="1:19">
      <c r="A771" s="54" t="s">
        <v>1019</v>
      </c>
      <c r="B771" s="55" t="s">
        <v>1020</v>
      </c>
      <c r="C771" s="56">
        <v>1</v>
      </c>
      <c r="D771" s="57">
        <v>54</v>
      </c>
      <c r="E771" s="57">
        <v>3</v>
      </c>
      <c r="F771" s="57">
        <v>3</v>
      </c>
      <c r="G771" s="57">
        <v>0</v>
      </c>
      <c r="H771" s="57">
        <v>19</v>
      </c>
      <c r="I771" s="57">
        <v>26</v>
      </c>
      <c r="J771" s="57">
        <v>37.5</v>
      </c>
      <c r="K771" s="57">
        <v>0</v>
      </c>
      <c r="L771" s="57">
        <v>0</v>
      </c>
      <c r="M771" s="57">
        <v>0</v>
      </c>
      <c r="N771" s="58">
        <v>0.45</v>
      </c>
      <c r="O771" s="58">
        <v>1.3</v>
      </c>
      <c r="P771" s="58">
        <v>6.3</v>
      </c>
      <c r="Q771" s="58">
        <v>0</v>
      </c>
      <c r="R771" s="58">
        <v>0</v>
      </c>
      <c r="S771" s="91">
        <v>0</v>
      </c>
    </row>
    <row r="772" spans="1:19">
      <c r="A772" s="54" t="s">
        <v>1021</v>
      </c>
      <c r="B772" s="55" t="s">
        <v>1022</v>
      </c>
      <c r="C772" s="56">
        <v>5</v>
      </c>
      <c r="D772" s="57">
        <v>52</v>
      </c>
      <c r="E772" s="57">
        <v>2.6</v>
      </c>
      <c r="F772" s="57">
        <v>2.5150000000000001</v>
      </c>
      <c r="G772" s="57">
        <v>0</v>
      </c>
      <c r="H772" s="57">
        <v>18.329000000000001</v>
      </c>
      <c r="I772" s="57">
        <v>28.308</v>
      </c>
      <c r="J772" s="57">
        <v>0</v>
      </c>
      <c r="K772" s="57">
        <v>0</v>
      </c>
      <c r="L772" s="57">
        <v>0</v>
      </c>
      <c r="M772" s="57">
        <v>0</v>
      </c>
      <c r="N772" s="58">
        <v>0.45</v>
      </c>
      <c r="O772" s="58">
        <v>1.45</v>
      </c>
      <c r="P772" s="58">
        <v>0</v>
      </c>
      <c r="Q772" s="58">
        <v>0</v>
      </c>
      <c r="R772" s="58">
        <v>0</v>
      </c>
      <c r="S772" s="91">
        <v>0</v>
      </c>
    </row>
    <row r="773" spans="1:19">
      <c r="A773" s="54" t="s">
        <v>1023</v>
      </c>
      <c r="B773" s="55" t="s">
        <v>1024</v>
      </c>
      <c r="C773" s="56">
        <v>5</v>
      </c>
      <c r="D773" s="57">
        <v>52.4</v>
      </c>
      <c r="E773" s="57">
        <v>2.6</v>
      </c>
      <c r="F773" s="57">
        <v>2.5219999999999998</v>
      </c>
      <c r="G773" s="57">
        <v>0</v>
      </c>
      <c r="H773" s="57">
        <v>18.8</v>
      </c>
      <c r="I773" s="57">
        <v>25.279</v>
      </c>
      <c r="J773" s="57">
        <v>0</v>
      </c>
      <c r="K773" s="57">
        <v>0</v>
      </c>
      <c r="L773" s="57">
        <v>0</v>
      </c>
      <c r="M773" s="57">
        <v>0</v>
      </c>
      <c r="N773" s="58">
        <v>0.45</v>
      </c>
      <c r="O773" s="58">
        <v>1.45</v>
      </c>
      <c r="P773" s="58">
        <v>0</v>
      </c>
      <c r="Q773" s="58">
        <v>0</v>
      </c>
      <c r="R773" s="58">
        <v>0</v>
      </c>
      <c r="S773" s="91">
        <v>0</v>
      </c>
    </row>
    <row r="774" spans="1:19">
      <c r="A774" s="54" t="s">
        <v>1025</v>
      </c>
      <c r="B774" s="55" t="s">
        <v>1026</v>
      </c>
      <c r="C774" s="56">
        <v>5</v>
      </c>
      <c r="D774" s="57">
        <v>51</v>
      </c>
      <c r="E774" s="57">
        <v>2.6</v>
      </c>
      <c r="F774" s="57">
        <v>2.5150000000000001</v>
      </c>
      <c r="G774" s="57">
        <v>0</v>
      </c>
      <c r="H774" s="57">
        <v>19.5</v>
      </c>
      <c r="I774" s="57">
        <v>25.5</v>
      </c>
      <c r="J774" s="57">
        <v>0</v>
      </c>
      <c r="K774" s="57">
        <v>0</v>
      </c>
      <c r="L774" s="57">
        <v>0</v>
      </c>
      <c r="M774" s="57">
        <v>0</v>
      </c>
      <c r="N774" s="58">
        <v>0.45</v>
      </c>
      <c r="O774" s="58">
        <v>2</v>
      </c>
      <c r="P774" s="58">
        <v>0</v>
      </c>
      <c r="Q774" s="58">
        <v>0</v>
      </c>
      <c r="R774" s="58">
        <v>0</v>
      </c>
      <c r="S774" s="91">
        <v>0</v>
      </c>
    </row>
    <row r="775" spans="1:19">
      <c r="A775" s="54" t="s">
        <v>1027</v>
      </c>
      <c r="B775" s="55" t="s">
        <v>1028</v>
      </c>
      <c r="C775" s="56">
        <v>5</v>
      </c>
      <c r="D775" s="57">
        <v>51</v>
      </c>
      <c r="E775" s="57">
        <v>2.6</v>
      </c>
      <c r="F775" s="57">
        <v>2.5150000000000001</v>
      </c>
      <c r="G775" s="57">
        <v>0</v>
      </c>
      <c r="H775" s="57">
        <v>19</v>
      </c>
      <c r="I775" s="57">
        <v>25</v>
      </c>
      <c r="J775" s="57">
        <v>0</v>
      </c>
      <c r="K775" s="57">
        <v>0</v>
      </c>
      <c r="L775" s="57">
        <v>0</v>
      </c>
      <c r="M775" s="57">
        <v>0</v>
      </c>
      <c r="N775" s="58">
        <v>0.45</v>
      </c>
      <c r="O775" s="58">
        <v>2</v>
      </c>
      <c r="P775" s="58">
        <v>0</v>
      </c>
      <c r="Q775" s="58">
        <v>0</v>
      </c>
      <c r="R775" s="58">
        <v>0</v>
      </c>
      <c r="S775" s="91">
        <v>0</v>
      </c>
    </row>
    <row r="776" spans="1:19">
      <c r="A776" s="54" t="s">
        <v>1029</v>
      </c>
      <c r="B776" s="55" t="s">
        <v>1030</v>
      </c>
      <c r="C776" s="56">
        <v>5</v>
      </c>
      <c r="D776" s="57">
        <v>51</v>
      </c>
      <c r="E776" s="57">
        <v>2.6</v>
      </c>
      <c r="F776" s="57">
        <v>2.5150000000000001</v>
      </c>
      <c r="G776" s="57">
        <v>0</v>
      </c>
      <c r="H776" s="57">
        <v>19.3</v>
      </c>
      <c r="I776" s="57">
        <v>25</v>
      </c>
      <c r="J776" s="57">
        <v>0</v>
      </c>
      <c r="K776" s="57">
        <v>0</v>
      </c>
      <c r="L776" s="57">
        <v>0</v>
      </c>
      <c r="M776" s="57">
        <v>0</v>
      </c>
      <c r="N776" s="58">
        <v>0.45</v>
      </c>
      <c r="O776" s="58">
        <v>2</v>
      </c>
      <c r="P776" s="58">
        <v>0</v>
      </c>
      <c r="Q776" s="58">
        <v>0</v>
      </c>
      <c r="R776" s="58">
        <v>0</v>
      </c>
      <c r="S776" s="91">
        <v>0</v>
      </c>
    </row>
    <row r="777" spans="1:19">
      <c r="A777" s="54" t="s">
        <v>1031</v>
      </c>
      <c r="B777" s="55" t="s">
        <v>1032</v>
      </c>
      <c r="C777" s="56">
        <v>5</v>
      </c>
      <c r="D777" s="57">
        <v>58.4</v>
      </c>
      <c r="E777" s="57">
        <v>3</v>
      </c>
      <c r="F777" s="57">
        <v>3</v>
      </c>
      <c r="G777" s="57">
        <v>0</v>
      </c>
      <c r="H777" s="57">
        <v>21.4</v>
      </c>
      <c r="I777" s="57">
        <v>42.4</v>
      </c>
      <c r="J777" s="57">
        <v>0</v>
      </c>
      <c r="K777" s="57">
        <v>0</v>
      </c>
      <c r="L777" s="57">
        <v>0</v>
      </c>
      <c r="M777" s="57">
        <v>0</v>
      </c>
      <c r="N777" s="58">
        <v>0.45</v>
      </c>
      <c r="O777" s="58">
        <v>2</v>
      </c>
      <c r="P777" s="58">
        <v>0</v>
      </c>
      <c r="Q777" s="58">
        <v>0</v>
      </c>
      <c r="R777" s="58">
        <v>0</v>
      </c>
      <c r="S777" s="91">
        <v>0</v>
      </c>
    </row>
    <row r="778" spans="1:19">
      <c r="A778" s="54" t="s">
        <v>1033</v>
      </c>
      <c r="B778" s="55" t="s">
        <v>1034</v>
      </c>
      <c r="C778" s="56">
        <v>5</v>
      </c>
      <c r="D778" s="57">
        <v>56.4</v>
      </c>
      <c r="E778" s="57">
        <v>3</v>
      </c>
      <c r="F778" s="57">
        <v>3</v>
      </c>
      <c r="G778" s="57">
        <v>0</v>
      </c>
      <c r="H778" s="57">
        <v>19.399999999999999</v>
      </c>
      <c r="I778" s="57">
        <v>35.4</v>
      </c>
      <c r="J778" s="57">
        <v>0</v>
      </c>
      <c r="K778" s="57">
        <v>0</v>
      </c>
      <c r="L778" s="57">
        <v>0</v>
      </c>
      <c r="M778" s="57">
        <v>0</v>
      </c>
      <c r="N778" s="58">
        <v>0.45</v>
      </c>
      <c r="O778" s="58">
        <v>2</v>
      </c>
      <c r="P778" s="58">
        <v>0</v>
      </c>
      <c r="Q778" s="58">
        <v>0</v>
      </c>
      <c r="R778" s="58">
        <v>0</v>
      </c>
      <c r="S778" s="91">
        <v>0</v>
      </c>
    </row>
    <row r="779" spans="1:19">
      <c r="A779" s="54" t="s">
        <v>1035</v>
      </c>
      <c r="B779" s="55" t="s">
        <v>1036</v>
      </c>
      <c r="C779" s="56">
        <v>5</v>
      </c>
      <c r="D779" s="57">
        <v>57.7</v>
      </c>
      <c r="E779" s="57">
        <v>5</v>
      </c>
      <c r="F779" s="57">
        <v>3</v>
      </c>
      <c r="G779" s="57">
        <v>0</v>
      </c>
      <c r="H779" s="57">
        <v>17</v>
      </c>
      <c r="I779" s="57">
        <v>23</v>
      </c>
      <c r="J779" s="57">
        <v>32</v>
      </c>
      <c r="K779" s="57">
        <v>0</v>
      </c>
      <c r="L779" s="57">
        <v>0</v>
      </c>
      <c r="M779" s="57">
        <v>0</v>
      </c>
      <c r="N779" s="58">
        <v>0.45</v>
      </c>
      <c r="O779" s="58">
        <v>2</v>
      </c>
      <c r="P779" s="58">
        <v>4.3</v>
      </c>
      <c r="Q779" s="58">
        <v>0</v>
      </c>
      <c r="R779" s="58">
        <v>0</v>
      </c>
      <c r="S779" s="91">
        <v>0</v>
      </c>
    </row>
    <row r="780" spans="1:19">
      <c r="A780" s="54" t="s">
        <v>1037</v>
      </c>
      <c r="B780" s="55" t="s">
        <v>1038</v>
      </c>
      <c r="C780" s="56">
        <v>5</v>
      </c>
      <c r="D780" s="57">
        <v>58.7</v>
      </c>
      <c r="E780" s="57">
        <v>5</v>
      </c>
      <c r="F780" s="57">
        <v>3</v>
      </c>
      <c r="G780" s="57">
        <v>0</v>
      </c>
      <c r="H780" s="57">
        <v>18</v>
      </c>
      <c r="I780" s="57">
        <v>24</v>
      </c>
      <c r="J780" s="57">
        <v>33</v>
      </c>
      <c r="K780" s="57">
        <v>0</v>
      </c>
      <c r="L780" s="57">
        <v>0</v>
      </c>
      <c r="M780" s="57">
        <v>0</v>
      </c>
      <c r="N780" s="58">
        <v>0.45</v>
      </c>
      <c r="O780" s="58">
        <v>2</v>
      </c>
      <c r="P780" s="58">
        <v>4.3</v>
      </c>
      <c r="Q780" s="58">
        <v>0</v>
      </c>
      <c r="R780" s="58">
        <v>0</v>
      </c>
      <c r="S780" s="91">
        <v>0</v>
      </c>
    </row>
    <row r="781" spans="1:19">
      <c r="A781" s="54" t="s">
        <v>1039</v>
      </c>
      <c r="B781" s="55" t="s">
        <v>1040</v>
      </c>
      <c r="C781" s="56">
        <v>1</v>
      </c>
      <c r="D781" s="57">
        <v>52.8</v>
      </c>
      <c r="E781" s="57">
        <v>2.6</v>
      </c>
      <c r="F781" s="57">
        <v>2.5150000000000001</v>
      </c>
      <c r="G781" s="57">
        <v>0</v>
      </c>
      <c r="H781" s="57">
        <v>17.5</v>
      </c>
      <c r="I781" s="57">
        <v>26.5</v>
      </c>
      <c r="J781" s="57">
        <v>38</v>
      </c>
      <c r="K781" s="57">
        <v>0</v>
      </c>
      <c r="L781" s="57">
        <v>0</v>
      </c>
      <c r="M781" s="57">
        <v>0</v>
      </c>
      <c r="N781" s="58">
        <v>0.45</v>
      </c>
      <c r="O781" s="58">
        <v>2</v>
      </c>
      <c r="P781" s="58">
        <v>5</v>
      </c>
      <c r="Q781" s="58">
        <v>0</v>
      </c>
      <c r="R781" s="58">
        <v>0</v>
      </c>
      <c r="S781" s="91">
        <v>0</v>
      </c>
    </row>
    <row r="782" spans="1:19">
      <c r="A782" s="54" t="s">
        <v>1041</v>
      </c>
      <c r="B782" s="55" t="s">
        <v>1042</v>
      </c>
      <c r="C782" s="56">
        <v>5</v>
      </c>
      <c r="D782" s="57">
        <v>52.5</v>
      </c>
      <c r="E782" s="57">
        <v>3</v>
      </c>
      <c r="F782" s="57">
        <v>3</v>
      </c>
      <c r="G782" s="57">
        <v>0</v>
      </c>
      <c r="H782" s="57">
        <v>18.968</v>
      </c>
      <c r="I782" s="57">
        <v>30.5</v>
      </c>
      <c r="J782" s="57">
        <v>36.505000000000003</v>
      </c>
      <c r="K782" s="57">
        <v>0</v>
      </c>
      <c r="L782" s="57">
        <v>0</v>
      </c>
      <c r="M782" s="57">
        <v>0</v>
      </c>
      <c r="N782" s="58">
        <v>0.45</v>
      </c>
      <c r="O782" s="58">
        <v>2.15</v>
      </c>
      <c r="P782" s="58">
        <v>7.15</v>
      </c>
      <c r="Q782" s="58">
        <v>0</v>
      </c>
      <c r="R782" s="58">
        <v>0</v>
      </c>
      <c r="S782" s="91">
        <v>0</v>
      </c>
    </row>
    <row r="783" spans="1:19">
      <c r="A783" s="54" t="s">
        <v>1043</v>
      </c>
      <c r="B783" s="55" t="s">
        <v>1044</v>
      </c>
      <c r="C783" s="56">
        <v>5</v>
      </c>
      <c r="D783" s="57">
        <v>56.4</v>
      </c>
      <c r="E783" s="57">
        <v>3</v>
      </c>
      <c r="F783" s="57">
        <v>3</v>
      </c>
      <c r="G783" s="57">
        <v>0</v>
      </c>
      <c r="H783" s="57">
        <v>19.399999999999999</v>
      </c>
      <c r="I783" s="57">
        <v>40.4</v>
      </c>
      <c r="J783" s="57">
        <v>0</v>
      </c>
      <c r="K783" s="57">
        <v>0</v>
      </c>
      <c r="L783" s="57">
        <v>0</v>
      </c>
      <c r="M783" s="57">
        <v>0</v>
      </c>
      <c r="N783" s="58">
        <v>0.45</v>
      </c>
      <c r="O783" s="58">
        <v>2.2999999999999998</v>
      </c>
      <c r="P783" s="58">
        <v>0</v>
      </c>
      <c r="Q783" s="58">
        <v>0</v>
      </c>
      <c r="R783" s="58">
        <v>0</v>
      </c>
      <c r="S783" s="91">
        <v>0</v>
      </c>
    </row>
    <row r="784" spans="1:19">
      <c r="A784" s="54" t="s">
        <v>1045</v>
      </c>
      <c r="B784" s="55" t="s">
        <v>1046</v>
      </c>
      <c r="C784" s="56">
        <v>5</v>
      </c>
      <c r="D784" s="57">
        <v>54.4</v>
      </c>
      <c r="E784" s="57">
        <v>2.6</v>
      </c>
      <c r="F784" s="57">
        <v>2.5219999999999998</v>
      </c>
      <c r="G784" s="57">
        <v>0</v>
      </c>
      <c r="H784" s="57">
        <v>21.8</v>
      </c>
      <c r="I784" s="57">
        <v>30.3</v>
      </c>
      <c r="J784" s="57">
        <v>0</v>
      </c>
      <c r="K784" s="57">
        <v>0</v>
      </c>
      <c r="L784" s="57">
        <v>0</v>
      </c>
      <c r="M784" s="57">
        <v>0</v>
      </c>
      <c r="N784" s="58">
        <v>0.45</v>
      </c>
      <c r="O784" s="58">
        <v>2.2999999999999998</v>
      </c>
      <c r="P784" s="58">
        <v>0</v>
      </c>
      <c r="Q784" s="58">
        <v>0</v>
      </c>
      <c r="R784" s="58">
        <v>0</v>
      </c>
      <c r="S784" s="91">
        <v>0</v>
      </c>
    </row>
    <row r="785" spans="1:19">
      <c r="A785" s="54" t="s">
        <v>1047</v>
      </c>
      <c r="B785" s="55" t="s">
        <v>1048</v>
      </c>
      <c r="C785" s="56">
        <v>1</v>
      </c>
      <c r="D785" s="57">
        <v>57.4</v>
      </c>
      <c r="E785" s="57">
        <v>2.6</v>
      </c>
      <c r="F785" s="57">
        <v>2.5219999999999998</v>
      </c>
      <c r="G785" s="57">
        <v>0</v>
      </c>
      <c r="H785" s="57">
        <v>24.6</v>
      </c>
      <c r="I785" s="57">
        <v>31.6</v>
      </c>
      <c r="J785" s="57">
        <v>0</v>
      </c>
      <c r="K785" s="57">
        <v>0</v>
      </c>
      <c r="L785" s="57">
        <v>0</v>
      </c>
      <c r="M785" s="57">
        <v>0</v>
      </c>
      <c r="N785" s="58">
        <v>0.45</v>
      </c>
      <c r="O785" s="58">
        <v>2.2999999999999998</v>
      </c>
      <c r="P785" s="58">
        <v>0</v>
      </c>
      <c r="Q785" s="58">
        <v>0</v>
      </c>
      <c r="R785" s="58">
        <v>0</v>
      </c>
      <c r="S785" s="91">
        <v>0</v>
      </c>
    </row>
    <row r="786" spans="1:19">
      <c r="A786" s="54" t="s">
        <v>1049</v>
      </c>
      <c r="B786" s="55" t="s">
        <v>1050</v>
      </c>
      <c r="C786" s="56">
        <v>1</v>
      </c>
      <c r="D786" s="57">
        <v>53</v>
      </c>
      <c r="E786" s="57">
        <v>2.6</v>
      </c>
      <c r="F786" s="57">
        <v>2.5150000000000001</v>
      </c>
      <c r="G786" s="57">
        <v>0</v>
      </c>
      <c r="H786" s="57">
        <v>19.100000000000001</v>
      </c>
      <c r="I786" s="57">
        <v>21.9</v>
      </c>
      <c r="J786" s="57">
        <v>35.299999999999997</v>
      </c>
      <c r="K786" s="57">
        <v>0</v>
      </c>
      <c r="L786" s="57">
        <v>0</v>
      </c>
      <c r="M786" s="57">
        <v>0</v>
      </c>
      <c r="N786" s="58">
        <v>0.45</v>
      </c>
      <c r="O786" s="58">
        <v>2.4500000000000002</v>
      </c>
      <c r="P786" s="58">
        <v>0</v>
      </c>
      <c r="Q786" s="58">
        <v>0</v>
      </c>
      <c r="R786" s="58">
        <v>0</v>
      </c>
      <c r="S786" s="91">
        <v>0</v>
      </c>
    </row>
    <row r="787" spans="1:19">
      <c r="A787" s="54" t="s">
        <v>1051</v>
      </c>
      <c r="B787" s="55" t="s">
        <v>1052</v>
      </c>
      <c r="C787" s="56">
        <v>5</v>
      </c>
      <c r="D787" s="57">
        <v>53</v>
      </c>
      <c r="E787" s="57">
        <v>2.6</v>
      </c>
      <c r="F787" s="57">
        <v>2.5150000000000001</v>
      </c>
      <c r="G787" s="57">
        <v>0</v>
      </c>
      <c r="H787" s="57">
        <v>19.100000000000001</v>
      </c>
      <c r="I787" s="57">
        <v>21.9</v>
      </c>
      <c r="J787" s="57">
        <v>35.299999999999997</v>
      </c>
      <c r="K787" s="57">
        <v>0</v>
      </c>
      <c r="L787" s="57">
        <v>0</v>
      </c>
      <c r="M787" s="57">
        <v>0</v>
      </c>
      <c r="N787" s="58">
        <v>0.45</v>
      </c>
      <c r="O787" s="58">
        <v>2.4500000000000002</v>
      </c>
      <c r="P787" s="58">
        <v>0</v>
      </c>
      <c r="Q787" s="58">
        <v>0</v>
      </c>
      <c r="R787" s="58">
        <v>0</v>
      </c>
      <c r="S787" s="91">
        <v>0</v>
      </c>
    </row>
    <row r="788" spans="1:19">
      <c r="A788" s="54" t="s">
        <v>1053</v>
      </c>
      <c r="B788" s="55" t="s">
        <v>1054</v>
      </c>
      <c r="C788" s="56">
        <v>5</v>
      </c>
      <c r="D788" s="57">
        <v>55</v>
      </c>
      <c r="E788" s="57">
        <v>3</v>
      </c>
      <c r="F788" s="57">
        <v>3</v>
      </c>
      <c r="G788" s="57">
        <v>0</v>
      </c>
      <c r="H788" s="57">
        <v>20.468</v>
      </c>
      <c r="I788" s="57">
        <v>31.988</v>
      </c>
      <c r="J788" s="57">
        <v>40.488999999999997</v>
      </c>
      <c r="K788" s="57">
        <v>0</v>
      </c>
      <c r="L788" s="57">
        <v>0</v>
      </c>
      <c r="M788" s="57">
        <v>0</v>
      </c>
      <c r="N788" s="58">
        <v>0.45</v>
      </c>
      <c r="O788" s="58">
        <v>2.4500000000000002</v>
      </c>
      <c r="P788" s="58">
        <v>4</v>
      </c>
      <c r="Q788" s="58">
        <v>0</v>
      </c>
      <c r="R788" s="58">
        <v>0</v>
      </c>
      <c r="S788" s="91">
        <v>0</v>
      </c>
    </row>
    <row r="789" spans="1:19">
      <c r="A789" s="54" t="s">
        <v>1055</v>
      </c>
      <c r="B789" s="55" t="s">
        <v>1056</v>
      </c>
      <c r="C789" s="56">
        <v>5</v>
      </c>
      <c r="D789" s="57">
        <v>53.5</v>
      </c>
      <c r="E789" s="57">
        <v>2.6</v>
      </c>
      <c r="F789" s="57">
        <v>2.5150000000000001</v>
      </c>
      <c r="G789" s="57">
        <v>0</v>
      </c>
      <c r="H789" s="57">
        <v>18</v>
      </c>
      <c r="I789" s="57">
        <v>37.5</v>
      </c>
      <c r="J789" s="57">
        <v>0</v>
      </c>
      <c r="K789" s="57">
        <v>0</v>
      </c>
      <c r="L789" s="57">
        <v>0</v>
      </c>
      <c r="M789" s="57">
        <v>0</v>
      </c>
      <c r="N789" s="58">
        <v>0.45</v>
      </c>
      <c r="O789" s="58">
        <v>3</v>
      </c>
      <c r="P789" s="58">
        <v>0</v>
      </c>
      <c r="Q789" s="58">
        <v>0</v>
      </c>
      <c r="R789" s="58">
        <v>0</v>
      </c>
      <c r="S789" s="91">
        <v>0</v>
      </c>
    </row>
    <row r="790" spans="1:19">
      <c r="A790" s="54" t="s">
        <v>1057</v>
      </c>
      <c r="B790" s="55" t="s">
        <v>1058</v>
      </c>
      <c r="C790" s="56">
        <v>5</v>
      </c>
      <c r="D790" s="57">
        <v>53.7</v>
      </c>
      <c r="E790" s="57">
        <v>2.6</v>
      </c>
      <c r="F790" s="57">
        <v>2.5150000000000001</v>
      </c>
      <c r="G790" s="57">
        <v>0</v>
      </c>
      <c r="H790" s="57">
        <v>18.2</v>
      </c>
      <c r="I790" s="57">
        <v>37.700000000000003</v>
      </c>
      <c r="J790" s="57">
        <v>0</v>
      </c>
      <c r="K790" s="57">
        <v>0</v>
      </c>
      <c r="L790" s="57">
        <v>0</v>
      </c>
      <c r="M790" s="57">
        <v>0</v>
      </c>
      <c r="N790" s="58">
        <v>0.45</v>
      </c>
      <c r="O790" s="58">
        <v>3</v>
      </c>
      <c r="P790" s="58">
        <v>0</v>
      </c>
      <c r="Q790" s="58">
        <v>0</v>
      </c>
      <c r="R790" s="58">
        <v>0</v>
      </c>
      <c r="S790" s="91">
        <v>0</v>
      </c>
    </row>
    <row r="791" spans="1:19">
      <c r="A791" s="54" t="s">
        <v>1059</v>
      </c>
      <c r="B791" s="55" t="s">
        <v>1060</v>
      </c>
      <c r="C791" s="56">
        <v>5</v>
      </c>
      <c r="D791" s="57">
        <v>57.4</v>
      </c>
      <c r="E791" s="57">
        <v>2.6</v>
      </c>
      <c r="F791" s="57">
        <v>2.5219999999999998</v>
      </c>
      <c r="G791" s="57">
        <v>0</v>
      </c>
      <c r="H791" s="57">
        <v>21</v>
      </c>
      <c r="I791" s="57">
        <v>25.2</v>
      </c>
      <c r="J791" s="57">
        <v>0</v>
      </c>
      <c r="K791" s="57">
        <v>0</v>
      </c>
      <c r="L791" s="57">
        <v>0</v>
      </c>
      <c r="M791" s="57">
        <v>0</v>
      </c>
      <c r="N791" s="58">
        <v>0.45</v>
      </c>
      <c r="O791" s="58">
        <v>3</v>
      </c>
      <c r="P791" s="58">
        <v>0</v>
      </c>
      <c r="Q791" s="58">
        <v>0</v>
      </c>
      <c r="R791" s="58">
        <v>0</v>
      </c>
      <c r="S791" s="91">
        <v>0</v>
      </c>
    </row>
    <row r="792" spans="1:19">
      <c r="A792" s="54" t="s">
        <v>1061</v>
      </c>
      <c r="B792" s="55" t="s">
        <v>1062</v>
      </c>
      <c r="C792" s="56">
        <v>5</v>
      </c>
      <c r="D792" s="57">
        <v>57.4</v>
      </c>
      <c r="E792" s="57">
        <v>2.6</v>
      </c>
      <c r="F792" s="57">
        <v>2.5219999999999998</v>
      </c>
      <c r="G792" s="57">
        <v>0</v>
      </c>
      <c r="H792" s="57">
        <v>20.7</v>
      </c>
      <c r="I792" s="57">
        <v>24.6</v>
      </c>
      <c r="J792" s="57">
        <v>0</v>
      </c>
      <c r="K792" s="57">
        <v>0</v>
      </c>
      <c r="L792" s="57">
        <v>0</v>
      </c>
      <c r="M792" s="57">
        <v>0</v>
      </c>
      <c r="N792" s="58">
        <v>0.42</v>
      </c>
      <c r="O792" s="58">
        <v>3</v>
      </c>
      <c r="P792" s="58">
        <v>0</v>
      </c>
      <c r="Q792" s="58">
        <v>0</v>
      </c>
      <c r="R792" s="58">
        <v>0</v>
      </c>
      <c r="S792" s="91">
        <v>0</v>
      </c>
    </row>
    <row r="793" spans="1:19">
      <c r="A793" s="54" t="s">
        <v>1063</v>
      </c>
      <c r="B793" s="55" t="s">
        <v>1064</v>
      </c>
      <c r="C793" s="56">
        <v>1</v>
      </c>
      <c r="D793" s="57">
        <v>57.4</v>
      </c>
      <c r="E793" s="57">
        <v>2.6</v>
      </c>
      <c r="F793" s="57">
        <v>2.5219999999999998</v>
      </c>
      <c r="G793" s="57">
        <v>0</v>
      </c>
      <c r="H793" s="57">
        <v>20.7</v>
      </c>
      <c r="I793" s="57">
        <v>24.552</v>
      </c>
      <c r="J793" s="57">
        <v>0</v>
      </c>
      <c r="K793" s="57">
        <v>0</v>
      </c>
      <c r="L793" s="57">
        <v>0</v>
      </c>
      <c r="M793" s="57">
        <v>0</v>
      </c>
      <c r="N793" s="58">
        <v>0.42</v>
      </c>
      <c r="O793" s="58">
        <v>3</v>
      </c>
      <c r="P793" s="58">
        <v>0</v>
      </c>
      <c r="Q793" s="58">
        <v>0</v>
      </c>
      <c r="R793" s="58">
        <v>0</v>
      </c>
      <c r="S793" s="91">
        <v>0</v>
      </c>
    </row>
    <row r="794" spans="1:19">
      <c r="A794" s="54" t="s">
        <v>1065</v>
      </c>
      <c r="B794" s="55" t="s">
        <v>1066</v>
      </c>
      <c r="C794" s="56">
        <v>5</v>
      </c>
      <c r="D794" s="57">
        <v>54</v>
      </c>
      <c r="E794" s="57">
        <v>2.6</v>
      </c>
      <c r="F794" s="57">
        <v>2.5219999999999998</v>
      </c>
      <c r="G794" s="57">
        <v>0</v>
      </c>
      <c r="H794" s="57">
        <v>20.399999999999999</v>
      </c>
      <c r="I794" s="57">
        <v>28.4</v>
      </c>
      <c r="J794" s="57">
        <v>0</v>
      </c>
      <c r="K794" s="57">
        <v>0</v>
      </c>
      <c r="L794" s="57">
        <v>0</v>
      </c>
      <c r="M794" s="57">
        <v>0</v>
      </c>
      <c r="N794" s="58">
        <v>0.45</v>
      </c>
      <c r="O794" s="58">
        <v>3.15</v>
      </c>
      <c r="P794" s="58">
        <v>0</v>
      </c>
      <c r="Q794" s="58">
        <v>0</v>
      </c>
      <c r="R794" s="58">
        <v>0</v>
      </c>
      <c r="S794" s="91">
        <v>0</v>
      </c>
    </row>
    <row r="795" spans="1:19">
      <c r="A795" s="54" t="s">
        <v>1067</v>
      </c>
      <c r="B795" s="55" t="s">
        <v>1068</v>
      </c>
      <c r="C795" s="56">
        <v>5</v>
      </c>
      <c r="D795" s="57">
        <v>53</v>
      </c>
      <c r="E795" s="57">
        <v>2.6</v>
      </c>
      <c r="F795" s="57">
        <v>2.5219999999999998</v>
      </c>
      <c r="G795" s="57">
        <v>0</v>
      </c>
      <c r="H795" s="57">
        <v>13</v>
      </c>
      <c r="I795" s="57">
        <v>20</v>
      </c>
      <c r="J795" s="57">
        <v>0</v>
      </c>
      <c r="K795" s="57">
        <v>0</v>
      </c>
      <c r="L795" s="57">
        <v>0</v>
      </c>
      <c r="M795" s="57">
        <v>0</v>
      </c>
      <c r="N795" s="58">
        <v>0.45</v>
      </c>
      <c r="O795" s="58">
        <v>3.15</v>
      </c>
      <c r="P795" s="58">
        <v>0</v>
      </c>
      <c r="Q795" s="58">
        <v>0</v>
      </c>
      <c r="R795" s="58">
        <v>0</v>
      </c>
      <c r="S795" s="91">
        <v>0</v>
      </c>
    </row>
    <row r="796" spans="1:19">
      <c r="A796" s="54" t="s">
        <v>1069</v>
      </c>
      <c r="B796" s="55" t="s">
        <v>1070</v>
      </c>
      <c r="C796" s="56">
        <v>5</v>
      </c>
      <c r="D796" s="57">
        <v>50</v>
      </c>
      <c r="E796" s="57">
        <v>2.6</v>
      </c>
      <c r="F796" s="57">
        <v>2.5150000000000001</v>
      </c>
      <c r="G796" s="57">
        <v>0</v>
      </c>
      <c r="H796" s="57">
        <v>13</v>
      </c>
      <c r="I796" s="57">
        <v>20.5</v>
      </c>
      <c r="J796" s="57">
        <v>0</v>
      </c>
      <c r="K796" s="57">
        <v>0</v>
      </c>
      <c r="L796" s="57">
        <v>0</v>
      </c>
      <c r="M796" s="57">
        <v>0</v>
      </c>
      <c r="N796" s="58">
        <v>0.45</v>
      </c>
      <c r="O796" s="58">
        <v>3.15</v>
      </c>
      <c r="P796" s="58">
        <v>0</v>
      </c>
      <c r="Q796" s="58">
        <v>0</v>
      </c>
      <c r="R796" s="58">
        <v>0</v>
      </c>
      <c r="S796" s="91">
        <v>0</v>
      </c>
    </row>
    <row r="797" spans="1:19">
      <c r="A797" s="54" t="s">
        <v>1071</v>
      </c>
      <c r="B797" s="55" t="s">
        <v>1072</v>
      </c>
      <c r="C797" s="56">
        <v>5</v>
      </c>
      <c r="D797" s="57">
        <v>50</v>
      </c>
      <c r="E797" s="57">
        <v>2.6</v>
      </c>
      <c r="F797" s="57">
        <v>2.5150000000000001</v>
      </c>
      <c r="G797" s="57">
        <v>0</v>
      </c>
      <c r="H797" s="57">
        <v>13</v>
      </c>
      <c r="I797" s="57">
        <v>20.5</v>
      </c>
      <c r="J797" s="57">
        <v>0</v>
      </c>
      <c r="K797" s="57">
        <v>0</v>
      </c>
      <c r="L797" s="57">
        <v>0</v>
      </c>
      <c r="M797" s="57">
        <v>0</v>
      </c>
      <c r="N797" s="58">
        <v>0.45</v>
      </c>
      <c r="O797" s="58">
        <v>3.3</v>
      </c>
      <c r="P797" s="58">
        <v>0</v>
      </c>
      <c r="Q797" s="58">
        <v>0</v>
      </c>
      <c r="R797" s="58">
        <v>0</v>
      </c>
      <c r="S797" s="91">
        <v>0</v>
      </c>
    </row>
    <row r="798" spans="1:19">
      <c r="A798" s="54" t="s">
        <v>1073</v>
      </c>
      <c r="B798" s="55" t="s">
        <v>1074</v>
      </c>
      <c r="C798" s="56">
        <v>5</v>
      </c>
      <c r="D798" s="57">
        <v>53.6</v>
      </c>
      <c r="E798" s="57">
        <v>2.6</v>
      </c>
      <c r="F798" s="57">
        <v>2.5150000000000001</v>
      </c>
      <c r="G798" s="57">
        <v>0</v>
      </c>
      <c r="H798" s="57">
        <v>20.399999999999999</v>
      </c>
      <c r="I798" s="57">
        <v>35.706000000000003</v>
      </c>
      <c r="J798" s="57">
        <v>0</v>
      </c>
      <c r="K798" s="57">
        <v>0</v>
      </c>
      <c r="L798" s="57">
        <v>0</v>
      </c>
      <c r="M798" s="57">
        <v>0</v>
      </c>
      <c r="N798" s="58">
        <v>0.45</v>
      </c>
      <c r="O798" s="58">
        <v>3.3</v>
      </c>
      <c r="P798" s="58">
        <v>0</v>
      </c>
      <c r="Q798" s="58">
        <v>0</v>
      </c>
      <c r="R798" s="58">
        <v>0</v>
      </c>
      <c r="S798" s="91">
        <v>0</v>
      </c>
    </row>
    <row r="799" spans="1:19">
      <c r="A799" s="54" t="s">
        <v>1075</v>
      </c>
      <c r="B799" s="55" t="s">
        <v>1076</v>
      </c>
      <c r="C799" s="56">
        <v>5</v>
      </c>
      <c r="D799" s="57">
        <v>57</v>
      </c>
      <c r="E799" s="57">
        <v>2.6</v>
      </c>
      <c r="F799" s="57">
        <v>2.5150000000000001</v>
      </c>
      <c r="G799" s="57">
        <v>0</v>
      </c>
      <c r="H799" s="57">
        <v>20.395</v>
      </c>
      <c r="I799" s="57">
        <v>35.720999999999997</v>
      </c>
      <c r="J799" s="57">
        <v>0</v>
      </c>
      <c r="K799" s="57">
        <v>0</v>
      </c>
      <c r="L799" s="57">
        <v>0</v>
      </c>
      <c r="M799" s="57">
        <v>0</v>
      </c>
      <c r="N799" s="58">
        <v>0.45</v>
      </c>
      <c r="O799" s="58">
        <v>3.3</v>
      </c>
      <c r="P799" s="58">
        <v>0</v>
      </c>
      <c r="Q799" s="58">
        <v>0</v>
      </c>
      <c r="R799" s="58">
        <v>0</v>
      </c>
      <c r="S799" s="91">
        <v>0</v>
      </c>
    </row>
    <row r="800" spans="1:19">
      <c r="A800" s="54" t="s">
        <v>1077</v>
      </c>
      <c r="B800" s="55" t="s">
        <v>1078</v>
      </c>
      <c r="C800" s="56">
        <v>5</v>
      </c>
      <c r="D800" s="57">
        <v>58.4</v>
      </c>
      <c r="E800" s="57">
        <v>2.6</v>
      </c>
      <c r="F800" s="57">
        <v>2.5219999999999998</v>
      </c>
      <c r="G800" s="57">
        <v>0</v>
      </c>
      <c r="H800" s="57">
        <v>23.7</v>
      </c>
      <c r="I800" s="57">
        <v>29.1</v>
      </c>
      <c r="J800" s="57">
        <v>0</v>
      </c>
      <c r="K800" s="57">
        <v>0</v>
      </c>
      <c r="L800" s="57">
        <v>0</v>
      </c>
      <c r="M800" s="57">
        <v>0</v>
      </c>
      <c r="N800" s="58">
        <v>0.45</v>
      </c>
      <c r="O800" s="58">
        <v>3.3</v>
      </c>
      <c r="P800" s="58">
        <v>0</v>
      </c>
      <c r="Q800" s="58">
        <v>0</v>
      </c>
      <c r="R800" s="58">
        <v>0</v>
      </c>
      <c r="S800" s="91">
        <v>0</v>
      </c>
    </row>
    <row r="801" spans="1:19">
      <c r="A801" s="54" t="s">
        <v>1079</v>
      </c>
      <c r="B801" s="55" t="s">
        <v>1080</v>
      </c>
      <c r="C801" s="56">
        <v>5</v>
      </c>
      <c r="D801" s="57">
        <v>53.6</v>
      </c>
      <c r="E801" s="57">
        <v>2.6</v>
      </c>
      <c r="F801" s="57">
        <v>2.5219999999999998</v>
      </c>
      <c r="G801" s="57">
        <v>0</v>
      </c>
      <c r="H801" s="57">
        <v>20.2</v>
      </c>
      <c r="I801" s="57">
        <v>35.5</v>
      </c>
      <c r="J801" s="57">
        <v>0</v>
      </c>
      <c r="K801" s="57">
        <v>0</v>
      </c>
      <c r="L801" s="57">
        <v>0</v>
      </c>
      <c r="M801" s="57">
        <v>0</v>
      </c>
      <c r="N801" s="58">
        <v>0.45</v>
      </c>
      <c r="O801" s="58">
        <v>3.3</v>
      </c>
      <c r="P801" s="58">
        <v>0</v>
      </c>
      <c r="Q801" s="58">
        <v>0</v>
      </c>
      <c r="R801" s="58">
        <v>0</v>
      </c>
      <c r="S801" s="91">
        <v>0</v>
      </c>
    </row>
    <row r="802" spans="1:19">
      <c r="A802" s="54" t="s">
        <v>1081</v>
      </c>
      <c r="B802" s="55" t="s">
        <v>1082</v>
      </c>
      <c r="C802" s="56">
        <v>5</v>
      </c>
      <c r="D802" s="57">
        <v>51</v>
      </c>
      <c r="E802" s="57">
        <v>2.6</v>
      </c>
      <c r="F802" s="57">
        <v>2.5219999999999998</v>
      </c>
      <c r="G802" s="57">
        <v>0</v>
      </c>
      <c r="H802" s="57">
        <v>20.5</v>
      </c>
      <c r="I802" s="57">
        <v>25</v>
      </c>
      <c r="J802" s="57">
        <v>0</v>
      </c>
      <c r="K802" s="57">
        <v>0</v>
      </c>
      <c r="L802" s="57">
        <v>0</v>
      </c>
      <c r="M802" s="57">
        <v>0</v>
      </c>
      <c r="N802" s="58">
        <v>0.45</v>
      </c>
      <c r="O802" s="58">
        <v>3.3</v>
      </c>
      <c r="P802" s="58">
        <v>0</v>
      </c>
      <c r="Q802" s="58">
        <v>0</v>
      </c>
      <c r="R802" s="58">
        <v>0</v>
      </c>
      <c r="S802" s="91">
        <v>0</v>
      </c>
    </row>
    <row r="803" spans="1:19">
      <c r="A803" s="54" t="s">
        <v>1083</v>
      </c>
      <c r="B803" s="55" t="s">
        <v>1084</v>
      </c>
      <c r="C803" s="56">
        <v>5</v>
      </c>
      <c r="D803" s="57">
        <v>57.4</v>
      </c>
      <c r="E803" s="57">
        <v>2.6</v>
      </c>
      <c r="F803" s="57">
        <v>2.5219999999999998</v>
      </c>
      <c r="G803" s="57">
        <v>0</v>
      </c>
      <c r="H803" s="57">
        <v>22.2</v>
      </c>
      <c r="I803" s="57">
        <v>27.6</v>
      </c>
      <c r="J803" s="57">
        <v>0</v>
      </c>
      <c r="K803" s="57">
        <v>0</v>
      </c>
      <c r="L803" s="57">
        <v>0</v>
      </c>
      <c r="M803" s="57">
        <v>0</v>
      </c>
      <c r="N803" s="58">
        <v>0.45</v>
      </c>
      <c r="O803" s="58">
        <v>3.3</v>
      </c>
      <c r="P803" s="58">
        <v>0</v>
      </c>
      <c r="Q803" s="58">
        <v>0</v>
      </c>
      <c r="R803" s="58">
        <v>0</v>
      </c>
      <c r="S803" s="91">
        <v>0</v>
      </c>
    </row>
    <row r="804" spans="1:19">
      <c r="A804" s="54" t="s">
        <v>1085</v>
      </c>
      <c r="B804" s="55" t="s">
        <v>1086</v>
      </c>
      <c r="C804" s="56">
        <v>5</v>
      </c>
      <c r="D804" s="57">
        <v>53.6</v>
      </c>
      <c r="E804" s="57">
        <v>2.6</v>
      </c>
      <c r="F804" s="57">
        <v>2.5219999999999998</v>
      </c>
      <c r="G804" s="57">
        <v>2.48</v>
      </c>
      <c r="H804" s="57">
        <v>13.9</v>
      </c>
      <c r="I804" s="57">
        <v>24.5</v>
      </c>
      <c r="J804" s="57">
        <v>36.9</v>
      </c>
      <c r="K804" s="57">
        <v>0</v>
      </c>
      <c r="L804" s="57">
        <v>0</v>
      </c>
      <c r="M804" s="57">
        <v>0</v>
      </c>
      <c r="N804" s="58">
        <v>0</v>
      </c>
      <c r="O804" s="58">
        <v>0.45</v>
      </c>
      <c r="P804" s="58">
        <v>3.3</v>
      </c>
      <c r="Q804" s="58">
        <v>0</v>
      </c>
      <c r="R804" s="58">
        <v>0</v>
      </c>
      <c r="S804" s="91">
        <v>0</v>
      </c>
    </row>
    <row r="805" spans="1:19">
      <c r="A805" s="54" t="s">
        <v>1087</v>
      </c>
      <c r="B805" s="55" t="s">
        <v>1088</v>
      </c>
      <c r="C805" s="56">
        <v>5</v>
      </c>
      <c r="D805" s="57">
        <v>54.6</v>
      </c>
      <c r="E805" s="57">
        <v>2.6</v>
      </c>
      <c r="F805" s="57">
        <v>2.5150000000000001</v>
      </c>
      <c r="G805" s="57">
        <v>0</v>
      </c>
      <c r="H805" s="57">
        <v>21.3</v>
      </c>
      <c r="I805" s="57">
        <v>36.4</v>
      </c>
      <c r="J805" s="57">
        <v>0</v>
      </c>
      <c r="K805" s="57">
        <v>0</v>
      </c>
      <c r="L805" s="57">
        <v>0</v>
      </c>
      <c r="M805" s="57">
        <v>0</v>
      </c>
      <c r="N805" s="58">
        <v>0.45</v>
      </c>
      <c r="O805" s="58">
        <v>3.3</v>
      </c>
      <c r="P805" s="58">
        <v>0</v>
      </c>
      <c r="Q805" s="58">
        <v>0</v>
      </c>
      <c r="R805" s="58">
        <v>0</v>
      </c>
      <c r="S805" s="91">
        <v>0</v>
      </c>
    </row>
    <row r="806" spans="1:19">
      <c r="A806" s="54" t="s">
        <v>1089</v>
      </c>
      <c r="B806" s="55" t="s">
        <v>1090</v>
      </c>
      <c r="C806" s="56">
        <v>5</v>
      </c>
      <c r="D806" s="57">
        <v>57.4</v>
      </c>
      <c r="E806" s="57">
        <v>2.6</v>
      </c>
      <c r="F806" s="57">
        <v>2.5219999999999998</v>
      </c>
      <c r="G806" s="57">
        <v>0</v>
      </c>
      <c r="H806" s="57">
        <v>19.399999999999999</v>
      </c>
      <c r="I806" s="57">
        <v>29</v>
      </c>
      <c r="J806" s="57">
        <v>0</v>
      </c>
      <c r="K806" s="57">
        <v>0</v>
      </c>
      <c r="L806" s="57">
        <v>0</v>
      </c>
      <c r="M806" s="57">
        <v>0</v>
      </c>
      <c r="N806" s="58">
        <v>0.45</v>
      </c>
      <c r="O806" s="58">
        <v>3.3</v>
      </c>
      <c r="P806" s="58">
        <v>0</v>
      </c>
      <c r="Q806" s="58">
        <v>0</v>
      </c>
      <c r="R806" s="58">
        <v>0</v>
      </c>
      <c r="S806" s="91">
        <v>0</v>
      </c>
    </row>
    <row r="807" spans="1:19">
      <c r="A807" s="54" t="s">
        <v>1091</v>
      </c>
      <c r="B807" s="55" t="s">
        <v>1092</v>
      </c>
      <c r="C807" s="56">
        <v>5</v>
      </c>
      <c r="D807" s="57">
        <v>58.1</v>
      </c>
      <c r="E807" s="57">
        <v>2.6</v>
      </c>
      <c r="F807" s="57">
        <v>2.5219999999999998</v>
      </c>
      <c r="G807" s="57">
        <v>0</v>
      </c>
      <c r="H807" s="57">
        <v>23.4</v>
      </c>
      <c r="I807" s="57">
        <v>28.8</v>
      </c>
      <c r="J807" s="57">
        <v>0</v>
      </c>
      <c r="K807" s="57">
        <v>0</v>
      </c>
      <c r="L807" s="57">
        <v>0</v>
      </c>
      <c r="M807" s="57">
        <v>0</v>
      </c>
      <c r="N807" s="58">
        <v>0.45</v>
      </c>
      <c r="O807" s="58">
        <v>3.3</v>
      </c>
      <c r="P807" s="58">
        <v>0</v>
      </c>
      <c r="Q807" s="58">
        <v>0</v>
      </c>
      <c r="R807" s="58">
        <v>0</v>
      </c>
      <c r="S807" s="91">
        <v>0</v>
      </c>
    </row>
    <row r="808" spans="1:19">
      <c r="A808" s="54" t="s">
        <v>1093</v>
      </c>
      <c r="B808" s="55" t="s">
        <v>1094</v>
      </c>
      <c r="C808" s="56">
        <v>5</v>
      </c>
      <c r="D808" s="57">
        <v>57.4</v>
      </c>
      <c r="E808" s="57">
        <v>2.6</v>
      </c>
      <c r="F808" s="57">
        <v>2.5219999999999998</v>
      </c>
      <c r="G808" s="57">
        <v>0</v>
      </c>
      <c r="H808" s="57">
        <v>19.399999999999999</v>
      </c>
      <c r="I808" s="57">
        <v>29</v>
      </c>
      <c r="J808" s="57">
        <v>0</v>
      </c>
      <c r="K808" s="57">
        <v>0</v>
      </c>
      <c r="L808" s="57">
        <v>0</v>
      </c>
      <c r="M808" s="57">
        <v>0</v>
      </c>
      <c r="N808" s="58">
        <v>0.45</v>
      </c>
      <c r="O808" s="58">
        <v>3.3</v>
      </c>
      <c r="P808" s="58">
        <v>0</v>
      </c>
      <c r="Q808" s="58">
        <v>0</v>
      </c>
      <c r="R808" s="58">
        <v>0</v>
      </c>
      <c r="S808" s="91">
        <v>0</v>
      </c>
    </row>
    <row r="809" spans="1:19">
      <c r="A809" s="54" t="s">
        <v>1095</v>
      </c>
      <c r="B809" s="55" t="s">
        <v>1096</v>
      </c>
      <c r="C809" s="56">
        <v>5</v>
      </c>
      <c r="D809" s="57">
        <v>51</v>
      </c>
      <c r="E809" s="57">
        <v>2.6</v>
      </c>
      <c r="F809" s="57">
        <v>2.5219999999999998</v>
      </c>
      <c r="G809" s="57">
        <v>0</v>
      </c>
      <c r="H809" s="57">
        <v>20.3</v>
      </c>
      <c r="I809" s="57">
        <v>25</v>
      </c>
      <c r="J809" s="57">
        <v>0</v>
      </c>
      <c r="K809" s="57">
        <v>0</v>
      </c>
      <c r="L809" s="57">
        <v>0</v>
      </c>
      <c r="M809" s="57">
        <v>0</v>
      </c>
      <c r="N809" s="58">
        <v>0.45</v>
      </c>
      <c r="O809" s="58">
        <v>3.3</v>
      </c>
      <c r="P809" s="58">
        <v>0</v>
      </c>
      <c r="Q809" s="58">
        <v>0</v>
      </c>
      <c r="R809" s="58">
        <v>0</v>
      </c>
      <c r="S809" s="91">
        <v>0</v>
      </c>
    </row>
    <row r="810" spans="1:19">
      <c r="A810" s="54" t="s">
        <v>1097</v>
      </c>
      <c r="B810" s="55" t="s">
        <v>1098</v>
      </c>
      <c r="C810" s="56">
        <v>5</v>
      </c>
      <c r="D810" s="57">
        <v>53.6</v>
      </c>
      <c r="E810" s="57">
        <v>2.6</v>
      </c>
      <c r="F810" s="57">
        <v>2.5150000000000001</v>
      </c>
      <c r="G810" s="57">
        <v>0</v>
      </c>
      <c r="H810" s="57">
        <v>18.3</v>
      </c>
      <c r="I810" s="57">
        <v>33.4</v>
      </c>
      <c r="J810" s="57">
        <v>0</v>
      </c>
      <c r="K810" s="57">
        <v>0</v>
      </c>
      <c r="L810" s="57">
        <v>0</v>
      </c>
      <c r="M810" s="57">
        <v>0</v>
      </c>
      <c r="N810" s="58">
        <v>0.45</v>
      </c>
      <c r="O810" s="58">
        <v>3.3</v>
      </c>
      <c r="P810" s="58">
        <v>0</v>
      </c>
      <c r="Q810" s="58">
        <v>0</v>
      </c>
      <c r="R810" s="58">
        <v>0</v>
      </c>
      <c r="S810" s="91">
        <v>0</v>
      </c>
    </row>
    <row r="811" spans="1:19">
      <c r="A811" s="54" t="s">
        <v>1099</v>
      </c>
      <c r="B811" s="55" t="s">
        <v>1100</v>
      </c>
      <c r="C811" s="56">
        <v>5</v>
      </c>
      <c r="D811" s="57">
        <v>57.1</v>
      </c>
      <c r="E811" s="57">
        <v>2.6</v>
      </c>
      <c r="F811" s="57">
        <v>2.5219999999999998</v>
      </c>
      <c r="G811" s="57">
        <v>0</v>
      </c>
      <c r="H811" s="57">
        <v>24</v>
      </c>
      <c r="I811" s="57">
        <v>35.56</v>
      </c>
      <c r="J811" s="57">
        <v>0</v>
      </c>
      <c r="K811" s="57">
        <v>0</v>
      </c>
      <c r="L811" s="57">
        <v>0</v>
      </c>
      <c r="M811" s="57">
        <v>0</v>
      </c>
      <c r="N811" s="58">
        <v>0.45</v>
      </c>
      <c r="O811" s="58">
        <v>3.3</v>
      </c>
      <c r="P811" s="58">
        <v>0</v>
      </c>
      <c r="Q811" s="58">
        <v>0</v>
      </c>
      <c r="R811" s="58">
        <v>0</v>
      </c>
      <c r="S811" s="91">
        <v>0</v>
      </c>
    </row>
    <row r="812" spans="1:19">
      <c r="A812" s="54" t="s">
        <v>1101</v>
      </c>
      <c r="B812" s="55" t="s">
        <v>1102</v>
      </c>
      <c r="C812" s="56">
        <v>5</v>
      </c>
      <c r="D812" s="57">
        <v>50.3</v>
      </c>
      <c r="E812" s="57">
        <v>2.6</v>
      </c>
      <c r="F812" s="57">
        <v>2.5150000000000001</v>
      </c>
      <c r="G812" s="57">
        <v>0</v>
      </c>
      <c r="H812" s="57">
        <v>15.3</v>
      </c>
      <c r="I812" s="57">
        <v>30.4</v>
      </c>
      <c r="J812" s="57">
        <v>0</v>
      </c>
      <c r="K812" s="57">
        <v>0</v>
      </c>
      <c r="L812" s="57">
        <v>0</v>
      </c>
      <c r="M812" s="57">
        <v>0</v>
      </c>
      <c r="N812" s="58">
        <v>0.45</v>
      </c>
      <c r="O812" s="58">
        <v>3.3</v>
      </c>
      <c r="P812" s="58">
        <v>0</v>
      </c>
      <c r="Q812" s="58">
        <v>0</v>
      </c>
      <c r="R812" s="58">
        <v>0</v>
      </c>
      <c r="S812" s="91">
        <v>0</v>
      </c>
    </row>
    <row r="813" spans="1:19">
      <c r="A813" s="54" t="s">
        <v>1103</v>
      </c>
      <c r="B813" s="55" t="s">
        <v>1104</v>
      </c>
      <c r="C813" s="56">
        <v>1</v>
      </c>
      <c r="D813" s="57">
        <v>50.5</v>
      </c>
      <c r="E813" s="57">
        <v>2.6</v>
      </c>
      <c r="F813" s="57">
        <v>2.5219999999999998</v>
      </c>
      <c r="G813" s="57">
        <v>0</v>
      </c>
      <c r="H813" s="57">
        <v>19.100000000000001</v>
      </c>
      <c r="I813" s="57">
        <v>24.5</v>
      </c>
      <c r="J813" s="57">
        <v>0</v>
      </c>
      <c r="K813" s="57">
        <v>0</v>
      </c>
      <c r="L813" s="57">
        <v>0</v>
      </c>
      <c r="M813" s="57">
        <v>0</v>
      </c>
      <c r="N813" s="58">
        <v>0.45</v>
      </c>
      <c r="O813" s="58">
        <v>3.3</v>
      </c>
      <c r="P813" s="58">
        <v>0</v>
      </c>
      <c r="Q813" s="58">
        <v>0</v>
      </c>
      <c r="R813" s="58">
        <v>0</v>
      </c>
      <c r="S813" s="91">
        <v>0</v>
      </c>
    </row>
    <row r="814" spans="1:19">
      <c r="A814" s="54" t="s">
        <v>1105</v>
      </c>
      <c r="B814" s="55" t="s">
        <v>1106</v>
      </c>
      <c r="C814" s="56">
        <v>5</v>
      </c>
      <c r="D814" s="57">
        <v>50</v>
      </c>
      <c r="E814" s="57">
        <v>2.6</v>
      </c>
      <c r="F814" s="57">
        <v>2.5150000000000001</v>
      </c>
      <c r="G814" s="57">
        <v>0</v>
      </c>
      <c r="H814" s="57">
        <v>13.5</v>
      </c>
      <c r="I814" s="57">
        <v>23</v>
      </c>
      <c r="J814" s="57">
        <v>0</v>
      </c>
      <c r="K814" s="57">
        <v>0</v>
      </c>
      <c r="L814" s="57">
        <v>0</v>
      </c>
      <c r="M814" s="57">
        <v>0</v>
      </c>
      <c r="N814" s="58">
        <v>0.45</v>
      </c>
      <c r="O814" s="58">
        <v>4</v>
      </c>
      <c r="P814" s="58">
        <v>0</v>
      </c>
      <c r="Q814" s="58">
        <v>0</v>
      </c>
      <c r="R814" s="58">
        <v>0</v>
      </c>
      <c r="S814" s="91">
        <v>0</v>
      </c>
    </row>
    <row r="815" spans="1:19">
      <c r="A815" s="54" t="s">
        <v>1107</v>
      </c>
      <c r="B815" s="55" t="s">
        <v>1108</v>
      </c>
      <c r="C815" s="56">
        <v>5</v>
      </c>
      <c r="D815" s="57">
        <v>50</v>
      </c>
      <c r="E815" s="57">
        <v>2.6</v>
      </c>
      <c r="F815" s="57">
        <v>2.5150000000000001</v>
      </c>
      <c r="G815" s="57">
        <v>0</v>
      </c>
      <c r="H815" s="57">
        <v>14</v>
      </c>
      <c r="I815" s="57">
        <v>23.5</v>
      </c>
      <c r="J815" s="57">
        <v>0</v>
      </c>
      <c r="K815" s="57">
        <v>0</v>
      </c>
      <c r="L815" s="57">
        <v>0</v>
      </c>
      <c r="M815" s="57">
        <v>0</v>
      </c>
      <c r="N815" s="58">
        <v>0.45</v>
      </c>
      <c r="O815" s="58">
        <v>4</v>
      </c>
      <c r="P815" s="58">
        <v>0</v>
      </c>
      <c r="Q815" s="58">
        <v>0</v>
      </c>
      <c r="R815" s="58">
        <v>0</v>
      </c>
      <c r="S815" s="91">
        <v>0</v>
      </c>
    </row>
    <row r="816" spans="1:19">
      <c r="A816" s="54" t="s">
        <v>1109</v>
      </c>
      <c r="B816" s="55" t="s">
        <v>1110</v>
      </c>
      <c r="C816" s="56">
        <v>5</v>
      </c>
      <c r="D816" s="57">
        <v>52</v>
      </c>
      <c r="E816" s="57">
        <v>2.6</v>
      </c>
      <c r="F816" s="57">
        <v>2.5150000000000001</v>
      </c>
      <c r="G816" s="57">
        <v>0</v>
      </c>
      <c r="H816" s="57">
        <v>18</v>
      </c>
      <c r="I816" s="57">
        <v>37.5</v>
      </c>
      <c r="J816" s="57">
        <v>0</v>
      </c>
      <c r="K816" s="57">
        <v>0</v>
      </c>
      <c r="L816" s="57">
        <v>0</v>
      </c>
      <c r="M816" s="57">
        <v>0</v>
      </c>
      <c r="N816" s="58">
        <v>0.45</v>
      </c>
      <c r="O816" s="58">
        <v>5</v>
      </c>
      <c r="P816" s="58">
        <v>0</v>
      </c>
      <c r="Q816" s="58">
        <v>0</v>
      </c>
      <c r="R816" s="58">
        <v>0</v>
      </c>
      <c r="S816" s="91">
        <v>0</v>
      </c>
    </row>
    <row r="817" spans="1:19">
      <c r="A817" s="54" t="s">
        <v>1111</v>
      </c>
      <c r="B817" s="55" t="s">
        <v>1112</v>
      </c>
      <c r="C817" s="56">
        <v>1</v>
      </c>
      <c r="D817" s="57">
        <v>56</v>
      </c>
      <c r="E817" s="57">
        <v>3</v>
      </c>
      <c r="F817" s="57">
        <v>3</v>
      </c>
      <c r="G817" s="57">
        <v>0</v>
      </c>
      <c r="H817" s="57">
        <v>21</v>
      </c>
      <c r="I817" s="57">
        <v>45.5</v>
      </c>
      <c r="J817" s="57">
        <v>0</v>
      </c>
      <c r="K817" s="57">
        <v>0</v>
      </c>
      <c r="L817" s="57">
        <v>0</v>
      </c>
      <c r="M817" s="57">
        <v>0</v>
      </c>
      <c r="N817" s="58">
        <v>0.45</v>
      </c>
      <c r="O817" s="58">
        <v>5</v>
      </c>
      <c r="P817" s="58">
        <v>0</v>
      </c>
      <c r="Q817" s="58">
        <v>0</v>
      </c>
      <c r="R817" s="58">
        <v>0</v>
      </c>
      <c r="S817" s="91">
        <v>0</v>
      </c>
    </row>
    <row r="818" spans="1:19">
      <c r="A818" s="54" t="s">
        <v>1113</v>
      </c>
      <c r="B818" s="55" t="s">
        <v>1114</v>
      </c>
      <c r="C818" s="56">
        <v>5</v>
      </c>
      <c r="D818" s="57">
        <v>51.5</v>
      </c>
      <c r="E818" s="57">
        <v>2.6</v>
      </c>
      <c r="F818" s="57">
        <v>2.5150000000000001</v>
      </c>
      <c r="G818" s="57">
        <v>0</v>
      </c>
      <c r="H818" s="57">
        <v>16.899999999999999</v>
      </c>
      <c r="I818" s="57">
        <v>36.4</v>
      </c>
      <c r="J818" s="57">
        <v>0</v>
      </c>
      <c r="K818" s="57">
        <v>0</v>
      </c>
      <c r="L818" s="57">
        <v>0</v>
      </c>
      <c r="M818" s="57">
        <v>0</v>
      </c>
      <c r="N818" s="58">
        <v>0.45</v>
      </c>
      <c r="O818" s="58">
        <v>5</v>
      </c>
      <c r="P818" s="58">
        <v>0</v>
      </c>
      <c r="Q818" s="58">
        <v>0</v>
      </c>
      <c r="R818" s="58">
        <v>0</v>
      </c>
      <c r="S818" s="91">
        <v>0</v>
      </c>
    </row>
    <row r="819" spans="1:19">
      <c r="A819" s="54" t="s">
        <v>1115</v>
      </c>
      <c r="B819" s="55" t="s">
        <v>1116</v>
      </c>
      <c r="C819" s="56">
        <v>5</v>
      </c>
      <c r="D819" s="57">
        <v>53.5</v>
      </c>
      <c r="E819" s="57">
        <v>2.6</v>
      </c>
      <c r="F819" s="57">
        <v>2.5150000000000001</v>
      </c>
      <c r="G819" s="57">
        <v>0</v>
      </c>
      <c r="H819" s="57">
        <v>18</v>
      </c>
      <c r="I819" s="57">
        <v>37.5</v>
      </c>
      <c r="J819" s="57">
        <v>0</v>
      </c>
      <c r="K819" s="57">
        <v>0</v>
      </c>
      <c r="L819" s="57">
        <v>0</v>
      </c>
      <c r="M819" s="57">
        <v>0</v>
      </c>
      <c r="N819" s="58">
        <v>0.45</v>
      </c>
      <c r="O819" s="58">
        <v>5</v>
      </c>
      <c r="P819" s="58">
        <v>0</v>
      </c>
      <c r="Q819" s="58">
        <v>0</v>
      </c>
      <c r="R819" s="58">
        <v>0</v>
      </c>
      <c r="S819" s="91">
        <v>0</v>
      </c>
    </row>
    <row r="820" spans="1:19">
      <c r="A820" s="54" t="s">
        <v>1117</v>
      </c>
      <c r="B820" s="55" t="s">
        <v>1118</v>
      </c>
      <c r="C820" s="56">
        <v>5</v>
      </c>
      <c r="D820" s="57">
        <v>50.5</v>
      </c>
      <c r="E820" s="57">
        <v>2.6</v>
      </c>
      <c r="F820" s="57">
        <v>2.5150000000000001</v>
      </c>
      <c r="G820" s="57">
        <v>0</v>
      </c>
      <c r="H820" s="57">
        <v>15</v>
      </c>
      <c r="I820" s="57">
        <v>34.5</v>
      </c>
      <c r="J820" s="57">
        <v>0</v>
      </c>
      <c r="K820" s="57">
        <v>0</v>
      </c>
      <c r="L820" s="57">
        <v>0</v>
      </c>
      <c r="M820" s="57">
        <v>0</v>
      </c>
      <c r="N820" s="58">
        <v>0.45</v>
      </c>
      <c r="O820" s="58">
        <v>5</v>
      </c>
      <c r="P820" s="58">
        <v>0</v>
      </c>
      <c r="Q820" s="58">
        <v>0</v>
      </c>
      <c r="R820" s="58">
        <v>0</v>
      </c>
      <c r="S820" s="91">
        <v>0</v>
      </c>
    </row>
    <row r="821" spans="1:19">
      <c r="A821" s="54" t="s">
        <v>1119</v>
      </c>
      <c r="B821" s="55" t="s">
        <v>1120</v>
      </c>
      <c r="C821" s="56">
        <v>5</v>
      </c>
      <c r="D821" s="57">
        <v>53.5</v>
      </c>
      <c r="E821" s="57">
        <v>2.6</v>
      </c>
      <c r="F821" s="57">
        <v>2.5150000000000001</v>
      </c>
      <c r="G821" s="57">
        <v>0</v>
      </c>
      <c r="H821" s="57">
        <v>17.5</v>
      </c>
      <c r="I821" s="57">
        <v>37</v>
      </c>
      <c r="J821" s="57">
        <v>0</v>
      </c>
      <c r="K821" s="57">
        <v>0</v>
      </c>
      <c r="L821" s="57">
        <v>0</v>
      </c>
      <c r="M821" s="57">
        <v>0</v>
      </c>
      <c r="N821" s="58">
        <v>0.45</v>
      </c>
      <c r="O821" s="58">
        <v>5</v>
      </c>
      <c r="P821" s="58">
        <v>0</v>
      </c>
      <c r="Q821" s="58">
        <v>0</v>
      </c>
      <c r="R821" s="58">
        <v>0</v>
      </c>
      <c r="S821" s="91">
        <v>0</v>
      </c>
    </row>
    <row r="822" spans="1:19">
      <c r="A822" s="54" t="s">
        <v>1121</v>
      </c>
      <c r="B822" s="55" t="s">
        <v>1122</v>
      </c>
      <c r="C822" s="56">
        <v>5</v>
      </c>
      <c r="D822" s="57">
        <v>53.5</v>
      </c>
      <c r="E822" s="57">
        <v>2.6</v>
      </c>
      <c r="F822" s="57">
        <v>2.5150000000000001</v>
      </c>
      <c r="G822" s="57">
        <v>0</v>
      </c>
      <c r="H822" s="57">
        <v>19.5</v>
      </c>
      <c r="I822" s="57">
        <v>39</v>
      </c>
      <c r="J822" s="57">
        <v>0</v>
      </c>
      <c r="K822" s="57">
        <v>0</v>
      </c>
      <c r="L822" s="57">
        <v>0</v>
      </c>
      <c r="M822" s="57">
        <v>0</v>
      </c>
      <c r="N822" s="58">
        <v>0.45</v>
      </c>
      <c r="O822" s="58">
        <v>5</v>
      </c>
      <c r="P822" s="58">
        <v>0</v>
      </c>
      <c r="Q822" s="58">
        <v>0</v>
      </c>
      <c r="R822" s="58">
        <v>0</v>
      </c>
      <c r="S822" s="91">
        <v>0</v>
      </c>
    </row>
    <row r="823" spans="1:19">
      <c r="A823" s="54" t="s">
        <v>1123</v>
      </c>
      <c r="B823" s="55" t="s">
        <v>1124</v>
      </c>
      <c r="C823" s="56">
        <v>5</v>
      </c>
      <c r="D823" s="57">
        <v>55.5</v>
      </c>
      <c r="E823" s="57">
        <v>3</v>
      </c>
      <c r="F823" s="57">
        <v>3</v>
      </c>
      <c r="G823" s="57">
        <v>0</v>
      </c>
      <c r="H823" s="57">
        <v>20.5</v>
      </c>
      <c r="I823" s="57">
        <v>45</v>
      </c>
      <c r="J823" s="57">
        <v>0</v>
      </c>
      <c r="K823" s="57">
        <v>0</v>
      </c>
      <c r="L823" s="57">
        <v>0</v>
      </c>
      <c r="M823" s="57">
        <v>0</v>
      </c>
      <c r="N823" s="58">
        <v>0.45</v>
      </c>
      <c r="O823" s="58">
        <v>5</v>
      </c>
      <c r="P823" s="58">
        <v>0</v>
      </c>
      <c r="Q823" s="58">
        <v>0</v>
      </c>
      <c r="R823" s="58">
        <v>0</v>
      </c>
      <c r="S823" s="91">
        <v>0</v>
      </c>
    </row>
    <row r="824" spans="1:19">
      <c r="A824" s="54" t="s">
        <v>1125</v>
      </c>
      <c r="B824" s="55" t="s">
        <v>1126</v>
      </c>
      <c r="C824" s="56">
        <v>1</v>
      </c>
      <c r="D824" s="57">
        <v>56</v>
      </c>
      <c r="E824" s="57">
        <v>3</v>
      </c>
      <c r="F824" s="57">
        <v>3</v>
      </c>
      <c r="G824" s="57">
        <v>0</v>
      </c>
      <c r="H824" s="57">
        <v>21</v>
      </c>
      <c r="I824" s="57">
        <v>45.5</v>
      </c>
      <c r="J824" s="57">
        <v>0</v>
      </c>
      <c r="K824" s="57">
        <v>0</v>
      </c>
      <c r="L824" s="57">
        <v>0</v>
      </c>
      <c r="M824" s="57">
        <v>0</v>
      </c>
      <c r="N824" s="58">
        <v>0.45</v>
      </c>
      <c r="O824" s="58">
        <v>7</v>
      </c>
      <c r="P824" s="58">
        <v>0</v>
      </c>
      <c r="Q824" s="58">
        <v>0</v>
      </c>
      <c r="R824" s="58">
        <v>0</v>
      </c>
      <c r="S824" s="91">
        <v>0</v>
      </c>
    </row>
    <row r="825" spans="1:19">
      <c r="A825" s="54" t="s">
        <v>1127</v>
      </c>
      <c r="B825" s="55" t="s">
        <v>1128</v>
      </c>
      <c r="C825" s="56">
        <v>5</v>
      </c>
      <c r="D825" s="57">
        <v>53</v>
      </c>
      <c r="E825" s="57">
        <v>3</v>
      </c>
      <c r="F825" s="57">
        <v>3</v>
      </c>
      <c r="G825" s="57">
        <v>0</v>
      </c>
      <c r="H825" s="57">
        <v>19.5</v>
      </c>
      <c r="I825" s="57">
        <v>35.5</v>
      </c>
      <c r="J825" s="57">
        <v>0</v>
      </c>
      <c r="K825" s="57">
        <v>0</v>
      </c>
      <c r="L825" s="57">
        <v>0</v>
      </c>
      <c r="M825" s="57">
        <v>0</v>
      </c>
      <c r="N825" s="58">
        <v>0.45</v>
      </c>
      <c r="O825" s="58">
        <v>7.3</v>
      </c>
      <c r="P825" s="58">
        <v>0</v>
      </c>
      <c r="Q825" s="58">
        <v>0</v>
      </c>
      <c r="R825" s="58">
        <v>0</v>
      </c>
      <c r="S825" s="91">
        <v>0</v>
      </c>
    </row>
    <row r="826" spans="1:19">
      <c r="A826" s="54" t="s">
        <v>1129</v>
      </c>
      <c r="B826" s="55" t="s">
        <v>1130</v>
      </c>
      <c r="C826" s="56">
        <v>5</v>
      </c>
      <c r="D826" s="57">
        <v>52.5</v>
      </c>
      <c r="E826" s="57">
        <v>3</v>
      </c>
      <c r="F826" s="57">
        <v>3</v>
      </c>
      <c r="G826" s="57">
        <v>0</v>
      </c>
      <c r="H826" s="57">
        <v>19</v>
      </c>
      <c r="I826" s="57">
        <v>35</v>
      </c>
      <c r="J826" s="57">
        <v>0</v>
      </c>
      <c r="K826" s="57">
        <v>0</v>
      </c>
      <c r="L826" s="57">
        <v>0</v>
      </c>
      <c r="M826" s="57">
        <v>0</v>
      </c>
      <c r="N826" s="58">
        <v>0.45</v>
      </c>
      <c r="O826" s="58">
        <v>7.3</v>
      </c>
      <c r="P826" s="58">
        <v>0</v>
      </c>
      <c r="Q826" s="58">
        <v>0</v>
      </c>
      <c r="R826" s="58">
        <v>0</v>
      </c>
      <c r="S826" s="91">
        <v>0</v>
      </c>
    </row>
    <row r="827" spans="1:19">
      <c r="A827" s="54" t="s">
        <v>1131</v>
      </c>
      <c r="B827" s="55" t="s">
        <v>1132</v>
      </c>
      <c r="C827" s="56">
        <v>5</v>
      </c>
      <c r="D827" s="57">
        <v>52.8</v>
      </c>
      <c r="E827" s="57">
        <v>2.6</v>
      </c>
      <c r="F827" s="57">
        <v>2.5150000000000001</v>
      </c>
      <c r="G827" s="57">
        <v>0</v>
      </c>
      <c r="H827" s="57">
        <v>24.5</v>
      </c>
      <c r="I827" s="57">
        <v>0</v>
      </c>
      <c r="J827" s="57">
        <v>0</v>
      </c>
      <c r="K827" s="57">
        <v>0</v>
      </c>
      <c r="L827" s="57">
        <v>0</v>
      </c>
      <c r="M827" s="57">
        <v>0</v>
      </c>
      <c r="N827" s="58">
        <v>1</v>
      </c>
      <c r="O827" s="58">
        <v>0</v>
      </c>
      <c r="P827" s="58">
        <v>0</v>
      </c>
      <c r="Q827" s="58">
        <v>0</v>
      </c>
      <c r="R827" s="58">
        <v>0</v>
      </c>
      <c r="S827" s="91">
        <v>0</v>
      </c>
    </row>
    <row r="828" spans="1:19">
      <c r="A828" s="54" t="s">
        <v>1133</v>
      </c>
      <c r="B828" s="55" t="s">
        <v>1134</v>
      </c>
      <c r="C828" s="56">
        <v>1</v>
      </c>
      <c r="D828" s="57">
        <v>50.1</v>
      </c>
      <c r="E828" s="57">
        <v>3</v>
      </c>
      <c r="F828" s="57">
        <v>3</v>
      </c>
      <c r="G828" s="57">
        <v>0</v>
      </c>
      <c r="H828" s="57">
        <v>15.2</v>
      </c>
      <c r="I828" s="57">
        <v>0</v>
      </c>
      <c r="J828" s="57">
        <v>0</v>
      </c>
      <c r="K828" s="57">
        <v>0</v>
      </c>
      <c r="L828" s="57">
        <v>0</v>
      </c>
      <c r="M828" s="57">
        <v>0</v>
      </c>
      <c r="N828" s="58">
        <v>1</v>
      </c>
      <c r="O828" s="58">
        <v>0</v>
      </c>
      <c r="P828" s="58">
        <v>0</v>
      </c>
      <c r="Q828" s="58">
        <v>0</v>
      </c>
      <c r="R828" s="58">
        <v>0</v>
      </c>
      <c r="S828" s="91">
        <v>0</v>
      </c>
    </row>
    <row r="829" spans="1:19">
      <c r="A829" s="54" t="s">
        <v>1135</v>
      </c>
      <c r="B829" s="55" t="s">
        <v>1136</v>
      </c>
      <c r="C829" s="56">
        <v>5</v>
      </c>
      <c r="D829" s="57">
        <v>51</v>
      </c>
      <c r="E829" s="57">
        <v>2.6</v>
      </c>
      <c r="F829" s="57">
        <v>2.0249999999999999</v>
      </c>
      <c r="G829" s="57">
        <v>0</v>
      </c>
      <c r="H829" s="57">
        <v>20.3</v>
      </c>
      <c r="I829" s="57">
        <v>0</v>
      </c>
      <c r="J829" s="57">
        <v>0</v>
      </c>
      <c r="K829" s="57">
        <v>0</v>
      </c>
      <c r="L829" s="57">
        <v>0</v>
      </c>
      <c r="M829" s="57">
        <v>0</v>
      </c>
      <c r="N829" s="58">
        <v>1</v>
      </c>
      <c r="O829" s="58">
        <v>0</v>
      </c>
      <c r="P829" s="58">
        <v>0</v>
      </c>
      <c r="Q829" s="58">
        <v>0</v>
      </c>
      <c r="R829" s="58">
        <v>0</v>
      </c>
      <c r="S829" s="91">
        <v>0</v>
      </c>
    </row>
    <row r="830" spans="1:19">
      <c r="A830" s="54" t="s">
        <v>1137</v>
      </c>
      <c r="B830" s="55" t="s">
        <v>1138</v>
      </c>
      <c r="C830" s="56">
        <v>1</v>
      </c>
      <c r="D830" s="57">
        <v>50.1</v>
      </c>
      <c r="E830" s="57">
        <v>3</v>
      </c>
      <c r="F830" s="57">
        <v>3</v>
      </c>
      <c r="G830" s="57">
        <v>0</v>
      </c>
      <c r="H830" s="57">
        <v>14.7</v>
      </c>
      <c r="I830" s="57">
        <v>0</v>
      </c>
      <c r="J830" s="57">
        <v>0</v>
      </c>
      <c r="K830" s="57">
        <v>0</v>
      </c>
      <c r="L830" s="57">
        <v>0</v>
      </c>
      <c r="M830" s="57">
        <v>0</v>
      </c>
      <c r="N830" s="58">
        <v>1</v>
      </c>
      <c r="O830" s="58">
        <v>0</v>
      </c>
      <c r="P830" s="58">
        <v>0</v>
      </c>
      <c r="Q830" s="58">
        <v>0</v>
      </c>
      <c r="R830" s="58">
        <v>0</v>
      </c>
      <c r="S830" s="91">
        <v>0</v>
      </c>
    </row>
    <row r="831" spans="1:19">
      <c r="A831" s="54" t="s">
        <v>1139</v>
      </c>
      <c r="B831" s="55" t="s">
        <v>1140</v>
      </c>
      <c r="C831" s="56">
        <v>5</v>
      </c>
      <c r="D831" s="57">
        <v>50.6</v>
      </c>
      <c r="E831" s="57">
        <v>3</v>
      </c>
      <c r="F831" s="57">
        <v>3</v>
      </c>
      <c r="G831" s="57">
        <v>0</v>
      </c>
      <c r="H831" s="57">
        <v>15.2</v>
      </c>
      <c r="I831" s="57">
        <v>0</v>
      </c>
      <c r="J831" s="57">
        <v>0</v>
      </c>
      <c r="K831" s="57">
        <v>0</v>
      </c>
      <c r="L831" s="57">
        <v>0</v>
      </c>
      <c r="M831" s="57">
        <v>0</v>
      </c>
      <c r="N831" s="58">
        <v>1</v>
      </c>
      <c r="O831" s="58">
        <v>0</v>
      </c>
      <c r="P831" s="58">
        <v>0</v>
      </c>
      <c r="Q831" s="58">
        <v>0</v>
      </c>
      <c r="R831" s="58">
        <v>0</v>
      </c>
      <c r="S831" s="91">
        <v>0</v>
      </c>
    </row>
    <row r="832" spans="1:19">
      <c r="A832" s="54" t="s">
        <v>1141</v>
      </c>
      <c r="B832" s="55" t="s">
        <v>1142</v>
      </c>
      <c r="C832" s="56">
        <v>5</v>
      </c>
      <c r="D832" s="57">
        <v>50.1</v>
      </c>
      <c r="E832" s="57">
        <v>3</v>
      </c>
      <c r="F832" s="57">
        <v>3</v>
      </c>
      <c r="G832" s="57">
        <v>0</v>
      </c>
      <c r="H832" s="57">
        <v>14.7</v>
      </c>
      <c r="I832" s="57">
        <v>0</v>
      </c>
      <c r="J832" s="57">
        <v>0</v>
      </c>
      <c r="K832" s="57">
        <v>0</v>
      </c>
      <c r="L832" s="57">
        <v>0</v>
      </c>
      <c r="M832" s="57">
        <v>0</v>
      </c>
      <c r="N832" s="58">
        <v>1</v>
      </c>
      <c r="O832" s="58">
        <v>0</v>
      </c>
      <c r="P832" s="58">
        <v>0</v>
      </c>
      <c r="Q832" s="58">
        <v>0</v>
      </c>
      <c r="R832" s="58">
        <v>0</v>
      </c>
      <c r="S832" s="91">
        <v>0</v>
      </c>
    </row>
    <row r="833" spans="1:19">
      <c r="A833" s="54" t="s">
        <v>1143</v>
      </c>
      <c r="B833" s="55" t="s">
        <v>1144</v>
      </c>
      <c r="C833" s="56">
        <v>5</v>
      </c>
      <c r="D833" s="57">
        <v>53</v>
      </c>
      <c r="E833" s="57">
        <v>3</v>
      </c>
      <c r="F833" s="57">
        <v>3</v>
      </c>
      <c r="G833" s="57">
        <v>0</v>
      </c>
      <c r="H833" s="57">
        <v>17.5</v>
      </c>
      <c r="I833" s="57">
        <v>0</v>
      </c>
      <c r="J833" s="57">
        <v>0</v>
      </c>
      <c r="K833" s="57">
        <v>0</v>
      </c>
      <c r="L833" s="57">
        <v>0</v>
      </c>
      <c r="M833" s="57">
        <v>0</v>
      </c>
      <c r="N833" s="58">
        <v>1</v>
      </c>
      <c r="O833" s="58">
        <v>0</v>
      </c>
      <c r="P833" s="58">
        <v>0</v>
      </c>
      <c r="Q833" s="58">
        <v>0</v>
      </c>
      <c r="R833" s="58">
        <v>0</v>
      </c>
      <c r="S833" s="91">
        <v>0</v>
      </c>
    </row>
    <row r="834" spans="1:19">
      <c r="A834" s="54" t="s">
        <v>1145</v>
      </c>
      <c r="B834" s="55" t="s">
        <v>1146</v>
      </c>
      <c r="C834" s="56">
        <v>1</v>
      </c>
      <c r="D834" s="57">
        <v>53</v>
      </c>
      <c r="E834" s="57">
        <v>3</v>
      </c>
      <c r="F834" s="57">
        <v>3</v>
      </c>
      <c r="G834" s="57">
        <v>0</v>
      </c>
      <c r="H834" s="57">
        <v>17.5</v>
      </c>
      <c r="I834" s="57">
        <v>0</v>
      </c>
      <c r="J834" s="57">
        <v>0</v>
      </c>
      <c r="K834" s="57">
        <v>0</v>
      </c>
      <c r="L834" s="57">
        <v>0</v>
      </c>
      <c r="M834" s="57">
        <v>0</v>
      </c>
      <c r="N834" s="58">
        <v>1</v>
      </c>
      <c r="O834" s="58">
        <v>0</v>
      </c>
      <c r="P834" s="58">
        <v>0</v>
      </c>
      <c r="Q834" s="58">
        <v>0</v>
      </c>
      <c r="R834" s="58">
        <v>0</v>
      </c>
      <c r="S834" s="91">
        <v>0</v>
      </c>
    </row>
    <row r="835" spans="1:19">
      <c r="A835" s="54" t="s">
        <v>1147</v>
      </c>
      <c r="B835" s="55" t="s">
        <v>1148</v>
      </c>
      <c r="C835" s="56">
        <v>1</v>
      </c>
      <c r="D835" s="57">
        <v>52</v>
      </c>
      <c r="E835" s="57">
        <v>3</v>
      </c>
      <c r="F835" s="57">
        <v>3</v>
      </c>
      <c r="G835" s="57">
        <v>0</v>
      </c>
      <c r="H835" s="57">
        <v>16</v>
      </c>
      <c r="I835" s="57">
        <v>0</v>
      </c>
      <c r="J835" s="57">
        <v>0</v>
      </c>
      <c r="K835" s="57">
        <v>0</v>
      </c>
      <c r="L835" s="57">
        <v>0</v>
      </c>
      <c r="M835" s="57">
        <v>0</v>
      </c>
      <c r="N835" s="58">
        <v>1</v>
      </c>
      <c r="O835" s="58">
        <v>0</v>
      </c>
      <c r="P835" s="58">
        <v>0</v>
      </c>
      <c r="Q835" s="58">
        <v>0</v>
      </c>
      <c r="R835" s="58">
        <v>0</v>
      </c>
      <c r="S835" s="91">
        <v>0</v>
      </c>
    </row>
    <row r="836" spans="1:19">
      <c r="A836" s="54" t="s">
        <v>1149</v>
      </c>
      <c r="B836" s="55" t="s">
        <v>1150</v>
      </c>
      <c r="C836" s="56">
        <v>1</v>
      </c>
      <c r="D836" s="57">
        <v>52.5</v>
      </c>
      <c r="E836" s="57">
        <v>3</v>
      </c>
      <c r="F836" s="57">
        <v>3</v>
      </c>
      <c r="G836" s="57">
        <v>0</v>
      </c>
      <c r="H836" s="57">
        <v>17.2</v>
      </c>
      <c r="I836" s="57">
        <v>0</v>
      </c>
      <c r="J836" s="57">
        <v>0</v>
      </c>
      <c r="K836" s="57">
        <v>0</v>
      </c>
      <c r="L836" s="57">
        <v>0</v>
      </c>
      <c r="M836" s="57">
        <v>0</v>
      </c>
      <c r="N836" s="58">
        <v>1</v>
      </c>
      <c r="O836" s="58">
        <v>0</v>
      </c>
      <c r="P836" s="58">
        <v>0</v>
      </c>
      <c r="Q836" s="58">
        <v>0</v>
      </c>
      <c r="R836" s="58">
        <v>0</v>
      </c>
      <c r="S836" s="91">
        <v>0</v>
      </c>
    </row>
    <row r="837" spans="1:19">
      <c r="A837" s="54" t="s">
        <v>1151</v>
      </c>
      <c r="B837" s="55" t="s">
        <v>1152</v>
      </c>
      <c r="C837" s="56">
        <v>1</v>
      </c>
      <c r="D837" s="57">
        <v>52.15</v>
      </c>
      <c r="E837" s="57">
        <v>2.6</v>
      </c>
      <c r="F837" s="57">
        <v>3</v>
      </c>
      <c r="G837" s="57">
        <v>0</v>
      </c>
      <c r="H837" s="57">
        <v>21</v>
      </c>
      <c r="I837" s="57">
        <v>0</v>
      </c>
      <c r="J837" s="57">
        <v>0</v>
      </c>
      <c r="K837" s="57">
        <v>0</v>
      </c>
      <c r="L837" s="57">
        <v>0</v>
      </c>
      <c r="M837" s="57">
        <v>0</v>
      </c>
      <c r="N837" s="58">
        <v>1</v>
      </c>
      <c r="O837" s="58">
        <v>0</v>
      </c>
      <c r="P837" s="58">
        <v>0</v>
      </c>
      <c r="Q837" s="58">
        <v>0</v>
      </c>
      <c r="R837" s="58">
        <v>0</v>
      </c>
      <c r="S837" s="91">
        <v>0</v>
      </c>
    </row>
    <row r="838" spans="1:19">
      <c r="A838" s="54" t="s">
        <v>1153</v>
      </c>
      <c r="B838" s="55" t="s">
        <v>1154</v>
      </c>
      <c r="C838" s="56">
        <v>5</v>
      </c>
      <c r="D838" s="57">
        <v>52.15</v>
      </c>
      <c r="E838" s="57">
        <v>2.6</v>
      </c>
      <c r="F838" s="57">
        <v>3</v>
      </c>
      <c r="G838" s="57">
        <v>0</v>
      </c>
      <c r="H838" s="57">
        <v>21</v>
      </c>
      <c r="I838" s="57">
        <v>0</v>
      </c>
      <c r="J838" s="57">
        <v>0</v>
      </c>
      <c r="K838" s="57">
        <v>0</v>
      </c>
      <c r="L838" s="57">
        <v>0</v>
      </c>
      <c r="M838" s="57">
        <v>0</v>
      </c>
      <c r="N838" s="58">
        <v>1</v>
      </c>
      <c r="O838" s="58">
        <v>0</v>
      </c>
      <c r="P838" s="58">
        <v>0</v>
      </c>
      <c r="Q838" s="58">
        <v>0</v>
      </c>
      <c r="R838" s="58">
        <v>0</v>
      </c>
      <c r="S838" s="91">
        <v>0</v>
      </c>
    </row>
    <row r="839" spans="1:19">
      <c r="A839" s="54" t="s">
        <v>1155</v>
      </c>
      <c r="B839" s="55" t="s">
        <v>1156</v>
      </c>
      <c r="C839" s="56">
        <v>1</v>
      </c>
      <c r="D839" s="57">
        <v>52</v>
      </c>
      <c r="E839" s="57">
        <v>2.6</v>
      </c>
      <c r="F839" s="57">
        <v>2.5150000000000001</v>
      </c>
      <c r="G839" s="57">
        <v>0</v>
      </c>
      <c r="H839" s="57">
        <v>22</v>
      </c>
      <c r="I839" s="57">
        <v>0</v>
      </c>
      <c r="J839" s="57">
        <v>0</v>
      </c>
      <c r="K839" s="57">
        <v>0</v>
      </c>
      <c r="L839" s="57">
        <v>0</v>
      </c>
      <c r="M839" s="57">
        <v>0</v>
      </c>
      <c r="N839" s="58">
        <v>1</v>
      </c>
      <c r="O839" s="58">
        <v>0</v>
      </c>
      <c r="P839" s="58">
        <v>0</v>
      </c>
      <c r="Q839" s="58">
        <v>0</v>
      </c>
      <c r="R839" s="58">
        <v>0</v>
      </c>
      <c r="S839" s="91">
        <v>0</v>
      </c>
    </row>
    <row r="840" spans="1:19">
      <c r="A840" s="54" t="s">
        <v>1157</v>
      </c>
      <c r="B840" s="55" t="s">
        <v>1158</v>
      </c>
      <c r="C840" s="56">
        <v>5</v>
      </c>
      <c r="D840" s="57">
        <v>52</v>
      </c>
      <c r="E840" s="57">
        <v>2.6</v>
      </c>
      <c r="F840" s="57">
        <v>2.5150000000000001</v>
      </c>
      <c r="G840" s="57">
        <v>0</v>
      </c>
      <c r="H840" s="57">
        <v>21.5</v>
      </c>
      <c r="I840" s="57">
        <v>0</v>
      </c>
      <c r="J840" s="57">
        <v>0</v>
      </c>
      <c r="K840" s="57">
        <v>0</v>
      </c>
      <c r="L840" s="57">
        <v>0</v>
      </c>
      <c r="M840" s="57">
        <v>0</v>
      </c>
      <c r="N840" s="58">
        <v>1</v>
      </c>
      <c r="O840" s="58">
        <v>0</v>
      </c>
      <c r="P840" s="58">
        <v>0</v>
      </c>
      <c r="Q840" s="58">
        <v>0</v>
      </c>
      <c r="R840" s="58">
        <v>0</v>
      </c>
      <c r="S840" s="91">
        <v>0</v>
      </c>
    </row>
    <row r="841" spans="1:19">
      <c r="A841" s="54" t="s">
        <v>1159</v>
      </c>
      <c r="B841" s="55" t="s">
        <v>1160</v>
      </c>
      <c r="C841" s="56">
        <v>1</v>
      </c>
      <c r="D841" s="57">
        <v>52</v>
      </c>
      <c r="E841" s="57">
        <v>2.6</v>
      </c>
      <c r="F841" s="57">
        <v>2.5150000000000001</v>
      </c>
      <c r="G841" s="57">
        <v>0</v>
      </c>
      <c r="H841" s="57">
        <v>21.8</v>
      </c>
      <c r="I841" s="57">
        <v>0</v>
      </c>
      <c r="J841" s="57">
        <v>0</v>
      </c>
      <c r="K841" s="57">
        <v>0</v>
      </c>
      <c r="L841" s="57">
        <v>0</v>
      </c>
      <c r="M841" s="57">
        <v>0</v>
      </c>
      <c r="N841" s="58">
        <v>1</v>
      </c>
      <c r="O841" s="58">
        <v>0</v>
      </c>
      <c r="P841" s="58">
        <v>0</v>
      </c>
      <c r="Q841" s="58">
        <v>0</v>
      </c>
      <c r="R841" s="58">
        <v>0</v>
      </c>
      <c r="S841" s="91">
        <v>0</v>
      </c>
    </row>
    <row r="842" spans="1:19">
      <c r="A842" s="54" t="s">
        <v>1161</v>
      </c>
      <c r="B842" s="55" t="s">
        <v>1162</v>
      </c>
      <c r="C842" s="56">
        <v>1</v>
      </c>
      <c r="D842" s="57">
        <v>52.15</v>
      </c>
      <c r="E842" s="57">
        <v>2.6</v>
      </c>
      <c r="F842" s="57">
        <v>3</v>
      </c>
      <c r="G842" s="57">
        <v>0</v>
      </c>
      <c r="H842" s="57">
        <v>21.3</v>
      </c>
      <c r="I842" s="57">
        <v>0</v>
      </c>
      <c r="J842" s="57">
        <v>0</v>
      </c>
      <c r="K842" s="57">
        <v>0</v>
      </c>
      <c r="L842" s="57">
        <v>0</v>
      </c>
      <c r="M842" s="57">
        <v>0</v>
      </c>
      <c r="N842" s="58">
        <v>1</v>
      </c>
      <c r="O842" s="58">
        <v>0</v>
      </c>
      <c r="P842" s="58">
        <v>0</v>
      </c>
      <c r="Q842" s="58">
        <v>0</v>
      </c>
      <c r="R842" s="58">
        <v>0</v>
      </c>
      <c r="S842" s="91">
        <v>0</v>
      </c>
    </row>
    <row r="843" spans="1:19">
      <c r="A843" s="54" t="s">
        <v>1163</v>
      </c>
      <c r="B843" s="55" t="s">
        <v>1164</v>
      </c>
      <c r="C843" s="56">
        <v>1</v>
      </c>
      <c r="D843" s="57">
        <v>50.2</v>
      </c>
      <c r="E843" s="57">
        <v>2.6</v>
      </c>
      <c r="F843" s="57">
        <v>2.5150000000000001</v>
      </c>
      <c r="G843" s="57">
        <v>0</v>
      </c>
      <c r="H843" s="57">
        <v>15.6</v>
      </c>
      <c r="I843" s="57">
        <v>0</v>
      </c>
      <c r="J843" s="57">
        <v>0</v>
      </c>
      <c r="K843" s="57">
        <v>0</v>
      </c>
      <c r="L843" s="57">
        <v>0</v>
      </c>
      <c r="M843" s="57">
        <v>0</v>
      </c>
      <c r="N843" s="58">
        <v>1</v>
      </c>
      <c r="O843" s="58">
        <v>0</v>
      </c>
      <c r="P843" s="58">
        <v>0</v>
      </c>
      <c r="Q843" s="58">
        <v>0</v>
      </c>
      <c r="R843" s="58">
        <v>0</v>
      </c>
      <c r="S843" s="91">
        <v>0</v>
      </c>
    </row>
    <row r="844" spans="1:19">
      <c r="A844" s="54" t="s">
        <v>1165</v>
      </c>
      <c r="B844" s="55" t="s">
        <v>1166</v>
      </c>
      <c r="C844" s="56">
        <v>5</v>
      </c>
      <c r="D844" s="57">
        <v>50.2</v>
      </c>
      <c r="E844" s="57">
        <v>2.6</v>
      </c>
      <c r="F844" s="57">
        <v>2.5150000000000001</v>
      </c>
      <c r="G844" s="57">
        <v>0</v>
      </c>
      <c r="H844" s="57">
        <v>15.6</v>
      </c>
      <c r="I844" s="57">
        <v>0</v>
      </c>
      <c r="J844" s="57">
        <v>0</v>
      </c>
      <c r="K844" s="57">
        <v>0</v>
      </c>
      <c r="L844" s="57">
        <v>0</v>
      </c>
      <c r="M844" s="57">
        <v>0</v>
      </c>
      <c r="N844" s="58">
        <v>1</v>
      </c>
      <c r="O844" s="58">
        <v>0</v>
      </c>
      <c r="P844" s="58">
        <v>0</v>
      </c>
      <c r="Q844" s="58">
        <v>0</v>
      </c>
      <c r="R844" s="58">
        <v>0</v>
      </c>
      <c r="S844" s="91">
        <v>0</v>
      </c>
    </row>
    <row r="845" spans="1:19">
      <c r="A845" s="54" t="s">
        <v>1167</v>
      </c>
      <c r="B845" s="55" t="s">
        <v>1168</v>
      </c>
      <c r="C845" s="56">
        <v>5</v>
      </c>
      <c r="D845" s="57">
        <v>52</v>
      </c>
      <c r="E845" s="57">
        <v>2.6</v>
      </c>
      <c r="F845" s="57">
        <v>2.5150000000000001</v>
      </c>
      <c r="G845" s="57">
        <v>0</v>
      </c>
      <c r="H845" s="57">
        <v>21.2</v>
      </c>
      <c r="I845" s="57">
        <v>0</v>
      </c>
      <c r="J845" s="57">
        <v>0</v>
      </c>
      <c r="K845" s="57">
        <v>0</v>
      </c>
      <c r="L845" s="57">
        <v>0</v>
      </c>
      <c r="M845" s="57">
        <v>0</v>
      </c>
      <c r="N845" s="58">
        <v>0.53</v>
      </c>
      <c r="O845" s="58">
        <v>0</v>
      </c>
      <c r="P845" s="58">
        <v>0</v>
      </c>
      <c r="Q845" s="58">
        <v>0</v>
      </c>
      <c r="R845" s="58">
        <v>0</v>
      </c>
      <c r="S845" s="91">
        <v>0</v>
      </c>
    </row>
    <row r="846" spans="1:19">
      <c r="A846" s="54" t="s">
        <v>1169</v>
      </c>
      <c r="B846" s="55" t="s">
        <v>1170</v>
      </c>
      <c r="C846" s="56">
        <v>1</v>
      </c>
      <c r="D846" s="57">
        <v>51.3</v>
      </c>
      <c r="E846" s="57">
        <v>2.6</v>
      </c>
      <c r="F846" s="57">
        <v>2.5150000000000001</v>
      </c>
      <c r="G846" s="57">
        <v>0</v>
      </c>
      <c r="H846" s="57">
        <v>18.8</v>
      </c>
      <c r="I846" s="57">
        <v>0</v>
      </c>
      <c r="J846" s="57">
        <v>0</v>
      </c>
      <c r="K846" s="57">
        <v>0</v>
      </c>
      <c r="L846" s="57">
        <v>0</v>
      </c>
      <c r="M846" s="57">
        <v>0</v>
      </c>
      <c r="N846" s="58">
        <v>1</v>
      </c>
      <c r="O846" s="58">
        <v>0</v>
      </c>
      <c r="P846" s="58">
        <v>0</v>
      </c>
      <c r="Q846" s="58">
        <v>0</v>
      </c>
      <c r="R846" s="58">
        <v>0</v>
      </c>
      <c r="S846" s="91">
        <v>0</v>
      </c>
    </row>
    <row r="847" spans="1:19">
      <c r="A847" s="54" t="s">
        <v>1171</v>
      </c>
      <c r="B847" s="55" t="s">
        <v>1172</v>
      </c>
      <c r="C847" s="56">
        <v>5</v>
      </c>
      <c r="D847" s="57">
        <v>52</v>
      </c>
      <c r="E847" s="57">
        <v>2.6</v>
      </c>
      <c r="F847" s="57">
        <v>2.5150000000000001</v>
      </c>
      <c r="G847" s="57">
        <v>0</v>
      </c>
      <c r="H847" s="57">
        <v>22.3</v>
      </c>
      <c r="I847" s="57">
        <v>0</v>
      </c>
      <c r="J847" s="57">
        <v>0</v>
      </c>
      <c r="K847" s="57">
        <v>0</v>
      </c>
      <c r="L847" s="57">
        <v>0</v>
      </c>
      <c r="M847" s="57">
        <v>0</v>
      </c>
      <c r="N847" s="58">
        <v>1</v>
      </c>
      <c r="O847" s="58">
        <v>0</v>
      </c>
      <c r="P847" s="58">
        <v>0</v>
      </c>
      <c r="Q847" s="58">
        <v>0</v>
      </c>
      <c r="R847" s="58">
        <v>0</v>
      </c>
      <c r="S847" s="91">
        <v>0</v>
      </c>
    </row>
    <row r="848" spans="1:19">
      <c r="A848" s="54" t="s">
        <v>1173</v>
      </c>
      <c r="B848" s="55" t="s">
        <v>1174</v>
      </c>
      <c r="C848" s="56">
        <v>5</v>
      </c>
      <c r="D848" s="57">
        <v>52</v>
      </c>
      <c r="E848" s="57">
        <v>2.6</v>
      </c>
      <c r="F848" s="57">
        <v>2.5150000000000001</v>
      </c>
      <c r="G848" s="57">
        <v>0</v>
      </c>
      <c r="H848" s="57">
        <v>23</v>
      </c>
      <c r="I848" s="57">
        <v>0</v>
      </c>
      <c r="J848" s="57">
        <v>0</v>
      </c>
      <c r="K848" s="57">
        <v>0</v>
      </c>
      <c r="L848" s="57">
        <v>0</v>
      </c>
      <c r="M848" s="57">
        <v>0</v>
      </c>
      <c r="N848" s="58">
        <v>1</v>
      </c>
      <c r="O848" s="58">
        <v>0</v>
      </c>
      <c r="P848" s="58">
        <v>0</v>
      </c>
      <c r="Q848" s="58">
        <v>0</v>
      </c>
      <c r="R848" s="58">
        <v>0</v>
      </c>
      <c r="S848" s="91">
        <v>0</v>
      </c>
    </row>
    <row r="849" spans="1:19">
      <c r="A849" s="54" t="s">
        <v>1175</v>
      </c>
      <c r="B849" s="55" t="s">
        <v>1176</v>
      </c>
      <c r="C849" s="56">
        <v>5</v>
      </c>
      <c r="D849" s="57">
        <v>52</v>
      </c>
      <c r="E849" s="57">
        <v>2.6</v>
      </c>
      <c r="F849" s="57">
        <v>2.5150000000000001</v>
      </c>
      <c r="G849" s="57">
        <v>0</v>
      </c>
      <c r="H849" s="57">
        <v>22</v>
      </c>
      <c r="I849" s="57">
        <v>0</v>
      </c>
      <c r="J849" s="57">
        <v>0</v>
      </c>
      <c r="K849" s="57">
        <v>0</v>
      </c>
      <c r="L849" s="57">
        <v>0</v>
      </c>
      <c r="M849" s="57">
        <v>0</v>
      </c>
      <c r="N849" s="58">
        <v>1</v>
      </c>
      <c r="O849" s="58">
        <v>0</v>
      </c>
      <c r="P849" s="58">
        <v>0</v>
      </c>
      <c r="Q849" s="58">
        <v>0</v>
      </c>
      <c r="R849" s="58">
        <v>0</v>
      </c>
      <c r="S849" s="91">
        <v>0</v>
      </c>
    </row>
    <row r="850" spans="1:19">
      <c r="A850" s="54" t="s">
        <v>1177</v>
      </c>
      <c r="B850" s="55" t="s">
        <v>1178</v>
      </c>
      <c r="C850" s="56">
        <v>5</v>
      </c>
      <c r="D850" s="57">
        <v>52</v>
      </c>
      <c r="E850" s="57">
        <v>2.6</v>
      </c>
      <c r="F850" s="57">
        <v>2.5150000000000001</v>
      </c>
      <c r="G850" s="57">
        <v>0</v>
      </c>
      <c r="H850" s="57">
        <v>21.8</v>
      </c>
      <c r="I850" s="57">
        <v>0</v>
      </c>
      <c r="J850" s="57">
        <v>0</v>
      </c>
      <c r="K850" s="57">
        <v>0</v>
      </c>
      <c r="L850" s="57">
        <v>0</v>
      </c>
      <c r="M850" s="57">
        <v>0</v>
      </c>
      <c r="N850" s="58">
        <v>1</v>
      </c>
      <c r="O850" s="58">
        <v>0</v>
      </c>
      <c r="P850" s="58">
        <v>0</v>
      </c>
      <c r="Q850" s="58">
        <v>0</v>
      </c>
      <c r="R850" s="58">
        <v>0</v>
      </c>
      <c r="S850" s="91">
        <v>0</v>
      </c>
    </row>
    <row r="851" spans="1:19">
      <c r="A851" s="54" t="s">
        <v>1179</v>
      </c>
      <c r="B851" s="55" t="s">
        <v>1180</v>
      </c>
      <c r="C851" s="56">
        <v>1</v>
      </c>
      <c r="D851" s="57">
        <v>52</v>
      </c>
      <c r="E851" s="57">
        <v>2.6</v>
      </c>
      <c r="F851" s="57">
        <v>2.5150000000000001</v>
      </c>
      <c r="G851" s="57">
        <v>0</v>
      </c>
      <c r="H851" s="57">
        <v>22.2</v>
      </c>
      <c r="I851" s="57">
        <v>0</v>
      </c>
      <c r="J851" s="57">
        <v>0</v>
      </c>
      <c r="K851" s="57">
        <v>0</v>
      </c>
      <c r="L851" s="57">
        <v>0</v>
      </c>
      <c r="M851" s="57">
        <v>0</v>
      </c>
      <c r="N851" s="58">
        <v>1</v>
      </c>
      <c r="O851" s="58">
        <v>0</v>
      </c>
      <c r="P851" s="58">
        <v>0</v>
      </c>
      <c r="Q851" s="58">
        <v>0</v>
      </c>
      <c r="R851" s="58">
        <v>0</v>
      </c>
      <c r="S851" s="91">
        <v>0</v>
      </c>
    </row>
    <row r="852" spans="1:19">
      <c r="A852" s="54" t="s">
        <v>1181</v>
      </c>
      <c r="B852" s="55" t="s">
        <v>1182</v>
      </c>
      <c r="C852" s="56">
        <v>1</v>
      </c>
      <c r="D852" s="57">
        <v>52</v>
      </c>
      <c r="E852" s="57">
        <v>2.6</v>
      </c>
      <c r="F852" s="57">
        <v>2.5150000000000001</v>
      </c>
      <c r="G852" s="57">
        <v>0</v>
      </c>
      <c r="H852" s="57">
        <v>23.1</v>
      </c>
      <c r="I852" s="57">
        <v>0</v>
      </c>
      <c r="J852" s="57">
        <v>0</v>
      </c>
      <c r="K852" s="57">
        <v>0</v>
      </c>
      <c r="L852" s="57">
        <v>0</v>
      </c>
      <c r="M852" s="57">
        <v>0</v>
      </c>
      <c r="N852" s="58">
        <v>1</v>
      </c>
      <c r="O852" s="58">
        <v>0</v>
      </c>
      <c r="P852" s="58">
        <v>0</v>
      </c>
      <c r="Q852" s="58">
        <v>0</v>
      </c>
      <c r="R852" s="58">
        <v>0</v>
      </c>
      <c r="S852" s="91">
        <v>0</v>
      </c>
    </row>
    <row r="853" spans="1:19">
      <c r="A853" s="54" t="s">
        <v>1183</v>
      </c>
      <c r="B853" s="55" t="s">
        <v>1184</v>
      </c>
      <c r="C853" s="56">
        <v>5</v>
      </c>
      <c r="D853" s="57">
        <v>51.3</v>
      </c>
      <c r="E853" s="57">
        <v>2.6</v>
      </c>
      <c r="F853" s="57">
        <v>2.5150000000000001</v>
      </c>
      <c r="G853" s="57">
        <v>0</v>
      </c>
      <c r="H853" s="57">
        <v>18.8</v>
      </c>
      <c r="I853" s="57">
        <v>0</v>
      </c>
      <c r="J853" s="57">
        <v>0</v>
      </c>
      <c r="K853" s="57">
        <v>0</v>
      </c>
      <c r="L853" s="57">
        <v>0</v>
      </c>
      <c r="M853" s="57">
        <v>0</v>
      </c>
      <c r="N853" s="58">
        <v>1</v>
      </c>
      <c r="O853" s="58">
        <v>0</v>
      </c>
      <c r="P853" s="58">
        <v>0</v>
      </c>
      <c r="Q853" s="58">
        <v>0</v>
      </c>
      <c r="R853" s="58">
        <v>0</v>
      </c>
      <c r="S853" s="91">
        <v>0</v>
      </c>
    </row>
    <row r="854" spans="1:19">
      <c r="A854" s="54" t="s">
        <v>1185</v>
      </c>
      <c r="B854" s="55" t="s">
        <v>1186</v>
      </c>
      <c r="C854" s="56">
        <v>5</v>
      </c>
      <c r="D854" s="57">
        <v>50.7</v>
      </c>
      <c r="E854" s="57">
        <v>2.6</v>
      </c>
      <c r="F854" s="57">
        <v>2.5150000000000001</v>
      </c>
      <c r="G854" s="57">
        <v>0</v>
      </c>
      <c r="H854" s="57">
        <v>16.100000000000001</v>
      </c>
      <c r="I854" s="57">
        <v>0</v>
      </c>
      <c r="J854" s="57">
        <v>0</v>
      </c>
      <c r="K854" s="57">
        <v>0</v>
      </c>
      <c r="L854" s="57">
        <v>0</v>
      </c>
      <c r="M854" s="57">
        <v>0</v>
      </c>
      <c r="N854" s="58">
        <v>1</v>
      </c>
      <c r="O854" s="58">
        <v>0</v>
      </c>
      <c r="P854" s="58">
        <v>0</v>
      </c>
      <c r="Q854" s="58">
        <v>0</v>
      </c>
      <c r="R854" s="58">
        <v>0</v>
      </c>
      <c r="S854" s="91">
        <v>0</v>
      </c>
    </row>
    <row r="855" spans="1:19">
      <c r="A855" s="54" t="s">
        <v>1187</v>
      </c>
      <c r="B855" s="55" t="s">
        <v>1188</v>
      </c>
      <c r="C855" s="56">
        <v>5</v>
      </c>
      <c r="D855" s="57">
        <v>52</v>
      </c>
      <c r="E855" s="57">
        <v>2.6</v>
      </c>
      <c r="F855" s="57">
        <v>2.5150000000000001</v>
      </c>
      <c r="G855" s="57">
        <v>0</v>
      </c>
      <c r="H855" s="57">
        <v>23.1</v>
      </c>
      <c r="I855" s="57">
        <v>0</v>
      </c>
      <c r="J855" s="57">
        <v>0</v>
      </c>
      <c r="K855" s="57">
        <v>0</v>
      </c>
      <c r="L855" s="57">
        <v>0</v>
      </c>
      <c r="M855" s="57">
        <v>0</v>
      </c>
      <c r="N855" s="58">
        <v>1</v>
      </c>
      <c r="O855" s="58">
        <v>0</v>
      </c>
      <c r="P855" s="58">
        <v>0</v>
      </c>
      <c r="Q855" s="58">
        <v>0</v>
      </c>
      <c r="R855" s="58">
        <v>0</v>
      </c>
      <c r="S855" s="91">
        <v>0</v>
      </c>
    </row>
    <row r="856" spans="1:19">
      <c r="A856" s="54" t="s">
        <v>1189</v>
      </c>
      <c r="B856" s="55" t="s">
        <v>1190</v>
      </c>
      <c r="C856" s="56">
        <v>5</v>
      </c>
      <c r="D856" s="57">
        <v>51.5</v>
      </c>
      <c r="E856" s="57">
        <v>2.6</v>
      </c>
      <c r="F856" s="57">
        <v>2.5150000000000001</v>
      </c>
      <c r="G856" s="57">
        <v>0</v>
      </c>
      <c r="H856" s="57">
        <v>21.5</v>
      </c>
      <c r="I856" s="57">
        <v>0</v>
      </c>
      <c r="J856" s="57">
        <v>0</v>
      </c>
      <c r="K856" s="57">
        <v>0</v>
      </c>
      <c r="L856" s="57">
        <v>0</v>
      </c>
      <c r="M856" s="57">
        <v>0</v>
      </c>
      <c r="N856" s="58">
        <v>1</v>
      </c>
      <c r="O856" s="58">
        <v>0</v>
      </c>
      <c r="P856" s="58">
        <v>0</v>
      </c>
      <c r="Q856" s="58">
        <v>0</v>
      </c>
      <c r="R856" s="58">
        <v>0</v>
      </c>
      <c r="S856" s="91">
        <v>0</v>
      </c>
    </row>
    <row r="857" spans="1:19">
      <c r="A857" s="54" t="s">
        <v>1191</v>
      </c>
      <c r="B857" s="55" t="s">
        <v>1192</v>
      </c>
      <c r="C857" s="56">
        <v>5</v>
      </c>
      <c r="D857" s="57">
        <v>49.7</v>
      </c>
      <c r="E857" s="57">
        <v>2.6</v>
      </c>
      <c r="F857" s="57">
        <v>2.5150000000000001</v>
      </c>
      <c r="G857" s="57">
        <v>0</v>
      </c>
      <c r="H857" s="57">
        <v>15.1</v>
      </c>
      <c r="I857" s="57">
        <v>0</v>
      </c>
      <c r="J857" s="57">
        <v>0</v>
      </c>
      <c r="K857" s="57">
        <v>0</v>
      </c>
      <c r="L857" s="57">
        <v>0</v>
      </c>
      <c r="M857" s="57">
        <v>0</v>
      </c>
      <c r="N857" s="58">
        <v>1</v>
      </c>
      <c r="O857" s="58">
        <v>0</v>
      </c>
      <c r="P857" s="58">
        <v>0</v>
      </c>
      <c r="Q857" s="58">
        <v>0</v>
      </c>
      <c r="R857" s="58">
        <v>0</v>
      </c>
      <c r="S857" s="91">
        <v>0</v>
      </c>
    </row>
    <row r="858" spans="1:19">
      <c r="A858" s="54" t="s">
        <v>1193</v>
      </c>
      <c r="B858" s="55" t="s">
        <v>1194</v>
      </c>
      <c r="C858" s="56">
        <v>5</v>
      </c>
      <c r="D858" s="57">
        <v>55</v>
      </c>
      <c r="E858" s="57">
        <v>2.6</v>
      </c>
      <c r="F858" s="57">
        <v>2.5219999999999998</v>
      </c>
      <c r="G858" s="57">
        <v>0</v>
      </c>
      <c r="H858" s="57">
        <v>24.2</v>
      </c>
      <c r="I858" s="57">
        <v>0</v>
      </c>
      <c r="J858" s="57">
        <v>0</v>
      </c>
      <c r="K858" s="57">
        <v>0</v>
      </c>
      <c r="L858" s="57">
        <v>0</v>
      </c>
      <c r="M858" s="57">
        <v>0</v>
      </c>
      <c r="N858" s="58">
        <v>1</v>
      </c>
      <c r="O858" s="58">
        <v>0</v>
      </c>
      <c r="P858" s="58">
        <v>0</v>
      </c>
      <c r="Q858" s="58">
        <v>0</v>
      </c>
      <c r="R858" s="58">
        <v>0</v>
      </c>
      <c r="S858" s="91">
        <v>0</v>
      </c>
    </row>
    <row r="859" spans="1:19">
      <c r="A859" s="54" t="s">
        <v>1195</v>
      </c>
      <c r="B859" s="55" t="s">
        <v>1196</v>
      </c>
      <c r="C859" s="56">
        <v>1</v>
      </c>
      <c r="D859" s="57">
        <v>55</v>
      </c>
      <c r="E859" s="57">
        <v>2.6</v>
      </c>
      <c r="F859" s="57">
        <v>2.5219999999999998</v>
      </c>
      <c r="G859" s="57">
        <v>0</v>
      </c>
      <c r="H859" s="57">
        <v>21.7</v>
      </c>
      <c r="I859" s="57">
        <v>0</v>
      </c>
      <c r="J859" s="57">
        <v>0</v>
      </c>
      <c r="K859" s="57">
        <v>0</v>
      </c>
      <c r="L859" s="57">
        <v>0</v>
      </c>
      <c r="M859" s="57">
        <v>0</v>
      </c>
      <c r="N859" s="58">
        <v>1</v>
      </c>
      <c r="O859" s="58">
        <v>0</v>
      </c>
      <c r="P859" s="58">
        <v>0</v>
      </c>
      <c r="Q859" s="58">
        <v>0</v>
      </c>
      <c r="R859" s="58">
        <v>0</v>
      </c>
      <c r="S859" s="91">
        <v>0</v>
      </c>
    </row>
    <row r="860" spans="1:19">
      <c r="A860" s="54" t="s">
        <v>1197</v>
      </c>
      <c r="B860" s="55" t="s">
        <v>1198</v>
      </c>
      <c r="C860" s="56">
        <v>1</v>
      </c>
      <c r="D860" s="57">
        <v>55</v>
      </c>
      <c r="E860" s="57">
        <v>2.6</v>
      </c>
      <c r="F860" s="57">
        <v>2.5219999999999998</v>
      </c>
      <c r="G860" s="57">
        <v>0</v>
      </c>
      <c r="H860" s="57">
        <v>21.2</v>
      </c>
      <c r="I860" s="57">
        <v>0</v>
      </c>
      <c r="J860" s="57">
        <v>0</v>
      </c>
      <c r="K860" s="57">
        <v>0</v>
      </c>
      <c r="L860" s="57">
        <v>0</v>
      </c>
      <c r="M860" s="57">
        <v>0</v>
      </c>
      <c r="N860" s="58">
        <v>1</v>
      </c>
      <c r="O860" s="58">
        <v>0</v>
      </c>
      <c r="P860" s="58">
        <v>0</v>
      </c>
      <c r="Q860" s="58">
        <v>0</v>
      </c>
      <c r="R860" s="58">
        <v>0</v>
      </c>
      <c r="S860" s="91">
        <v>0</v>
      </c>
    </row>
    <row r="861" spans="1:19">
      <c r="A861" s="54" t="s">
        <v>1199</v>
      </c>
      <c r="B861" s="55" t="s">
        <v>1200</v>
      </c>
      <c r="C861" s="56">
        <v>5</v>
      </c>
      <c r="D861" s="57">
        <v>55</v>
      </c>
      <c r="E861" s="57">
        <v>2.6</v>
      </c>
      <c r="F861" s="57">
        <v>2.5219999999999998</v>
      </c>
      <c r="G861" s="57">
        <v>0</v>
      </c>
      <c r="H861" s="57">
        <v>20.2</v>
      </c>
      <c r="I861" s="57">
        <v>0</v>
      </c>
      <c r="J861" s="57">
        <v>0</v>
      </c>
      <c r="K861" s="57">
        <v>0</v>
      </c>
      <c r="L861" s="57">
        <v>0</v>
      </c>
      <c r="M861" s="57">
        <v>0</v>
      </c>
      <c r="N861" s="58">
        <v>1</v>
      </c>
      <c r="O861" s="58">
        <v>0</v>
      </c>
      <c r="P861" s="58">
        <v>0</v>
      </c>
      <c r="Q861" s="58">
        <v>0</v>
      </c>
      <c r="R861" s="58">
        <v>0</v>
      </c>
      <c r="S861" s="91">
        <v>0</v>
      </c>
    </row>
    <row r="862" spans="1:19">
      <c r="A862" s="54" t="s">
        <v>1201</v>
      </c>
      <c r="B862" s="55" t="s">
        <v>1202</v>
      </c>
      <c r="C862" s="56">
        <v>1</v>
      </c>
      <c r="D862" s="57">
        <v>52</v>
      </c>
      <c r="E862" s="57">
        <v>2.6</v>
      </c>
      <c r="F862" s="57">
        <v>2.5150000000000001</v>
      </c>
      <c r="G862" s="57">
        <v>0</v>
      </c>
      <c r="H862" s="57">
        <v>22.513000000000002</v>
      </c>
      <c r="I862" s="57">
        <v>0</v>
      </c>
      <c r="J862" s="57">
        <v>0</v>
      </c>
      <c r="K862" s="57">
        <v>0</v>
      </c>
      <c r="L862" s="57">
        <v>0</v>
      </c>
      <c r="M862" s="57">
        <v>0</v>
      </c>
      <c r="N862" s="58">
        <v>1</v>
      </c>
      <c r="O862" s="58">
        <v>0</v>
      </c>
      <c r="P862" s="58">
        <v>0</v>
      </c>
      <c r="Q862" s="58">
        <v>0</v>
      </c>
      <c r="R862" s="58">
        <v>0</v>
      </c>
      <c r="S862" s="91">
        <v>0</v>
      </c>
    </row>
    <row r="863" spans="1:19">
      <c r="A863" s="54" t="s">
        <v>1203</v>
      </c>
      <c r="B863" s="55" t="s">
        <v>1204</v>
      </c>
      <c r="C863" s="56">
        <v>5</v>
      </c>
      <c r="D863" s="57">
        <v>52</v>
      </c>
      <c r="E863" s="57">
        <v>2.6</v>
      </c>
      <c r="F863" s="57">
        <v>2.5150000000000001</v>
      </c>
      <c r="G863" s="57">
        <v>0</v>
      </c>
      <c r="H863" s="57">
        <v>22.513000000000002</v>
      </c>
      <c r="I863" s="57">
        <v>0</v>
      </c>
      <c r="J863" s="57">
        <v>0</v>
      </c>
      <c r="K863" s="57">
        <v>0</v>
      </c>
      <c r="L863" s="57">
        <v>0</v>
      </c>
      <c r="M863" s="57">
        <v>0</v>
      </c>
      <c r="N863" s="58">
        <v>1</v>
      </c>
      <c r="O863" s="58">
        <v>0</v>
      </c>
      <c r="P863" s="58">
        <v>0</v>
      </c>
      <c r="Q863" s="58">
        <v>0</v>
      </c>
      <c r="R863" s="58">
        <v>0</v>
      </c>
      <c r="S863" s="91">
        <v>0</v>
      </c>
    </row>
    <row r="864" spans="1:19">
      <c r="A864" s="54" t="s">
        <v>1205</v>
      </c>
      <c r="B864" s="55" t="s">
        <v>1206</v>
      </c>
      <c r="C864" s="56">
        <v>5</v>
      </c>
      <c r="D864" s="57">
        <v>52</v>
      </c>
      <c r="E864" s="57">
        <v>2.6</v>
      </c>
      <c r="F864" s="57">
        <v>2.5150000000000001</v>
      </c>
      <c r="G864" s="57">
        <v>0</v>
      </c>
      <c r="H864" s="57">
        <v>21.513000000000002</v>
      </c>
      <c r="I864" s="57">
        <v>0</v>
      </c>
      <c r="J864" s="57">
        <v>0</v>
      </c>
      <c r="K864" s="57">
        <v>0</v>
      </c>
      <c r="L864" s="57">
        <v>0</v>
      </c>
      <c r="M864" s="57">
        <v>0</v>
      </c>
      <c r="N864" s="58">
        <v>1</v>
      </c>
      <c r="O864" s="58">
        <v>0</v>
      </c>
      <c r="P864" s="58">
        <v>0</v>
      </c>
      <c r="Q864" s="58">
        <v>0</v>
      </c>
      <c r="R864" s="58">
        <v>0</v>
      </c>
      <c r="S864" s="91">
        <v>0</v>
      </c>
    </row>
    <row r="865" spans="1:19">
      <c r="A865" s="54" t="s">
        <v>1207</v>
      </c>
      <c r="B865" s="55" t="s">
        <v>1208</v>
      </c>
      <c r="C865" s="56">
        <v>1</v>
      </c>
      <c r="D865" s="57">
        <v>51</v>
      </c>
      <c r="E865" s="57">
        <v>3</v>
      </c>
      <c r="F865" s="57">
        <v>3</v>
      </c>
      <c r="G865" s="57">
        <v>0</v>
      </c>
      <c r="H865" s="57">
        <v>15</v>
      </c>
      <c r="I865" s="57">
        <v>0</v>
      </c>
      <c r="J865" s="57">
        <v>0</v>
      </c>
      <c r="K865" s="57">
        <v>0</v>
      </c>
      <c r="L865" s="57">
        <v>0</v>
      </c>
      <c r="M865" s="57">
        <v>0</v>
      </c>
      <c r="N865" s="58">
        <v>1</v>
      </c>
      <c r="O865" s="58">
        <v>0</v>
      </c>
      <c r="P865" s="58">
        <v>0</v>
      </c>
      <c r="Q865" s="58">
        <v>0</v>
      </c>
      <c r="R865" s="58">
        <v>0</v>
      </c>
      <c r="S865" s="91">
        <v>0</v>
      </c>
    </row>
    <row r="866" spans="1:19">
      <c r="A866" s="54" t="s">
        <v>1209</v>
      </c>
      <c r="B866" s="55" t="s">
        <v>1210</v>
      </c>
      <c r="C866" s="56">
        <v>1</v>
      </c>
      <c r="D866" s="57">
        <v>52</v>
      </c>
      <c r="E866" s="57">
        <v>2.6</v>
      </c>
      <c r="F866" s="57">
        <v>2.5150000000000001</v>
      </c>
      <c r="G866" s="57">
        <v>0</v>
      </c>
      <c r="H866" s="57">
        <v>22.312999999999999</v>
      </c>
      <c r="I866" s="57">
        <v>0</v>
      </c>
      <c r="J866" s="57">
        <v>0</v>
      </c>
      <c r="K866" s="57">
        <v>0</v>
      </c>
      <c r="L866" s="57">
        <v>0</v>
      </c>
      <c r="M866" s="57">
        <v>0</v>
      </c>
      <c r="N866" s="58">
        <v>1</v>
      </c>
      <c r="O866" s="58">
        <v>0</v>
      </c>
      <c r="P866" s="58">
        <v>0</v>
      </c>
      <c r="Q866" s="58">
        <v>0</v>
      </c>
      <c r="R866" s="58">
        <v>0</v>
      </c>
      <c r="S866" s="91">
        <v>0</v>
      </c>
    </row>
    <row r="867" spans="1:19">
      <c r="A867" s="54" t="s">
        <v>1211</v>
      </c>
      <c r="B867" s="55" t="s">
        <v>1212</v>
      </c>
      <c r="C867" s="56">
        <v>5</v>
      </c>
      <c r="D867" s="57">
        <v>52</v>
      </c>
      <c r="E867" s="57">
        <v>2.6</v>
      </c>
      <c r="F867" s="57">
        <v>2.5150000000000001</v>
      </c>
      <c r="G867" s="57">
        <v>0</v>
      </c>
      <c r="H867" s="57">
        <v>22.2</v>
      </c>
      <c r="I867" s="57">
        <v>0</v>
      </c>
      <c r="J867" s="57">
        <v>0</v>
      </c>
      <c r="K867" s="57">
        <v>0</v>
      </c>
      <c r="L867" s="57">
        <v>0</v>
      </c>
      <c r="M867" s="57">
        <v>0</v>
      </c>
      <c r="N867" s="58">
        <v>1</v>
      </c>
      <c r="O867" s="58">
        <v>0</v>
      </c>
      <c r="P867" s="58">
        <v>0</v>
      </c>
      <c r="Q867" s="58">
        <v>0</v>
      </c>
      <c r="R867" s="58">
        <v>0</v>
      </c>
      <c r="S867" s="91">
        <v>0</v>
      </c>
    </row>
    <row r="868" spans="1:19">
      <c r="A868" s="54" t="s">
        <v>1213</v>
      </c>
      <c r="B868" s="55" t="s">
        <v>1214</v>
      </c>
      <c r="C868" s="56">
        <v>5</v>
      </c>
      <c r="D868" s="57">
        <v>49.7</v>
      </c>
      <c r="E868" s="57">
        <v>2.6</v>
      </c>
      <c r="F868" s="57">
        <v>2.5150000000000001</v>
      </c>
      <c r="G868" s="57">
        <v>0</v>
      </c>
      <c r="H868" s="57">
        <v>14.6</v>
      </c>
      <c r="I868" s="57">
        <v>0</v>
      </c>
      <c r="J868" s="57">
        <v>0</v>
      </c>
      <c r="K868" s="57">
        <v>0</v>
      </c>
      <c r="L868" s="57">
        <v>0</v>
      </c>
      <c r="M868" s="57">
        <v>0</v>
      </c>
      <c r="N868" s="58">
        <v>1</v>
      </c>
      <c r="O868" s="58">
        <v>0</v>
      </c>
      <c r="P868" s="58">
        <v>0</v>
      </c>
      <c r="Q868" s="58">
        <v>0</v>
      </c>
      <c r="R868" s="58">
        <v>0</v>
      </c>
      <c r="S868" s="91">
        <v>0</v>
      </c>
    </row>
    <row r="869" spans="1:19">
      <c r="A869" s="54" t="s">
        <v>1215</v>
      </c>
      <c r="B869" s="55" t="s">
        <v>1216</v>
      </c>
      <c r="C869" s="56">
        <v>5</v>
      </c>
      <c r="D869" s="57">
        <v>55</v>
      </c>
      <c r="E869" s="57">
        <v>2.6</v>
      </c>
      <c r="F869" s="57">
        <v>2.5219999999999998</v>
      </c>
      <c r="G869" s="57">
        <v>0</v>
      </c>
      <c r="H869" s="57">
        <v>21.4</v>
      </c>
      <c r="I869" s="57">
        <v>0</v>
      </c>
      <c r="J869" s="57">
        <v>0</v>
      </c>
      <c r="K869" s="57">
        <v>0</v>
      </c>
      <c r="L869" s="57">
        <v>0</v>
      </c>
      <c r="M869" s="57">
        <v>0</v>
      </c>
      <c r="N869" s="58">
        <v>1</v>
      </c>
      <c r="O869" s="58">
        <v>0</v>
      </c>
      <c r="P869" s="58">
        <v>0</v>
      </c>
      <c r="Q869" s="58">
        <v>0</v>
      </c>
      <c r="R869" s="58">
        <v>0</v>
      </c>
      <c r="S869" s="91">
        <v>0</v>
      </c>
    </row>
    <row r="870" spans="1:19">
      <c r="A870" s="54" t="s">
        <v>1217</v>
      </c>
      <c r="B870" s="55" t="s">
        <v>1218</v>
      </c>
      <c r="C870" s="56">
        <v>5</v>
      </c>
      <c r="D870" s="57">
        <v>55</v>
      </c>
      <c r="E870" s="57">
        <v>2.6</v>
      </c>
      <c r="F870" s="57">
        <v>2.5219999999999998</v>
      </c>
      <c r="G870" s="57">
        <v>0</v>
      </c>
      <c r="H870" s="57">
        <v>21.4</v>
      </c>
      <c r="I870" s="57">
        <v>0</v>
      </c>
      <c r="J870" s="57">
        <v>0</v>
      </c>
      <c r="K870" s="57">
        <v>0</v>
      </c>
      <c r="L870" s="57">
        <v>0</v>
      </c>
      <c r="M870" s="57">
        <v>0</v>
      </c>
      <c r="N870" s="58">
        <v>1</v>
      </c>
      <c r="O870" s="58">
        <v>0</v>
      </c>
      <c r="P870" s="58">
        <v>0</v>
      </c>
      <c r="Q870" s="58">
        <v>0</v>
      </c>
      <c r="R870" s="58">
        <v>0</v>
      </c>
      <c r="S870" s="91">
        <v>0</v>
      </c>
    </row>
    <row r="871" spans="1:19">
      <c r="A871" s="54" t="s">
        <v>1219</v>
      </c>
      <c r="B871" s="55" t="s">
        <v>1220</v>
      </c>
      <c r="C871" s="56">
        <v>5</v>
      </c>
      <c r="D871" s="57">
        <v>55</v>
      </c>
      <c r="E871" s="57">
        <v>2.6</v>
      </c>
      <c r="F871" s="57">
        <v>2.5219999999999998</v>
      </c>
      <c r="G871" s="57">
        <v>0</v>
      </c>
      <c r="H871" s="57">
        <v>21.7</v>
      </c>
      <c r="I871" s="57">
        <v>0</v>
      </c>
      <c r="J871" s="57">
        <v>0</v>
      </c>
      <c r="K871" s="57">
        <v>0</v>
      </c>
      <c r="L871" s="57">
        <v>0</v>
      </c>
      <c r="M871" s="57">
        <v>0</v>
      </c>
      <c r="N871" s="58">
        <v>1</v>
      </c>
      <c r="O871" s="58">
        <v>0</v>
      </c>
      <c r="P871" s="58">
        <v>0</v>
      </c>
      <c r="Q871" s="58">
        <v>0</v>
      </c>
      <c r="R871" s="58">
        <v>0</v>
      </c>
      <c r="S871" s="91">
        <v>0</v>
      </c>
    </row>
    <row r="872" spans="1:19">
      <c r="A872" s="54" t="s">
        <v>1221</v>
      </c>
      <c r="B872" s="55" t="s">
        <v>1222</v>
      </c>
      <c r="C872" s="56">
        <v>5</v>
      </c>
      <c r="D872" s="57">
        <v>51</v>
      </c>
      <c r="E872" s="57">
        <v>3</v>
      </c>
      <c r="F872" s="57">
        <v>3</v>
      </c>
      <c r="G872" s="57">
        <v>0</v>
      </c>
      <c r="H872" s="57">
        <v>15</v>
      </c>
      <c r="I872" s="57">
        <v>0</v>
      </c>
      <c r="J872" s="57">
        <v>0</v>
      </c>
      <c r="K872" s="57">
        <v>0</v>
      </c>
      <c r="L872" s="57">
        <v>0</v>
      </c>
      <c r="M872" s="57">
        <v>0</v>
      </c>
      <c r="N872" s="58">
        <v>1</v>
      </c>
      <c r="O872" s="58">
        <v>0</v>
      </c>
      <c r="P872" s="58">
        <v>0</v>
      </c>
      <c r="Q872" s="58">
        <v>0</v>
      </c>
      <c r="R872" s="58">
        <v>0</v>
      </c>
      <c r="S872" s="91">
        <v>0</v>
      </c>
    </row>
    <row r="873" spans="1:19">
      <c r="A873" s="54" t="s">
        <v>1223</v>
      </c>
      <c r="B873" s="55" t="s">
        <v>1224</v>
      </c>
      <c r="C873" s="56">
        <v>1</v>
      </c>
      <c r="D873" s="57">
        <v>51.1</v>
      </c>
      <c r="E873" s="57">
        <v>2.6</v>
      </c>
      <c r="F873" s="57">
        <v>3</v>
      </c>
      <c r="G873" s="57">
        <v>0</v>
      </c>
      <c r="H873" s="57">
        <v>16.2</v>
      </c>
      <c r="I873" s="57">
        <v>0</v>
      </c>
      <c r="J873" s="57">
        <v>0</v>
      </c>
      <c r="K873" s="57">
        <v>0</v>
      </c>
      <c r="L873" s="57">
        <v>0</v>
      </c>
      <c r="M873" s="57">
        <v>0</v>
      </c>
      <c r="N873" s="58">
        <v>1</v>
      </c>
      <c r="O873" s="58">
        <v>0</v>
      </c>
      <c r="P873" s="58">
        <v>0</v>
      </c>
      <c r="Q873" s="58">
        <v>0</v>
      </c>
      <c r="R873" s="58">
        <v>0</v>
      </c>
      <c r="S873" s="91">
        <v>0</v>
      </c>
    </row>
    <row r="874" spans="1:19">
      <c r="A874" s="54" t="s">
        <v>1225</v>
      </c>
      <c r="B874" s="55" t="s">
        <v>1226</v>
      </c>
      <c r="C874" s="56">
        <v>5</v>
      </c>
      <c r="D874" s="57">
        <v>51.5</v>
      </c>
      <c r="E874" s="57">
        <v>3</v>
      </c>
      <c r="F874" s="57">
        <v>3</v>
      </c>
      <c r="G874" s="57">
        <v>0</v>
      </c>
      <c r="H874" s="57">
        <v>16.2</v>
      </c>
      <c r="I874" s="57">
        <v>0</v>
      </c>
      <c r="J874" s="57">
        <v>0</v>
      </c>
      <c r="K874" s="57">
        <v>0</v>
      </c>
      <c r="L874" s="57">
        <v>0</v>
      </c>
      <c r="M874" s="57">
        <v>0</v>
      </c>
      <c r="N874" s="58">
        <v>1</v>
      </c>
      <c r="O874" s="58">
        <v>0</v>
      </c>
      <c r="P874" s="58">
        <v>0</v>
      </c>
      <c r="Q874" s="58">
        <v>0</v>
      </c>
      <c r="R874" s="58">
        <v>0</v>
      </c>
      <c r="S874" s="91">
        <v>0</v>
      </c>
    </row>
    <row r="875" spans="1:19">
      <c r="A875" s="54" t="s">
        <v>1227</v>
      </c>
      <c r="B875" s="55" t="s">
        <v>1228</v>
      </c>
      <c r="C875" s="56">
        <v>5</v>
      </c>
      <c r="D875" s="57">
        <v>52</v>
      </c>
      <c r="E875" s="57">
        <v>2.6</v>
      </c>
      <c r="F875" s="57">
        <v>2.5150000000000001</v>
      </c>
      <c r="G875" s="57">
        <v>0</v>
      </c>
      <c r="H875" s="57">
        <v>21.6</v>
      </c>
      <c r="I875" s="57">
        <v>0</v>
      </c>
      <c r="J875" s="57">
        <v>0</v>
      </c>
      <c r="K875" s="57">
        <v>0</v>
      </c>
      <c r="L875" s="57">
        <v>0</v>
      </c>
      <c r="M875" s="57">
        <v>0</v>
      </c>
      <c r="N875" s="58">
        <v>1</v>
      </c>
      <c r="O875" s="58">
        <v>0</v>
      </c>
      <c r="P875" s="58">
        <v>0</v>
      </c>
      <c r="Q875" s="58">
        <v>0</v>
      </c>
      <c r="R875" s="58">
        <v>0</v>
      </c>
      <c r="S875" s="91">
        <v>0</v>
      </c>
    </row>
    <row r="876" spans="1:19">
      <c r="A876" s="54" t="s">
        <v>1229</v>
      </c>
      <c r="B876" s="55" t="s">
        <v>1230</v>
      </c>
      <c r="C876" s="56">
        <v>5</v>
      </c>
      <c r="D876" s="57">
        <v>52</v>
      </c>
      <c r="E876" s="57">
        <v>2.6</v>
      </c>
      <c r="F876" s="57">
        <v>2.5150000000000001</v>
      </c>
      <c r="G876" s="57">
        <v>0</v>
      </c>
      <c r="H876" s="57">
        <v>22.9</v>
      </c>
      <c r="I876" s="57">
        <v>0</v>
      </c>
      <c r="J876" s="57">
        <v>0</v>
      </c>
      <c r="K876" s="57">
        <v>0</v>
      </c>
      <c r="L876" s="57">
        <v>0</v>
      </c>
      <c r="M876" s="57">
        <v>0</v>
      </c>
      <c r="N876" s="58">
        <v>1</v>
      </c>
      <c r="O876" s="58">
        <v>0</v>
      </c>
      <c r="P876" s="58">
        <v>0</v>
      </c>
      <c r="Q876" s="58">
        <v>0</v>
      </c>
      <c r="R876" s="58">
        <v>0</v>
      </c>
      <c r="S876" s="91">
        <v>0</v>
      </c>
    </row>
    <row r="877" spans="1:19">
      <c r="A877" s="54" t="s">
        <v>1231</v>
      </c>
      <c r="B877" s="55" t="s">
        <v>1232</v>
      </c>
      <c r="C877" s="56">
        <v>1</v>
      </c>
      <c r="D877" s="57">
        <v>58.4</v>
      </c>
      <c r="E877" s="57">
        <v>5.5</v>
      </c>
      <c r="F877" s="57">
        <v>2.5219999999999998</v>
      </c>
      <c r="G877" s="57">
        <v>0</v>
      </c>
      <c r="H877" s="57">
        <v>21.7</v>
      </c>
      <c r="I877" s="57">
        <v>0</v>
      </c>
      <c r="J877" s="57">
        <v>0</v>
      </c>
      <c r="K877" s="57">
        <v>0</v>
      </c>
      <c r="L877" s="57">
        <v>0</v>
      </c>
      <c r="M877" s="57">
        <v>0</v>
      </c>
      <c r="N877" s="58">
        <v>1</v>
      </c>
      <c r="O877" s="58">
        <v>0</v>
      </c>
      <c r="P877" s="58">
        <v>0</v>
      </c>
      <c r="Q877" s="58">
        <v>0</v>
      </c>
      <c r="R877" s="58">
        <v>0</v>
      </c>
      <c r="S877" s="91">
        <v>0</v>
      </c>
    </row>
    <row r="878" spans="1:19">
      <c r="A878" s="54" t="s">
        <v>1233</v>
      </c>
      <c r="B878" s="55" t="s">
        <v>1234</v>
      </c>
      <c r="C878" s="56">
        <v>0</v>
      </c>
      <c r="D878" s="57">
        <v>52.1</v>
      </c>
      <c r="E878" s="57">
        <v>5.2</v>
      </c>
      <c r="F878" s="57">
        <v>2.5150000000000001</v>
      </c>
      <c r="G878" s="57">
        <v>0</v>
      </c>
      <c r="H878" s="57">
        <v>19</v>
      </c>
      <c r="I878" s="57">
        <v>0</v>
      </c>
      <c r="J878" s="57">
        <v>0</v>
      </c>
      <c r="K878" s="57">
        <v>0</v>
      </c>
      <c r="L878" s="57">
        <v>0</v>
      </c>
      <c r="M878" s="57">
        <v>0</v>
      </c>
      <c r="N878" s="58">
        <v>1</v>
      </c>
      <c r="O878" s="58">
        <v>0</v>
      </c>
      <c r="P878" s="58">
        <v>0</v>
      </c>
      <c r="Q878" s="58">
        <v>0</v>
      </c>
      <c r="R878" s="58">
        <v>0</v>
      </c>
      <c r="S878" s="91">
        <v>0</v>
      </c>
    </row>
    <row r="879" spans="1:19">
      <c r="A879" s="54" t="s">
        <v>1235</v>
      </c>
      <c r="B879" s="55" t="s">
        <v>1236</v>
      </c>
      <c r="C879" s="56">
        <v>1</v>
      </c>
      <c r="D879" s="57">
        <v>50.2</v>
      </c>
      <c r="E879" s="57">
        <v>2.6</v>
      </c>
      <c r="F879" s="57">
        <v>2.5150000000000001</v>
      </c>
      <c r="G879" s="57">
        <v>0</v>
      </c>
      <c r="H879" s="57">
        <v>16.600000000000001</v>
      </c>
      <c r="I879" s="57">
        <v>0</v>
      </c>
      <c r="J879" s="57">
        <v>0</v>
      </c>
      <c r="K879" s="57">
        <v>0</v>
      </c>
      <c r="L879" s="57">
        <v>0</v>
      </c>
      <c r="M879" s="57">
        <v>0</v>
      </c>
      <c r="N879" s="58">
        <v>1</v>
      </c>
      <c r="O879" s="58">
        <v>0</v>
      </c>
      <c r="P879" s="58">
        <v>0</v>
      </c>
      <c r="Q879" s="58">
        <v>0</v>
      </c>
      <c r="R879" s="58">
        <v>0</v>
      </c>
      <c r="S879" s="91">
        <v>0</v>
      </c>
    </row>
    <row r="880" spans="1:19">
      <c r="A880" s="54" t="s">
        <v>1237</v>
      </c>
      <c r="B880" s="55" t="s">
        <v>1238</v>
      </c>
      <c r="C880" s="56">
        <v>5</v>
      </c>
      <c r="D880" s="57">
        <v>55.3</v>
      </c>
      <c r="E880" s="57">
        <v>3</v>
      </c>
      <c r="F880" s="57">
        <v>3</v>
      </c>
      <c r="G880" s="57">
        <v>0</v>
      </c>
      <c r="H880" s="57">
        <v>21.5</v>
      </c>
      <c r="I880" s="57">
        <v>0</v>
      </c>
      <c r="J880" s="57">
        <v>0</v>
      </c>
      <c r="K880" s="57">
        <v>0</v>
      </c>
      <c r="L880" s="57">
        <v>0</v>
      </c>
      <c r="M880" s="57">
        <v>0</v>
      </c>
      <c r="N880" s="58">
        <v>1</v>
      </c>
      <c r="O880" s="58">
        <v>0</v>
      </c>
      <c r="P880" s="58">
        <v>0</v>
      </c>
      <c r="Q880" s="58">
        <v>0</v>
      </c>
      <c r="R880" s="58">
        <v>0</v>
      </c>
      <c r="S880" s="91">
        <v>0</v>
      </c>
    </row>
    <row r="881" spans="1:19">
      <c r="A881" s="54" t="s">
        <v>1239</v>
      </c>
      <c r="B881" s="55" t="s">
        <v>1240</v>
      </c>
      <c r="C881" s="56">
        <v>5</v>
      </c>
      <c r="D881" s="57">
        <v>48</v>
      </c>
      <c r="E881" s="57">
        <v>2.6</v>
      </c>
      <c r="F881" s="57">
        <v>2.5150000000000001</v>
      </c>
      <c r="G881" s="57">
        <v>0</v>
      </c>
      <c r="H881" s="57">
        <v>13.4</v>
      </c>
      <c r="I881" s="57">
        <v>0</v>
      </c>
      <c r="J881" s="57">
        <v>0</v>
      </c>
      <c r="K881" s="57">
        <v>0</v>
      </c>
      <c r="L881" s="57">
        <v>0</v>
      </c>
      <c r="M881" s="57">
        <v>0</v>
      </c>
      <c r="N881" s="58">
        <v>1</v>
      </c>
      <c r="O881" s="58">
        <v>0</v>
      </c>
      <c r="P881" s="58">
        <v>0</v>
      </c>
      <c r="Q881" s="58">
        <v>0</v>
      </c>
      <c r="R881" s="58">
        <v>0</v>
      </c>
      <c r="S881" s="91">
        <v>0</v>
      </c>
    </row>
    <row r="882" spans="1:19">
      <c r="A882" s="54" t="s">
        <v>1241</v>
      </c>
      <c r="B882" s="55" t="s">
        <v>1242</v>
      </c>
      <c r="C882" s="56">
        <v>5</v>
      </c>
      <c r="D882" s="57">
        <v>52</v>
      </c>
      <c r="E882" s="57">
        <v>2.6</v>
      </c>
      <c r="F882" s="57">
        <v>2.5150000000000001</v>
      </c>
      <c r="G882" s="57">
        <v>0</v>
      </c>
      <c r="H882" s="57">
        <v>20.7</v>
      </c>
      <c r="I882" s="57">
        <v>0</v>
      </c>
      <c r="J882" s="57">
        <v>0</v>
      </c>
      <c r="K882" s="57">
        <v>0</v>
      </c>
      <c r="L882" s="57">
        <v>0</v>
      </c>
      <c r="M882" s="57">
        <v>0</v>
      </c>
      <c r="N882" s="58">
        <v>0.53</v>
      </c>
      <c r="O882" s="58">
        <v>0</v>
      </c>
      <c r="P882" s="58">
        <v>0</v>
      </c>
      <c r="Q882" s="58">
        <v>0</v>
      </c>
      <c r="R882" s="58">
        <v>0</v>
      </c>
      <c r="S882" s="91">
        <v>0</v>
      </c>
    </row>
    <row r="883" spans="1:19">
      <c r="A883" s="54" t="s">
        <v>1243</v>
      </c>
      <c r="B883" s="55" t="s">
        <v>1244</v>
      </c>
      <c r="C883" s="56">
        <v>5</v>
      </c>
      <c r="D883" s="57">
        <v>52.5</v>
      </c>
      <c r="E883" s="57">
        <v>2.6</v>
      </c>
      <c r="F883" s="57">
        <v>2.5150000000000001</v>
      </c>
      <c r="G883" s="57">
        <v>0</v>
      </c>
      <c r="H883" s="57">
        <v>17.899999999999999</v>
      </c>
      <c r="I883" s="57">
        <v>0</v>
      </c>
      <c r="J883" s="57">
        <v>0</v>
      </c>
      <c r="K883" s="57">
        <v>0</v>
      </c>
      <c r="L883" s="57">
        <v>0</v>
      </c>
      <c r="M883" s="57">
        <v>0</v>
      </c>
      <c r="N883" s="58">
        <v>1</v>
      </c>
      <c r="O883" s="58">
        <v>0</v>
      </c>
      <c r="P883" s="58">
        <v>0</v>
      </c>
      <c r="Q883" s="58">
        <v>0</v>
      </c>
      <c r="R883" s="58">
        <v>0</v>
      </c>
      <c r="S883" s="91">
        <v>0</v>
      </c>
    </row>
    <row r="884" spans="1:19">
      <c r="A884" s="54" t="s">
        <v>1245</v>
      </c>
      <c r="B884" s="55" t="s">
        <v>1246</v>
      </c>
      <c r="C884" s="56">
        <v>5</v>
      </c>
      <c r="D884" s="57">
        <v>52.5</v>
      </c>
      <c r="E884" s="57">
        <v>2.6</v>
      </c>
      <c r="F884" s="57">
        <v>2.5150000000000001</v>
      </c>
      <c r="G884" s="57">
        <v>0</v>
      </c>
      <c r="H884" s="57">
        <v>18.399999999999999</v>
      </c>
      <c r="I884" s="57">
        <v>0</v>
      </c>
      <c r="J884" s="57">
        <v>0</v>
      </c>
      <c r="K884" s="57">
        <v>0</v>
      </c>
      <c r="L884" s="57">
        <v>0</v>
      </c>
      <c r="M884" s="57">
        <v>0</v>
      </c>
      <c r="N884" s="58">
        <v>1</v>
      </c>
      <c r="O884" s="58">
        <v>0</v>
      </c>
      <c r="P884" s="58">
        <v>0</v>
      </c>
      <c r="Q884" s="58">
        <v>0</v>
      </c>
      <c r="R884" s="58">
        <v>0</v>
      </c>
      <c r="S884" s="91">
        <v>0</v>
      </c>
    </row>
    <row r="885" spans="1:19">
      <c r="A885" s="54" t="s">
        <v>1247</v>
      </c>
      <c r="B885" s="55" t="s">
        <v>1248</v>
      </c>
      <c r="C885" s="56">
        <v>3</v>
      </c>
      <c r="D885" s="57">
        <v>55.3</v>
      </c>
      <c r="E885" s="57">
        <v>3</v>
      </c>
      <c r="F885" s="57">
        <v>3</v>
      </c>
      <c r="G885" s="57">
        <v>0</v>
      </c>
      <c r="H885" s="57">
        <v>23.25</v>
      </c>
      <c r="I885" s="57">
        <v>0</v>
      </c>
      <c r="J885" s="57">
        <v>0</v>
      </c>
      <c r="K885" s="57">
        <v>0</v>
      </c>
      <c r="L885" s="57">
        <v>0</v>
      </c>
      <c r="M885" s="57">
        <v>0</v>
      </c>
      <c r="N885" s="58">
        <v>1</v>
      </c>
      <c r="O885" s="58">
        <v>0</v>
      </c>
      <c r="P885" s="58">
        <v>0</v>
      </c>
      <c r="Q885" s="58">
        <v>0</v>
      </c>
      <c r="R885" s="58">
        <v>0</v>
      </c>
      <c r="S885" s="91">
        <v>0</v>
      </c>
    </row>
    <row r="886" spans="1:19">
      <c r="A886" s="54" t="s">
        <v>1249</v>
      </c>
      <c r="B886" s="55" t="s">
        <v>1250</v>
      </c>
      <c r="C886" s="56">
        <v>3</v>
      </c>
      <c r="D886" s="57">
        <v>55.3</v>
      </c>
      <c r="E886" s="57">
        <v>3</v>
      </c>
      <c r="F886" s="57">
        <v>3</v>
      </c>
      <c r="G886" s="57">
        <v>3</v>
      </c>
      <c r="H886" s="57">
        <v>23.25</v>
      </c>
      <c r="I886" s="57">
        <v>0</v>
      </c>
      <c r="J886" s="57">
        <v>0</v>
      </c>
      <c r="K886" s="57">
        <v>0</v>
      </c>
      <c r="L886" s="57">
        <v>0</v>
      </c>
      <c r="M886" s="57">
        <v>0</v>
      </c>
      <c r="N886" s="58">
        <v>0</v>
      </c>
      <c r="O886" s="58">
        <v>0</v>
      </c>
      <c r="P886" s="58">
        <v>0</v>
      </c>
      <c r="Q886" s="58">
        <v>0</v>
      </c>
      <c r="R886" s="58">
        <v>0</v>
      </c>
      <c r="S886" s="91">
        <v>0</v>
      </c>
    </row>
    <row r="887" spans="1:19">
      <c r="A887" s="54" t="s">
        <v>1251</v>
      </c>
      <c r="B887" s="55" t="s">
        <v>1252</v>
      </c>
      <c r="C887" s="56">
        <v>1</v>
      </c>
      <c r="D887" s="57">
        <v>58.1</v>
      </c>
      <c r="E887" s="57">
        <v>5.5</v>
      </c>
      <c r="F887" s="57">
        <v>2.5219999999999998</v>
      </c>
      <c r="G887" s="57">
        <v>0</v>
      </c>
      <c r="H887" s="57">
        <v>21.9</v>
      </c>
      <c r="I887" s="57">
        <v>0</v>
      </c>
      <c r="J887" s="57">
        <v>0</v>
      </c>
      <c r="K887" s="57">
        <v>0</v>
      </c>
      <c r="L887" s="57">
        <v>0</v>
      </c>
      <c r="M887" s="57">
        <v>0</v>
      </c>
      <c r="N887" s="58">
        <v>1</v>
      </c>
      <c r="O887" s="58">
        <v>0</v>
      </c>
      <c r="P887" s="58">
        <v>0</v>
      </c>
      <c r="Q887" s="58">
        <v>0</v>
      </c>
      <c r="R887" s="58">
        <v>0</v>
      </c>
      <c r="S887" s="91">
        <v>0</v>
      </c>
    </row>
    <row r="888" spans="1:19">
      <c r="A888" s="54" t="s">
        <v>1253</v>
      </c>
      <c r="B888" s="55" t="s">
        <v>1254</v>
      </c>
      <c r="C888" s="56">
        <v>5</v>
      </c>
      <c r="D888" s="57">
        <v>57.9</v>
      </c>
      <c r="E888" s="57">
        <v>5.5</v>
      </c>
      <c r="F888" s="57">
        <v>2.5219999999999998</v>
      </c>
      <c r="G888" s="57">
        <v>0</v>
      </c>
      <c r="H888" s="57">
        <v>22.7</v>
      </c>
      <c r="I888" s="57">
        <v>0</v>
      </c>
      <c r="J888" s="57">
        <v>0</v>
      </c>
      <c r="K888" s="57">
        <v>0</v>
      </c>
      <c r="L888" s="57">
        <v>0</v>
      </c>
      <c r="M888" s="57">
        <v>0</v>
      </c>
      <c r="N888" s="58">
        <v>1</v>
      </c>
      <c r="O888" s="58">
        <v>0</v>
      </c>
      <c r="P888" s="58">
        <v>0</v>
      </c>
      <c r="Q888" s="58">
        <v>0</v>
      </c>
      <c r="R888" s="58">
        <v>0</v>
      </c>
      <c r="S888" s="91">
        <v>0</v>
      </c>
    </row>
    <row r="889" spans="1:19">
      <c r="A889" s="54" t="s">
        <v>1255</v>
      </c>
      <c r="B889" s="55" t="s">
        <v>1256</v>
      </c>
      <c r="C889" s="56">
        <v>5</v>
      </c>
      <c r="D889" s="57">
        <v>53</v>
      </c>
      <c r="E889" s="57">
        <v>3</v>
      </c>
      <c r="F889" s="57">
        <v>3</v>
      </c>
      <c r="G889" s="57">
        <v>0</v>
      </c>
      <c r="H889" s="57">
        <v>17</v>
      </c>
      <c r="I889" s="57">
        <v>0</v>
      </c>
      <c r="J889" s="57">
        <v>0</v>
      </c>
      <c r="K889" s="57">
        <v>0</v>
      </c>
      <c r="L889" s="57">
        <v>0</v>
      </c>
      <c r="M889" s="57">
        <v>0</v>
      </c>
      <c r="N889" s="58">
        <v>1</v>
      </c>
      <c r="O889" s="58">
        <v>0</v>
      </c>
      <c r="P889" s="58">
        <v>0</v>
      </c>
      <c r="Q889" s="58">
        <v>0</v>
      </c>
      <c r="R889" s="58">
        <v>0</v>
      </c>
      <c r="S889" s="91">
        <v>0</v>
      </c>
    </row>
    <row r="890" spans="1:19">
      <c r="A890" s="54" t="s">
        <v>1257</v>
      </c>
      <c r="B890" s="55" t="s">
        <v>1258</v>
      </c>
      <c r="C890" s="56">
        <v>5</v>
      </c>
      <c r="D890" s="57">
        <v>54.8</v>
      </c>
      <c r="E890" s="57">
        <v>2.6</v>
      </c>
      <c r="F890" s="57">
        <v>2.5150000000000001</v>
      </c>
      <c r="G890" s="57">
        <v>0</v>
      </c>
      <c r="H890" s="57">
        <v>17.988</v>
      </c>
      <c r="I890" s="57">
        <v>27.023</v>
      </c>
      <c r="J890" s="57">
        <v>0</v>
      </c>
      <c r="K890" s="57">
        <v>0</v>
      </c>
      <c r="L890" s="57">
        <v>0</v>
      </c>
      <c r="M890" s="57">
        <v>0</v>
      </c>
      <c r="N890" s="58">
        <v>1</v>
      </c>
      <c r="O890" s="58">
        <v>1.3</v>
      </c>
      <c r="P890" s="58">
        <v>0</v>
      </c>
      <c r="Q890" s="58">
        <v>0</v>
      </c>
      <c r="R890" s="58">
        <v>0</v>
      </c>
      <c r="S890" s="91">
        <v>0</v>
      </c>
    </row>
    <row r="891" spans="1:19">
      <c r="A891" s="54" t="s">
        <v>1259</v>
      </c>
      <c r="B891" s="55" t="s">
        <v>1260</v>
      </c>
      <c r="C891" s="56">
        <v>5</v>
      </c>
      <c r="D891" s="57">
        <v>54.8</v>
      </c>
      <c r="E891" s="57">
        <v>2.6</v>
      </c>
      <c r="F891" s="57">
        <v>2.5150000000000001</v>
      </c>
      <c r="G891" s="57">
        <v>0</v>
      </c>
      <c r="H891" s="57">
        <v>18.5</v>
      </c>
      <c r="I891" s="57">
        <v>27.023</v>
      </c>
      <c r="J891" s="57">
        <v>0</v>
      </c>
      <c r="K891" s="57">
        <v>0</v>
      </c>
      <c r="L891" s="57">
        <v>0</v>
      </c>
      <c r="M891" s="57">
        <v>0</v>
      </c>
      <c r="N891" s="58">
        <v>1</v>
      </c>
      <c r="O891" s="58">
        <v>1.3</v>
      </c>
      <c r="P891" s="58">
        <v>0</v>
      </c>
      <c r="Q891" s="58">
        <v>0</v>
      </c>
      <c r="R891" s="58">
        <v>0</v>
      </c>
      <c r="S891" s="91">
        <v>0</v>
      </c>
    </row>
    <row r="892" spans="1:19">
      <c r="A892" s="54" t="s">
        <v>1261</v>
      </c>
      <c r="B892" s="55" t="s">
        <v>1262</v>
      </c>
      <c r="C892" s="56">
        <v>5</v>
      </c>
      <c r="D892" s="57">
        <v>51.5</v>
      </c>
      <c r="E892" s="57">
        <v>2.6</v>
      </c>
      <c r="F892" s="57">
        <v>2.5150000000000001</v>
      </c>
      <c r="G892" s="57">
        <v>0</v>
      </c>
      <c r="H892" s="57">
        <v>17.5</v>
      </c>
      <c r="I892" s="57">
        <v>28.7</v>
      </c>
      <c r="J892" s="57">
        <v>0</v>
      </c>
      <c r="K892" s="57">
        <v>0</v>
      </c>
      <c r="L892" s="57">
        <v>0</v>
      </c>
      <c r="M892" s="57">
        <v>0</v>
      </c>
      <c r="N892" s="58">
        <v>1</v>
      </c>
      <c r="O892" s="58">
        <v>1.3</v>
      </c>
      <c r="P892" s="58">
        <v>0</v>
      </c>
      <c r="Q892" s="58">
        <v>0</v>
      </c>
      <c r="R892" s="58">
        <v>0</v>
      </c>
      <c r="S892" s="91">
        <v>0</v>
      </c>
    </row>
    <row r="893" spans="1:19">
      <c r="A893" s="54" t="s">
        <v>1263</v>
      </c>
      <c r="B893" s="55" t="s">
        <v>1264</v>
      </c>
      <c r="C893" s="56">
        <v>5</v>
      </c>
      <c r="D893" s="57">
        <v>51</v>
      </c>
      <c r="E893" s="57">
        <v>2.6</v>
      </c>
      <c r="F893" s="57">
        <v>2.5150000000000001</v>
      </c>
      <c r="G893" s="57">
        <v>0</v>
      </c>
      <c r="H893" s="57">
        <v>21</v>
      </c>
      <c r="I893" s="57">
        <v>41</v>
      </c>
      <c r="J893" s="57">
        <v>0</v>
      </c>
      <c r="K893" s="57">
        <v>0</v>
      </c>
      <c r="L893" s="57">
        <v>0</v>
      </c>
      <c r="M893" s="57">
        <v>0</v>
      </c>
      <c r="N893" s="58">
        <v>1</v>
      </c>
      <c r="O893" s="58">
        <v>1.3</v>
      </c>
      <c r="P893" s="58">
        <v>0</v>
      </c>
      <c r="Q893" s="58">
        <v>0</v>
      </c>
      <c r="R893" s="58">
        <v>0</v>
      </c>
      <c r="S893" s="91">
        <v>0</v>
      </c>
    </row>
    <row r="894" spans="1:19">
      <c r="A894" s="54" t="s">
        <v>1265</v>
      </c>
      <c r="B894" s="55" t="s">
        <v>1266</v>
      </c>
      <c r="C894" s="56">
        <v>5</v>
      </c>
      <c r="D894" s="57">
        <v>52.5</v>
      </c>
      <c r="E894" s="57">
        <v>2.6</v>
      </c>
      <c r="F894" s="57">
        <v>2.5150000000000001</v>
      </c>
      <c r="G894" s="57">
        <v>0</v>
      </c>
      <c r="H894" s="57">
        <v>16.899999999999999</v>
      </c>
      <c r="I894" s="57">
        <v>25.9</v>
      </c>
      <c r="J894" s="57">
        <v>0</v>
      </c>
      <c r="K894" s="57">
        <v>0</v>
      </c>
      <c r="L894" s="57">
        <v>0</v>
      </c>
      <c r="M894" s="57">
        <v>0</v>
      </c>
      <c r="N894" s="58">
        <v>1</v>
      </c>
      <c r="O894" s="58">
        <v>1.3</v>
      </c>
      <c r="P894" s="58">
        <v>0</v>
      </c>
      <c r="Q894" s="58">
        <v>0</v>
      </c>
      <c r="R894" s="58">
        <v>0</v>
      </c>
      <c r="S894" s="91">
        <v>0</v>
      </c>
    </row>
    <row r="895" spans="1:19">
      <c r="A895" s="54" t="s">
        <v>1267</v>
      </c>
      <c r="B895" s="55" t="s">
        <v>1268</v>
      </c>
      <c r="C895" s="56">
        <v>5</v>
      </c>
      <c r="D895" s="57">
        <v>53.5</v>
      </c>
      <c r="E895" s="57">
        <v>2.6</v>
      </c>
      <c r="F895" s="57">
        <v>2.5150000000000001</v>
      </c>
      <c r="G895" s="57">
        <v>0</v>
      </c>
      <c r="H895" s="57">
        <v>19.5</v>
      </c>
      <c r="I895" s="57">
        <v>30.7</v>
      </c>
      <c r="J895" s="57">
        <v>0</v>
      </c>
      <c r="K895" s="57">
        <v>0</v>
      </c>
      <c r="L895" s="57">
        <v>0</v>
      </c>
      <c r="M895" s="57">
        <v>0</v>
      </c>
      <c r="N895" s="58">
        <v>1</v>
      </c>
      <c r="O895" s="58">
        <v>1.3</v>
      </c>
      <c r="P895" s="58">
        <v>0</v>
      </c>
      <c r="Q895" s="58">
        <v>0</v>
      </c>
      <c r="R895" s="58">
        <v>0</v>
      </c>
      <c r="S895" s="91">
        <v>0</v>
      </c>
    </row>
    <row r="896" spans="1:19">
      <c r="A896" s="54" t="s">
        <v>1269</v>
      </c>
      <c r="B896" s="55" t="s">
        <v>1270</v>
      </c>
      <c r="C896" s="56">
        <v>5</v>
      </c>
      <c r="D896" s="57">
        <v>52.5</v>
      </c>
      <c r="E896" s="57">
        <v>2.6</v>
      </c>
      <c r="F896" s="57">
        <v>2.5150000000000001</v>
      </c>
      <c r="G896" s="57">
        <v>0</v>
      </c>
      <c r="H896" s="57">
        <v>16.5</v>
      </c>
      <c r="I896" s="57">
        <v>25.5</v>
      </c>
      <c r="J896" s="57">
        <v>0</v>
      </c>
      <c r="K896" s="57">
        <v>0</v>
      </c>
      <c r="L896" s="57">
        <v>0</v>
      </c>
      <c r="M896" s="57">
        <v>0</v>
      </c>
      <c r="N896" s="58">
        <v>1</v>
      </c>
      <c r="O896" s="58">
        <v>1.3</v>
      </c>
      <c r="P896" s="58">
        <v>0</v>
      </c>
      <c r="Q896" s="58">
        <v>0</v>
      </c>
      <c r="R896" s="58">
        <v>0</v>
      </c>
      <c r="S896" s="91">
        <v>0</v>
      </c>
    </row>
    <row r="897" spans="1:19">
      <c r="A897" s="54" t="s">
        <v>1271</v>
      </c>
      <c r="B897" s="55" t="s">
        <v>1272</v>
      </c>
      <c r="C897" s="56">
        <v>1</v>
      </c>
      <c r="D897" s="57">
        <v>52.5</v>
      </c>
      <c r="E897" s="57">
        <v>2.6</v>
      </c>
      <c r="F897" s="57">
        <v>2.5150000000000001</v>
      </c>
      <c r="G897" s="57">
        <v>0</v>
      </c>
      <c r="H897" s="57">
        <v>16.5</v>
      </c>
      <c r="I897" s="57">
        <v>25.5</v>
      </c>
      <c r="J897" s="57">
        <v>0</v>
      </c>
      <c r="K897" s="57">
        <v>0</v>
      </c>
      <c r="L897" s="57">
        <v>0</v>
      </c>
      <c r="M897" s="57">
        <v>0</v>
      </c>
      <c r="N897" s="58">
        <v>1</v>
      </c>
      <c r="O897" s="58">
        <v>1.3</v>
      </c>
      <c r="P897" s="58">
        <v>0</v>
      </c>
      <c r="Q897" s="58">
        <v>0</v>
      </c>
      <c r="R897" s="58">
        <v>0</v>
      </c>
      <c r="S897" s="91">
        <v>0</v>
      </c>
    </row>
    <row r="898" spans="1:19">
      <c r="A898" s="54" t="s">
        <v>1273</v>
      </c>
      <c r="B898" s="55" t="s">
        <v>1274</v>
      </c>
      <c r="C898" s="56">
        <v>5</v>
      </c>
      <c r="D898" s="57">
        <v>54.8</v>
      </c>
      <c r="E898" s="57">
        <v>2.6</v>
      </c>
      <c r="F898" s="57">
        <v>2.5150000000000001</v>
      </c>
      <c r="G898" s="57">
        <v>0</v>
      </c>
      <c r="H898" s="57">
        <v>17.5</v>
      </c>
      <c r="I898" s="57">
        <v>26.023</v>
      </c>
      <c r="J898" s="57">
        <v>35.9</v>
      </c>
      <c r="K898" s="57">
        <v>0</v>
      </c>
      <c r="L898" s="57">
        <v>0</v>
      </c>
      <c r="M898" s="57">
        <v>0</v>
      </c>
      <c r="N898" s="58">
        <v>1</v>
      </c>
      <c r="O898" s="58">
        <v>1.3</v>
      </c>
      <c r="P898" s="58">
        <v>1</v>
      </c>
      <c r="Q898" s="58">
        <v>0</v>
      </c>
      <c r="R898" s="58">
        <v>0</v>
      </c>
      <c r="S898" s="91">
        <v>0</v>
      </c>
    </row>
    <row r="899" spans="1:19">
      <c r="A899" s="54" t="s">
        <v>1275</v>
      </c>
      <c r="B899" s="55" t="s">
        <v>1276</v>
      </c>
      <c r="C899" s="56">
        <v>5</v>
      </c>
      <c r="D899" s="57">
        <v>58.2</v>
      </c>
      <c r="E899" s="57">
        <v>5.5</v>
      </c>
      <c r="F899" s="57">
        <v>2.5219999999999998</v>
      </c>
      <c r="G899" s="57">
        <v>0</v>
      </c>
      <c r="H899" s="57">
        <v>21.5</v>
      </c>
      <c r="I899" s="57">
        <v>27.5</v>
      </c>
      <c r="J899" s="57">
        <v>42.5</v>
      </c>
      <c r="K899" s="57">
        <v>0</v>
      </c>
      <c r="L899" s="57">
        <v>0</v>
      </c>
      <c r="M899" s="57">
        <v>0</v>
      </c>
      <c r="N899" s="58">
        <v>1</v>
      </c>
      <c r="O899" s="58">
        <v>1.3</v>
      </c>
      <c r="P899" s="58">
        <v>5</v>
      </c>
      <c r="Q899" s="58">
        <v>0</v>
      </c>
      <c r="R899" s="58">
        <v>0</v>
      </c>
      <c r="S899" s="91">
        <v>0</v>
      </c>
    </row>
    <row r="900" spans="1:19">
      <c r="A900" s="54" t="s">
        <v>1277</v>
      </c>
      <c r="B900" s="55" t="s">
        <v>1278</v>
      </c>
      <c r="C900" s="56">
        <v>5</v>
      </c>
      <c r="D900" s="57">
        <v>58.1</v>
      </c>
      <c r="E900" s="57">
        <v>5.5</v>
      </c>
      <c r="F900" s="57">
        <v>2.5219999999999998</v>
      </c>
      <c r="G900" s="57">
        <v>0</v>
      </c>
      <c r="H900" s="57">
        <v>21.2</v>
      </c>
      <c r="I900" s="57">
        <v>27.2</v>
      </c>
      <c r="J900" s="57">
        <v>42.2</v>
      </c>
      <c r="K900" s="57">
        <v>0</v>
      </c>
      <c r="L900" s="57">
        <v>0</v>
      </c>
      <c r="M900" s="57">
        <v>0</v>
      </c>
      <c r="N900" s="58">
        <v>1</v>
      </c>
      <c r="O900" s="58">
        <v>1.3</v>
      </c>
      <c r="P900" s="58">
        <v>5</v>
      </c>
      <c r="Q900" s="58">
        <v>0</v>
      </c>
      <c r="R900" s="58">
        <v>0</v>
      </c>
      <c r="S900" s="91">
        <v>0</v>
      </c>
    </row>
    <row r="901" spans="1:19">
      <c r="A901" s="54" t="s">
        <v>1279</v>
      </c>
      <c r="B901" s="55" t="s">
        <v>1280</v>
      </c>
      <c r="C901" s="56">
        <v>1</v>
      </c>
      <c r="D901" s="57">
        <v>58.1</v>
      </c>
      <c r="E901" s="57">
        <v>5.5</v>
      </c>
      <c r="F901" s="57">
        <v>2.5219999999999998</v>
      </c>
      <c r="G901" s="57">
        <v>0</v>
      </c>
      <c r="H901" s="57">
        <v>21.2</v>
      </c>
      <c r="I901" s="57">
        <v>27.2</v>
      </c>
      <c r="J901" s="57">
        <v>42.2</v>
      </c>
      <c r="K901" s="57">
        <v>0</v>
      </c>
      <c r="L901" s="57">
        <v>0</v>
      </c>
      <c r="M901" s="57">
        <v>0</v>
      </c>
      <c r="N901" s="58">
        <v>1</v>
      </c>
      <c r="O901" s="58">
        <v>1.3</v>
      </c>
      <c r="P901" s="58">
        <v>5</v>
      </c>
      <c r="Q901" s="58">
        <v>0</v>
      </c>
      <c r="R901" s="58">
        <v>0</v>
      </c>
      <c r="S901" s="91">
        <v>0</v>
      </c>
    </row>
    <row r="902" spans="1:19">
      <c r="A902" s="54" t="s">
        <v>1281</v>
      </c>
      <c r="B902" s="55" t="s">
        <v>1282</v>
      </c>
      <c r="C902" s="56">
        <v>5</v>
      </c>
      <c r="D902" s="57">
        <v>53.8</v>
      </c>
      <c r="E902" s="57">
        <v>2.6</v>
      </c>
      <c r="F902" s="57">
        <v>2.5150000000000001</v>
      </c>
      <c r="G902" s="57">
        <v>0</v>
      </c>
      <c r="H902" s="57">
        <v>18.3</v>
      </c>
      <c r="I902" s="57">
        <v>30.3</v>
      </c>
      <c r="J902" s="57">
        <v>38.299999999999997</v>
      </c>
      <c r="K902" s="57">
        <v>0</v>
      </c>
      <c r="L902" s="57">
        <v>0</v>
      </c>
      <c r="M902" s="57">
        <v>0</v>
      </c>
      <c r="N902" s="58">
        <v>1</v>
      </c>
      <c r="O902" s="58">
        <v>1.3</v>
      </c>
      <c r="P902" s="58">
        <v>5</v>
      </c>
      <c r="Q902" s="58">
        <v>0</v>
      </c>
      <c r="R902" s="58">
        <v>0</v>
      </c>
      <c r="S902" s="91">
        <v>0</v>
      </c>
    </row>
    <row r="903" spans="1:19">
      <c r="A903" s="54" t="s">
        <v>1283</v>
      </c>
      <c r="B903" s="55" t="s">
        <v>1284</v>
      </c>
      <c r="C903" s="56">
        <v>5</v>
      </c>
      <c r="D903" s="57">
        <v>50</v>
      </c>
      <c r="E903" s="57">
        <v>2.6</v>
      </c>
      <c r="F903" s="57">
        <v>2.5150000000000001</v>
      </c>
      <c r="G903" s="57">
        <v>0</v>
      </c>
      <c r="H903" s="57">
        <v>19.8</v>
      </c>
      <c r="I903" s="57">
        <v>28.8</v>
      </c>
      <c r="J903" s="57">
        <v>35</v>
      </c>
      <c r="K903" s="57">
        <v>39.731999999999999</v>
      </c>
      <c r="L903" s="57">
        <v>0</v>
      </c>
      <c r="M903" s="57">
        <v>0</v>
      </c>
      <c r="N903" s="58">
        <v>1</v>
      </c>
      <c r="O903" s="58">
        <v>1.3</v>
      </c>
      <c r="P903" s="58">
        <v>6</v>
      </c>
      <c r="Q903" s="58">
        <v>0</v>
      </c>
      <c r="R903" s="58">
        <v>0</v>
      </c>
      <c r="S903" s="91">
        <v>0</v>
      </c>
    </row>
    <row r="904" spans="1:19">
      <c r="A904" s="54" t="s">
        <v>1285</v>
      </c>
      <c r="B904" s="55" t="s">
        <v>1286</v>
      </c>
      <c r="C904" s="56">
        <v>5</v>
      </c>
      <c r="D904" s="57">
        <v>54.6</v>
      </c>
      <c r="E904" s="57">
        <v>2.6</v>
      </c>
      <c r="F904" s="57">
        <v>2.5219999999999998</v>
      </c>
      <c r="G904" s="57">
        <v>0</v>
      </c>
      <c r="H904" s="57">
        <v>18</v>
      </c>
      <c r="I904" s="57">
        <v>29</v>
      </c>
      <c r="J904" s="57">
        <v>0</v>
      </c>
      <c r="K904" s="57">
        <v>0</v>
      </c>
      <c r="L904" s="57">
        <v>0</v>
      </c>
      <c r="M904" s="57">
        <v>0</v>
      </c>
      <c r="N904" s="58">
        <v>1</v>
      </c>
      <c r="O904" s="58">
        <v>2</v>
      </c>
      <c r="P904" s="58">
        <v>0</v>
      </c>
      <c r="Q904" s="58">
        <v>0</v>
      </c>
      <c r="R904" s="58">
        <v>0</v>
      </c>
      <c r="S904" s="91">
        <v>0</v>
      </c>
    </row>
    <row r="905" spans="1:19">
      <c r="A905" s="54" t="s">
        <v>1287</v>
      </c>
      <c r="B905" s="55" t="s">
        <v>1288</v>
      </c>
      <c r="C905" s="56">
        <v>5</v>
      </c>
      <c r="D905" s="57">
        <v>54.6</v>
      </c>
      <c r="E905" s="57">
        <v>2.6</v>
      </c>
      <c r="F905" s="57">
        <v>2.5219999999999998</v>
      </c>
      <c r="G905" s="57">
        <v>0</v>
      </c>
      <c r="H905" s="57">
        <v>16</v>
      </c>
      <c r="I905" s="57">
        <v>27</v>
      </c>
      <c r="J905" s="57">
        <v>0</v>
      </c>
      <c r="K905" s="57">
        <v>0</v>
      </c>
      <c r="L905" s="57">
        <v>0</v>
      </c>
      <c r="M905" s="57">
        <v>0</v>
      </c>
      <c r="N905" s="58">
        <v>1</v>
      </c>
      <c r="O905" s="58">
        <v>2</v>
      </c>
      <c r="P905" s="58">
        <v>0</v>
      </c>
      <c r="Q905" s="58">
        <v>0</v>
      </c>
      <c r="R905" s="58">
        <v>0</v>
      </c>
      <c r="S905" s="91">
        <v>0</v>
      </c>
    </row>
    <row r="906" spans="1:19">
      <c r="A906" s="54" t="s">
        <v>1289</v>
      </c>
      <c r="B906" s="55" t="s">
        <v>1290</v>
      </c>
      <c r="C906" s="56">
        <v>5</v>
      </c>
      <c r="D906" s="57">
        <v>51.8</v>
      </c>
      <c r="E906" s="57">
        <v>2.6</v>
      </c>
      <c r="F906" s="57">
        <v>2.5150000000000001</v>
      </c>
      <c r="G906" s="57">
        <v>0</v>
      </c>
      <c r="H906" s="57">
        <v>20.9</v>
      </c>
      <c r="I906" s="57">
        <v>32.9</v>
      </c>
      <c r="J906" s="57">
        <v>0</v>
      </c>
      <c r="K906" s="57">
        <v>0</v>
      </c>
      <c r="L906" s="57">
        <v>0</v>
      </c>
      <c r="M906" s="57">
        <v>0</v>
      </c>
      <c r="N906" s="58">
        <v>1</v>
      </c>
      <c r="O906" s="58">
        <v>2</v>
      </c>
      <c r="P906" s="58">
        <v>0</v>
      </c>
      <c r="Q906" s="58">
        <v>0</v>
      </c>
      <c r="R906" s="58">
        <v>0</v>
      </c>
      <c r="S906" s="91">
        <v>0</v>
      </c>
    </row>
    <row r="907" spans="1:19">
      <c r="A907" s="54" t="s">
        <v>1291</v>
      </c>
      <c r="B907" s="55" t="s">
        <v>1292</v>
      </c>
      <c r="C907" s="56">
        <v>5</v>
      </c>
      <c r="D907" s="57">
        <v>50.2</v>
      </c>
      <c r="E907" s="57">
        <v>2.6</v>
      </c>
      <c r="F907" s="57">
        <v>2.5150000000000001</v>
      </c>
      <c r="G907" s="57">
        <v>0</v>
      </c>
      <c r="H907" s="57">
        <v>20.2</v>
      </c>
      <c r="I907" s="57">
        <v>32.200000000000003</v>
      </c>
      <c r="J907" s="57">
        <v>0</v>
      </c>
      <c r="K907" s="57">
        <v>0</v>
      </c>
      <c r="L907" s="57">
        <v>0</v>
      </c>
      <c r="M907" s="57">
        <v>0</v>
      </c>
      <c r="N907" s="58">
        <v>1</v>
      </c>
      <c r="O907" s="58">
        <v>2</v>
      </c>
      <c r="P907" s="58">
        <v>0</v>
      </c>
      <c r="Q907" s="58">
        <v>0</v>
      </c>
      <c r="R907" s="58">
        <v>0</v>
      </c>
      <c r="S907" s="91">
        <v>0</v>
      </c>
    </row>
    <row r="908" spans="1:19">
      <c r="A908" s="54" t="s">
        <v>1293</v>
      </c>
      <c r="B908" s="55" t="s">
        <v>1294</v>
      </c>
      <c r="C908" s="56">
        <v>5</v>
      </c>
      <c r="D908" s="57">
        <v>54.6</v>
      </c>
      <c r="E908" s="57">
        <v>2.6</v>
      </c>
      <c r="F908" s="57">
        <v>2.5219999999999998</v>
      </c>
      <c r="G908" s="57">
        <v>0</v>
      </c>
      <c r="H908" s="57">
        <v>16</v>
      </c>
      <c r="I908" s="57">
        <v>27</v>
      </c>
      <c r="J908" s="57">
        <v>0</v>
      </c>
      <c r="K908" s="57">
        <v>0</v>
      </c>
      <c r="L908" s="57">
        <v>0</v>
      </c>
      <c r="M908" s="57">
        <v>0</v>
      </c>
      <c r="N908" s="58">
        <v>1</v>
      </c>
      <c r="O908" s="58">
        <v>2</v>
      </c>
      <c r="P908" s="58">
        <v>0</v>
      </c>
      <c r="Q908" s="58">
        <v>0</v>
      </c>
      <c r="R908" s="58">
        <v>0</v>
      </c>
      <c r="S908" s="91">
        <v>0</v>
      </c>
    </row>
    <row r="909" spans="1:19">
      <c r="A909" s="54" t="s">
        <v>1295</v>
      </c>
      <c r="B909" s="55" t="s">
        <v>1296</v>
      </c>
      <c r="C909" s="56">
        <v>5</v>
      </c>
      <c r="D909" s="57">
        <v>53.3</v>
      </c>
      <c r="E909" s="57">
        <v>2.6</v>
      </c>
      <c r="F909" s="57">
        <v>2.5150000000000001</v>
      </c>
      <c r="G909" s="57">
        <v>0</v>
      </c>
      <c r="H909" s="57">
        <v>19.8</v>
      </c>
      <c r="I909" s="57">
        <v>39.799999999999997</v>
      </c>
      <c r="J909" s="57">
        <v>0</v>
      </c>
      <c r="K909" s="57">
        <v>0</v>
      </c>
      <c r="L909" s="57">
        <v>0</v>
      </c>
      <c r="M909" s="57">
        <v>0</v>
      </c>
      <c r="N909" s="58">
        <v>1</v>
      </c>
      <c r="O909" s="58">
        <v>2</v>
      </c>
      <c r="P909" s="58">
        <v>0</v>
      </c>
      <c r="Q909" s="58">
        <v>0</v>
      </c>
      <c r="R909" s="58">
        <v>0</v>
      </c>
      <c r="S909" s="91">
        <v>0</v>
      </c>
    </row>
    <row r="910" spans="1:19">
      <c r="A910" s="54" t="s">
        <v>1297</v>
      </c>
      <c r="B910" s="55" t="s">
        <v>1298</v>
      </c>
      <c r="C910" s="56">
        <v>1</v>
      </c>
      <c r="D910" s="57">
        <v>52.75</v>
      </c>
      <c r="E910" s="57">
        <v>2.6</v>
      </c>
      <c r="F910" s="57">
        <v>2.5150000000000001</v>
      </c>
      <c r="G910" s="57">
        <v>0</v>
      </c>
      <c r="H910" s="57">
        <v>19.2</v>
      </c>
      <c r="I910" s="57">
        <v>35.200000000000003</v>
      </c>
      <c r="J910" s="57">
        <v>0</v>
      </c>
      <c r="K910" s="57">
        <v>0</v>
      </c>
      <c r="L910" s="57">
        <v>0</v>
      </c>
      <c r="M910" s="57">
        <v>0</v>
      </c>
      <c r="N910" s="58">
        <v>1</v>
      </c>
      <c r="O910" s="58">
        <v>2</v>
      </c>
      <c r="P910" s="58">
        <v>0</v>
      </c>
      <c r="Q910" s="58">
        <v>0</v>
      </c>
      <c r="R910" s="58">
        <v>0</v>
      </c>
      <c r="S910" s="91">
        <v>0</v>
      </c>
    </row>
    <row r="911" spans="1:19">
      <c r="A911" s="54" t="s">
        <v>1299</v>
      </c>
      <c r="B911" s="55" t="s">
        <v>1300</v>
      </c>
      <c r="C911" s="56">
        <v>5</v>
      </c>
      <c r="D911" s="57">
        <v>52.75</v>
      </c>
      <c r="E911" s="57">
        <v>2.6</v>
      </c>
      <c r="F911" s="57">
        <v>2.5150000000000001</v>
      </c>
      <c r="G911" s="57">
        <v>0</v>
      </c>
      <c r="H911" s="57">
        <v>18</v>
      </c>
      <c r="I911" s="57">
        <v>34</v>
      </c>
      <c r="J911" s="57">
        <v>0</v>
      </c>
      <c r="K911" s="57">
        <v>0</v>
      </c>
      <c r="L911" s="57">
        <v>0</v>
      </c>
      <c r="M911" s="57">
        <v>0</v>
      </c>
      <c r="N911" s="58">
        <v>1</v>
      </c>
      <c r="O911" s="58">
        <v>2</v>
      </c>
      <c r="P911" s="58">
        <v>0</v>
      </c>
      <c r="Q911" s="58">
        <v>0</v>
      </c>
      <c r="R911" s="58">
        <v>0</v>
      </c>
      <c r="S911" s="91">
        <v>0</v>
      </c>
    </row>
    <row r="912" spans="1:19">
      <c r="A912" s="54" t="s">
        <v>1301</v>
      </c>
      <c r="B912" s="55" t="s">
        <v>1302</v>
      </c>
      <c r="C912" s="56">
        <v>5</v>
      </c>
      <c r="D912" s="57">
        <v>52.6</v>
      </c>
      <c r="E912" s="57">
        <v>2.6</v>
      </c>
      <c r="F912" s="57">
        <v>2.5150000000000001</v>
      </c>
      <c r="G912" s="57">
        <v>0</v>
      </c>
      <c r="H912" s="57">
        <v>19.5</v>
      </c>
      <c r="I912" s="57">
        <v>39.5</v>
      </c>
      <c r="J912" s="57">
        <v>0</v>
      </c>
      <c r="K912" s="57">
        <v>0</v>
      </c>
      <c r="L912" s="57">
        <v>0</v>
      </c>
      <c r="M912" s="57">
        <v>0</v>
      </c>
      <c r="N912" s="58">
        <v>1</v>
      </c>
      <c r="O912" s="58">
        <v>2</v>
      </c>
      <c r="P912" s="58">
        <v>0</v>
      </c>
      <c r="Q912" s="58">
        <v>0</v>
      </c>
      <c r="R912" s="58">
        <v>0</v>
      </c>
      <c r="S912" s="91">
        <v>0</v>
      </c>
    </row>
    <row r="913" spans="1:19">
      <c r="A913" s="54" t="s">
        <v>1303</v>
      </c>
      <c r="B913" s="55" t="s">
        <v>1304</v>
      </c>
      <c r="C913" s="56">
        <v>5</v>
      </c>
      <c r="D913" s="57">
        <v>55</v>
      </c>
      <c r="E913" s="57">
        <v>2.6</v>
      </c>
      <c r="F913" s="57">
        <v>2.5219999999999998</v>
      </c>
      <c r="G913" s="57">
        <v>0</v>
      </c>
      <c r="H913" s="57">
        <v>21.2</v>
      </c>
      <c r="I913" s="57">
        <v>35.6</v>
      </c>
      <c r="J913" s="57">
        <v>0</v>
      </c>
      <c r="K913" s="57">
        <v>0</v>
      </c>
      <c r="L913" s="57">
        <v>0</v>
      </c>
      <c r="M913" s="57">
        <v>0</v>
      </c>
      <c r="N913" s="58">
        <v>1</v>
      </c>
      <c r="O913" s="58">
        <v>2</v>
      </c>
      <c r="P913" s="58">
        <v>0</v>
      </c>
      <c r="Q913" s="58">
        <v>0</v>
      </c>
      <c r="R913" s="58">
        <v>0</v>
      </c>
      <c r="S913" s="91">
        <v>0</v>
      </c>
    </row>
    <row r="914" spans="1:19">
      <c r="A914" s="54" t="s">
        <v>1305</v>
      </c>
      <c r="B914" s="55" t="s">
        <v>1306</v>
      </c>
      <c r="C914" s="56">
        <v>5</v>
      </c>
      <c r="D914" s="57">
        <v>53</v>
      </c>
      <c r="E914" s="57">
        <v>2.6</v>
      </c>
      <c r="F914" s="57">
        <v>2.5150000000000001</v>
      </c>
      <c r="G914" s="57">
        <v>0</v>
      </c>
      <c r="H914" s="57">
        <v>18.899999999999999</v>
      </c>
      <c r="I914" s="57">
        <v>30.9</v>
      </c>
      <c r="J914" s="57">
        <v>0</v>
      </c>
      <c r="K914" s="57">
        <v>0</v>
      </c>
      <c r="L914" s="57">
        <v>0</v>
      </c>
      <c r="M914" s="57">
        <v>0</v>
      </c>
      <c r="N914" s="58">
        <v>1</v>
      </c>
      <c r="O914" s="58">
        <v>2</v>
      </c>
      <c r="P914" s="58">
        <v>0</v>
      </c>
      <c r="Q914" s="58">
        <v>0</v>
      </c>
      <c r="R914" s="58">
        <v>0</v>
      </c>
      <c r="S914" s="91">
        <v>0</v>
      </c>
    </row>
    <row r="915" spans="1:19">
      <c r="A915" s="54" t="s">
        <v>1307</v>
      </c>
      <c r="B915" s="55" t="s">
        <v>1308</v>
      </c>
      <c r="C915" s="56">
        <v>5</v>
      </c>
      <c r="D915" s="57">
        <v>51</v>
      </c>
      <c r="E915" s="57">
        <v>2.6</v>
      </c>
      <c r="F915" s="57">
        <v>2.5150000000000001</v>
      </c>
      <c r="G915" s="57">
        <v>0</v>
      </c>
      <c r="H915" s="57">
        <v>23.2</v>
      </c>
      <c r="I915" s="57">
        <v>35.200000000000003</v>
      </c>
      <c r="J915" s="57">
        <v>0</v>
      </c>
      <c r="K915" s="57">
        <v>0</v>
      </c>
      <c r="L915" s="57">
        <v>0</v>
      </c>
      <c r="M915" s="57">
        <v>0</v>
      </c>
      <c r="N915" s="58">
        <v>1</v>
      </c>
      <c r="O915" s="58">
        <v>2</v>
      </c>
      <c r="P915" s="58">
        <v>0</v>
      </c>
      <c r="Q915" s="58">
        <v>0</v>
      </c>
      <c r="R915" s="58">
        <v>0</v>
      </c>
      <c r="S915" s="91">
        <v>0</v>
      </c>
    </row>
    <row r="916" spans="1:19">
      <c r="A916" s="54" t="s">
        <v>1309</v>
      </c>
      <c r="B916" s="55" t="s">
        <v>1310</v>
      </c>
      <c r="C916" s="56">
        <v>5</v>
      </c>
      <c r="D916" s="57">
        <v>59.6</v>
      </c>
      <c r="E916" s="57">
        <v>2.6</v>
      </c>
      <c r="F916" s="57">
        <v>2.5219999999999998</v>
      </c>
      <c r="G916" s="57">
        <v>0</v>
      </c>
      <c r="H916" s="57">
        <v>21.7</v>
      </c>
      <c r="I916" s="57">
        <v>31.7</v>
      </c>
      <c r="J916" s="57">
        <v>0</v>
      </c>
      <c r="K916" s="57">
        <v>0</v>
      </c>
      <c r="L916" s="57">
        <v>0</v>
      </c>
      <c r="M916" s="57">
        <v>0</v>
      </c>
      <c r="N916" s="58">
        <v>1</v>
      </c>
      <c r="O916" s="58">
        <v>2</v>
      </c>
      <c r="P916" s="58">
        <v>0</v>
      </c>
      <c r="Q916" s="58">
        <v>0</v>
      </c>
      <c r="R916" s="58">
        <v>0</v>
      </c>
      <c r="S916" s="91">
        <v>0</v>
      </c>
    </row>
    <row r="917" spans="1:19">
      <c r="A917" s="54" t="s">
        <v>1311</v>
      </c>
      <c r="B917" s="55" t="s">
        <v>1312</v>
      </c>
      <c r="C917" s="56">
        <v>1</v>
      </c>
      <c r="D917" s="57">
        <v>59.6</v>
      </c>
      <c r="E917" s="57">
        <v>2.6</v>
      </c>
      <c r="F917" s="57">
        <v>2.5219999999999998</v>
      </c>
      <c r="G917" s="57">
        <v>0</v>
      </c>
      <c r="H917" s="57">
        <v>21.7</v>
      </c>
      <c r="I917" s="57">
        <v>31.7</v>
      </c>
      <c r="J917" s="57">
        <v>0</v>
      </c>
      <c r="K917" s="57">
        <v>0</v>
      </c>
      <c r="L917" s="57">
        <v>0</v>
      </c>
      <c r="M917" s="57">
        <v>0</v>
      </c>
      <c r="N917" s="58">
        <v>1</v>
      </c>
      <c r="O917" s="58">
        <v>2</v>
      </c>
      <c r="P917" s="58">
        <v>0</v>
      </c>
      <c r="Q917" s="58">
        <v>0</v>
      </c>
      <c r="R917" s="58">
        <v>0</v>
      </c>
      <c r="S917" s="91">
        <v>0</v>
      </c>
    </row>
    <row r="918" spans="1:19">
      <c r="A918" s="54" t="s">
        <v>1313</v>
      </c>
      <c r="B918" s="55" t="s">
        <v>1314</v>
      </c>
      <c r="C918" s="56">
        <v>3</v>
      </c>
      <c r="D918" s="57">
        <v>58</v>
      </c>
      <c r="E918" s="57">
        <v>1.6</v>
      </c>
      <c r="F918" s="57">
        <v>2.5219999999999998</v>
      </c>
      <c r="G918" s="57">
        <v>0</v>
      </c>
      <c r="H918" s="57">
        <v>22.5</v>
      </c>
      <c r="I918" s="57">
        <v>36.799999999999997</v>
      </c>
      <c r="J918" s="57">
        <v>0</v>
      </c>
      <c r="K918" s="57">
        <v>0</v>
      </c>
      <c r="L918" s="57">
        <v>0</v>
      </c>
      <c r="M918" s="57">
        <v>0</v>
      </c>
      <c r="N918" s="58">
        <v>1</v>
      </c>
      <c r="O918" s="58">
        <v>2</v>
      </c>
      <c r="P918" s="58">
        <v>0</v>
      </c>
      <c r="Q918" s="58">
        <v>0</v>
      </c>
      <c r="R918" s="58">
        <v>0</v>
      </c>
      <c r="S918" s="91">
        <v>0</v>
      </c>
    </row>
    <row r="919" spans="1:19">
      <c r="A919" s="54" t="s">
        <v>1315</v>
      </c>
      <c r="B919" s="55" t="s">
        <v>1316</v>
      </c>
      <c r="C919" s="56">
        <v>5</v>
      </c>
      <c r="D919" s="57">
        <v>58</v>
      </c>
      <c r="E919" s="57">
        <v>2.6</v>
      </c>
      <c r="F919" s="57">
        <v>2.5219999999999998</v>
      </c>
      <c r="G919" s="57">
        <v>0</v>
      </c>
      <c r="H919" s="57">
        <v>19.2</v>
      </c>
      <c r="I919" s="57">
        <v>33.6</v>
      </c>
      <c r="J919" s="57">
        <v>0</v>
      </c>
      <c r="K919" s="57">
        <v>0</v>
      </c>
      <c r="L919" s="57">
        <v>0</v>
      </c>
      <c r="M919" s="57">
        <v>0</v>
      </c>
      <c r="N919" s="58">
        <v>1</v>
      </c>
      <c r="O919" s="58">
        <v>2</v>
      </c>
      <c r="P919" s="58">
        <v>0</v>
      </c>
      <c r="Q919" s="58">
        <v>0</v>
      </c>
      <c r="R919" s="58">
        <v>0</v>
      </c>
      <c r="S919" s="91">
        <v>0</v>
      </c>
    </row>
    <row r="920" spans="1:19">
      <c r="A920" s="54" t="s">
        <v>1317</v>
      </c>
      <c r="B920" s="55" t="s">
        <v>1318</v>
      </c>
      <c r="C920" s="56">
        <v>5</v>
      </c>
      <c r="D920" s="57">
        <v>51</v>
      </c>
      <c r="E920" s="57">
        <v>2.6</v>
      </c>
      <c r="F920" s="57">
        <v>2.5150000000000001</v>
      </c>
      <c r="G920" s="57">
        <v>0</v>
      </c>
      <c r="H920" s="57">
        <v>20.8</v>
      </c>
      <c r="I920" s="57">
        <v>29</v>
      </c>
      <c r="J920" s="57">
        <v>0</v>
      </c>
      <c r="K920" s="57">
        <v>0</v>
      </c>
      <c r="L920" s="57">
        <v>0</v>
      </c>
      <c r="M920" s="57">
        <v>0</v>
      </c>
      <c r="N920" s="58">
        <v>1</v>
      </c>
      <c r="O920" s="58">
        <v>2.2999999999999998</v>
      </c>
      <c r="P920" s="58">
        <v>0</v>
      </c>
      <c r="Q920" s="58">
        <v>0</v>
      </c>
      <c r="R920" s="58">
        <v>0</v>
      </c>
      <c r="S920" s="91">
        <v>0</v>
      </c>
    </row>
    <row r="921" spans="1:19">
      <c r="A921" s="54" t="s">
        <v>1319</v>
      </c>
      <c r="B921" s="55" t="s">
        <v>1320</v>
      </c>
      <c r="C921" s="56">
        <v>5</v>
      </c>
      <c r="D921" s="57">
        <v>52.5</v>
      </c>
      <c r="E921" s="57">
        <v>2.6</v>
      </c>
      <c r="F921" s="57">
        <v>2.5150000000000001</v>
      </c>
      <c r="G921" s="57">
        <v>0</v>
      </c>
      <c r="H921" s="57">
        <v>22.3</v>
      </c>
      <c r="I921" s="57">
        <v>30.5</v>
      </c>
      <c r="J921" s="57">
        <v>0</v>
      </c>
      <c r="K921" s="57">
        <v>0</v>
      </c>
      <c r="L921" s="57">
        <v>0</v>
      </c>
      <c r="M921" s="57">
        <v>0</v>
      </c>
      <c r="N921" s="58">
        <v>1</v>
      </c>
      <c r="O921" s="58">
        <v>2.2999999999999998</v>
      </c>
      <c r="P921" s="58">
        <v>0</v>
      </c>
      <c r="Q921" s="58">
        <v>0</v>
      </c>
      <c r="R921" s="58">
        <v>0</v>
      </c>
      <c r="S921" s="91">
        <v>0</v>
      </c>
    </row>
    <row r="922" spans="1:19">
      <c r="A922" s="54" t="s">
        <v>1321</v>
      </c>
      <c r="B922" s="55" t="s">
        <v>1322</v>
      </c>
      <c r="C922" s="56">
        <v>5</v>
      </c>
      <c r="D922" s="57">
        <v>55.5</v>
      </c>
      <c r="E922" s="57">
        <v>2.6</v>
      </c>
      <c r="F922" s="57">
        <v>2.5150000000000001</v>
      </c>
      <c r="G922" s="57">
        <v>0</v>
      </c>
      <c r="H922" s="57">
        <v>18</v>
      </c>
      <c r="I922" s="57">
        <v>26</v>
      </c>
      <c r="J922" s="57">
        <v>0</v>
      </c>
      <c r="K922" s="57">
        <v>0</v>
      </c>
      <c r="L922" s="57">
        <v>0</v>
      </c>
      <c r="M922" s="57">
        <v>0</v>
      </c>
      <c r="N922" s="58">
        <v>1</v>
      </c>
      <c r="O922" s="58">
        <v>2.2999999999999998</v>
      </c>
      <c r="P922" s="58">
        <v>0</v>
      </c>
      <c r="Q922" s="58">
        <v>0</v>
      </c>
      <c r="R922" s="58">
        <v>0</v>
      </c>
      <c r="S922" s="91">
        <v>0</v>
      </c>
    </row>
    <row r="923" spans="1:19">
      <c r="A923" s="54" t="s">
        <v>1323</v>
      </c>
      <c r="B923" s="55" t="s">
        <v>1324</v>
      </c>
      <c r="C923" s="56">
        <v>5</v>
      </c>
      <c r="D923" s="57">
        <v>51.7</v>
      </c>
      <c r="E923" s="57">
        <v>2.6</v>
      </c>
      <c r="F923" s="57">
        <v>2.5150000000000001</v>
      </c>
      <c r="G923" s="57">
        <v>0</v>
      </c>
      <c r="H923" s="57">
        <v>19.513999999999999</v>
      </c>
      <c r="I923" s="57">
        <v>27.686</v>
      </c>
      <c r="J923" s="57">
        <v>0</v>
      </c>
      <c r="K923" s="57">
        <v>0</v>
      </c>
      <c r="L923" s="57">
        <v>0</v>
      </c>
      <c r="M923" s="57">
        <v>0</v>
      </c>
      <c r="N923" s="58">
        <v>1</v>
      </c>
      <c r="O923" s="58">
        <v>2.2999999999999998</v>
      </c>
      <c r="P923" s="58">
        <v>0</v>
      </c>
      <c r="Q923" s="58">
        <v>0</v>
      </c>
      <c r="R923" s="58">
        <v>0</v>
      </c>
      <c r="S923" s="91">
        <v>0</v>
      </c>
    </row>
    <row r="924" spans="1:19">
      <c r="A924" s="54" t="s">
        <v>1325</v>
      </c>
      <c r="B924" s="55" t="s">
        <v>1326</v>
      </c>
      <c r="C924" s="56">
        <v>5</v>
      </c>
      <c r="D924" s="57">
        <v>53</v>
      </c>
      <c r="E924" s="57">
        <v>2.6</v>
      </c>
      <c r="F924" s="57">
        <v>2.5150000000000001</v>
      </c>
      <c r="G924" s="57">
        <v>0</v>
      </c>
      <c r="H924" s="57">
        <v>19.3</v>
      </c>
      <c r="I924" s="57">
        <v>38.299999999999997</v>
      </c>
      <c r="J924" s="57">
        <v>0</v>
      </c>
      <c r="K924" s="57">
        <v>0</v>
      </c>
      <c r="L924" s="57">
        <v>0</v>
      </c>
      <c r="M924" s="57">
        <v>0</v>
      </c>
      <c r="N924" s="58">
        <v>1</v>
      </c>
      <c r="O924" s="58">
        <v>2.2999999999999998</v>
      </c>
      <c r="P924" s="58">
        <v>0</v>
      </c>
      <c r="Q924" s="58">
        <v>0</v>
      </c>
      <c r="R924" s="58">
        <v>0</v>
      </c>
      <c r="S924" s="91">
        <v>0</v>
      </c>
    </row>
    <row r="925" spans="1:19">
      <c r="A925" s="54" t="s">
        <v>1327</v>
      </c>
      <c r="B925" s="55" t="s">
        <v>1328</v>
      </c>
      <c r="C925" s="56">
        <v>5</v>
      </c>
      <c r="D925" s="57">
        <v>57</v>
      </c>
      <c r="E925" s="57">
        <v>2.6</v>
      </c>
      <c r="F925" s="57">
        <v>2.5150000000000001</v>
      </c>
      <c r="G925" s="57">
        <v>0</v>
      </c>
      <c r="H925" s="57">
        <v>23</v>
      </c>
      <c r="I925" s="57">
        <v>32.267000000000003</v>
      </c>
      <c r="J925" s="57">
        <v>0</v>
      </c>
      <c r="K925" s="57">
        <v>0</v>
      </c>
      <c r="L925" s="57">
        <v>0</v>
      </c>
      <c r="M925" s="57">
        <v>0</v>
      </c>
      <c r="N925" s="58">
        <v>1</v>
      </c>
      <c r="O925" s="58">
        <v>2.2999999999999998</v>
      </c>
      <c r="P925" s="58">
        <v>0</v>
      </c>
      <c r="Q925" s="58">
        <v>0</v>
      </c>
      <c r="R925" s="58">
        <v>0</v>
      </c>
      <c r="S925" s="91">
        <v>0</v>
      </c>
    </row>
    <row r="926" spans="1:19">
      <c r="A926" s="54" t="s">
        <v>1329</v>
      </c>
      <c r="B926" s="55" t="s">
        <v>1330</v>
      </c>
      <c r="C926" s="56">
        <v>5</v>
      </c>
      <c r="D926" s="57">
        <v>54.6</v>
      </c>
      <c r="E926" s="57">
        <v>5.5</v>
      </c>
      <c r="F926" s="57">
        <v>2.2999999999999998</v>
      </c>
      <c r="G926" s="57">
        <v>0</v>
      </c>
      <c r="H926" s="57">
        <v>19</v>
      </c>
      <c r="I926" s="57">
        <v>27.2</v>
      </c>
      <c r="J926" s="57">
        <v>0</v>
      </c>
      <c r="K926" s="57">
        <v>0</v>
      </c>
      <c r="L926" s="57">
        <v>0</v>
      </c>
      <c r="M926" s="57">
        <v>0</v>
      </c>
      <c r="N926" s="58">
        <v>2</v>
      </c>
      <c r="O926" s="58">
        <v>1</v>
      </c>
      <c r="P926" s="58">
        <v>0</v>
      </c>
      <c r="Q926" s="58">
        <v>0</v>
      </c>
      <c r="R926" s="58">
        <v>0</v>
      </c>
      <c r="S926" s="91">
        <v>0</v>
      </c>
    </row>
    <row r="927" spans="1:19">
      <c r="A927" s="54" t="s">
        <v>1331</v>
      </c>
      <c r="B927" s="55" t="s">
        <v>1332</v>
      </c>
      <c r="C927" s="56">
        <v>5</v>
      </c>
      <c r="D927" s="57">
        <v>51.7</v>
      </c>
      <c r="E927" s="57">
        <v>2.6</v>
      </c>
      <c r="F927" s="57">
        <v>2.5150000000000001</v>
      </c>
      <c r="G927" s="57">
        <v>0</v>
      </c>
      <c r="H927" s="57">
        <v>19</v>
      </c>
      <c r="I927" s="57">
        <v>27.2</v>
      </c>
      <c r="J927" s="57">
        <v>0</v>
      </c>
      <c r="K927" s="57">
        <v>0</v>
      </c>
      <c r="L927" s="57">
        <v>0</v>
      </c>
      <c r="M927" s="57">
        <v>0</v>
      </c>
      <c r="N927" s="58">
        <v>1</v>
      </c>
      <c r="O927" s="58">
        <v>2.2999999999999998</v>
      </c>
      <c r="P927" s="58">
        <v>0</v>
      </c>
      <c r="Q927" s="58">
        <v>0</v>
      </c>
      <c r="R927" s="58">
        <v>0</v>
      </c>
      <c r="S927" s="91">
        <v>0</v>
      </c>
    </row>
    <row r="928" spans="1:19">
      <c r="A928" s="54" t="s">
        <v>1333</v>
      </c>
      <c r="B928" s="55" t="s">
        <v>1334</v>
      </c>
      <c r="C928" s="56">
        <v>5</v>
      </c>
      <c r="D928" s="57">
        <v>56</v>
      </c>
      <c r="E928" s="57">
        <v>5.5</v>
      </c>
      <c r="F928" s="57">
        <v>2.5150000000000001</v>
      </c>
      <c r="G928" s="57">
        <v>0</v>
      </c>
      <c r="H928" s="57">
        <v>20</v>
      </c>
      <c r="I928" s="57">
        <v>28.2</v>
      </c>
      <c r="J928" s="57">
        <v>0</v>
      </c>
      <c r="K928" s="57">
        <v>0</v>
      </c>
      <c r="L928" s="57">
        <v>0</v>
      </c>
      <c r="M928" s="57">
        <v>0</v>
      </c>
      <c r="N928" s="58">
        <v>1</v>
      </c>
      <c r="O928" s="58">
        <v>2.2999999999999998</v>
      </c>
      <c r="P928" s="58">
        <v>0</v>
      </c>
      <c r="Q928" s="58">
        <v>0</v>
      </c>
      <c r="R928" s="58">
        <v>0</v>
      </c>
      <c r="S928" s="91">
        <v>0</v>
      </c>
    </row>
    <row r="929" spans="1:19">
      <c r="A929" s="54" t="s">
        <v>1335</v>
      </c>
      <c r="B929" s="55" t="s">
        <v>1336</v>
      </c>
      <c r="C929" s="56">
        <v>1</v>
      </c>
      <c r="D929" s="57">
        <v>56</v>
      </c>
      <c r="E929" s="57">
        <v>5.5</v>
      </c>
      <c r="F929" s="57">
        <v>2.5150000000000001</v>
      </c>
      <c r="G929" s="57">
        <v>0</v>
      </c>
      <c r="H929" s="57">
        <v>20</v>
      </c>
      <c r="I929" s="57">
        <v>28.2</v>
      </c>
      <c r="J929" s="57">
        <v>0</v>
      </c>
      <c r="K929" s="57">
        <v>0</v>
      </c>
      <c r="L929" s="57">
        <v>0</v>
      </c>
      <c r="M929" s="57">
        <v>0</v>
      </c>
      <c r="N929" s="58">
        <v>1</v>
      </c>
      <c r="O929" s="58">
        <v>2.2999999999999998</v>
      </c>
      <c r="P929" s="58">
        <v>0</v>
      </c>
      <c r="Q929" s="58">
        <v>0</v>
      </c>
      <c r="R929" s="58">
        <v>0</v>
      </c>
      <c r="S929" s="91">
        <v>0</v>
      </c>
    </row>
    <row r="930" spans="1:19">
      <c r="A930" s="54" t="s">
        <v>1337</v>
      </c>
      <c r="B930" s="55" t="s">
        <v>100</v>
      </c>
      <c r="C930" s="56">
        <v>5</v>
      </c>
      <c r="D930" s="57">
        <v>57</v>
      </c>
      <c r="E930" s="57">
        <v>2.6</v>
      </c>
      <c r="F930" s="57">
        <v>2.5219999999999998</v>
      </c>
      <c r="G930" s="57">
        <v>0</v>
      </c>
      <c r="H930" s="57">
        <v>24.9</v>
      </c>
      <c r="I930" s="57">
        <v>33.771000000000001</v>
      </c>
      <c r="J930" s="57">
        <v>0</v>
      </c>
      <c r="K930" s="57">
        <v>0</v>
      </c>
      <c r="L930" s="57">
        <v>0</v>
      </c>
      <c r="M930" s="57">
        <v>0</v>
      </c>
      <c r="N930" s="58">
        <v>1</v>
      </c>
      <c r="O930" s="58">
        <v>2.2999999999999998</v>
      </c>
      <c r="P930" s="58">
        <v>0</v>
      </c>
      <c r="Q930" s="58">
        <v>0</v>
      </c>
      <c r="R930" s="58">
        <v>0</v>
      </c>
      <c r="S930" s="91">
        <v>0</v>
      </c>
    </row>
    <row r="931" spans="1:19">
      <c r="A931" s="54" t="s">
        <v>1338</v>
      </c>
      <c r="B931" s="55" t="s">
        <v>1339</v>
      </c>
      <c r="C931" s="56">
        <v>5</v>
      </c>
      <c r="D931" s="57">
        <v>57</v>
      </c>
      <c r="E931" s="57">
        <v>2.6</v>
      </c>
      <c r="F931" s="57">
        <v>2.5150000000000001</v>
      </c>
      <c r="G931" s="57">
        <v>2.4630000000000001</v>
      </c>
      <c r="H931" s="57">
        <v>16.5</v>
      </c>
      <c r="I931" s="57">
        <v>28.2</v>
      </c>
      <c r="J931" s="57">
        <v>33.1</v>
      </c>
      <c r="K931" s="57">
        <v>0</v>
      </c>
      <c r="L931" s="57">
        <v>0</v>
      </c>
      <c r="M931" s="57">
        <v>0</v>
      </c>
      <c r="N931" s="58">
        <v>0</v>
      </c>
      <c r="O931" s="58">
        <v>1</v>
      </c>
      <c r="P931" s="58">
        <v>2.2999999999999998</v>
      </c>
      <c r="Q931" s="58">
        <v>0</v>
      </c>
      <c r="R931" s="58">
        <v>0</v>
      </c>
      <c r="S931" s="91">
        <v>0</v>
      </c>
    </row>
    <row r="932" spans="1:19">
      <c r="A932" s="54" t="s">
        <v>1340</v>
      </c>
      <c r="B932" s="55" t="s">
        <v>1341</v>
      </c>
      <c r="C932" s="56">
        <v>5</v>
      </c>
      <c r="D932" s="57">
        <v>52.4</v>
      </c>
      <c r="E932" s="57">
        <v>2.6</v>
      </c>
      <c r="F932" s="57">
        <v>2.5219999999999998</v>
      </c>
      <c r="G932" s="57">
        <v>0</v>
      </c>
      <c r="H932" s="57">
        <v>21.8</v>
      </c>
      <c r="I932" s="57">
        <v>30.3</v>
      </c>
      <c r="J932" s="57">
        <v>0</v>
      </c>
      <c r="K932" s="57">
        <v>0</v>
      </c>
      <c r="L932" s="57">
        <v>0</v>
      </c>
      <c r="M932" s="57">
        <v>0</v>
      </c>
      <c r="N932" s="58">
        <v>1</v>
      </c>
      <c r="O932" s="58">
        <v>2.2999999999999998</v>
      </c>
      <c r="P932" s="58">
        <v>0</v>
      </c>
      <c r="Q932" s="58">
        <v>0</v>
      </c>
      <c r="R932" s="58">
        <v>0</v>
      </c>
      <c r="S932" s="91">
        <v>0</v>
      </c>
    </row>
    <row r="933" spans="1:19">
      <c r="A933" s="54" t="s">
        <v>1342</v>
      </c>
      <c r="B933" s="55" t="s">
        <v>1343</v>
      </c>
      <c r="C933" s="56">
        <v>5</v>
      </c>
      <c r="D933" s="57">
        <v>58</v>
      </c>
      <c r="E933" s="57">
        <v>2.6</v>
      </c>
      <c r="F933" s="57">
        <v>2.5150000000000001</v>
      </c>
      <c r="G933" s="57">
        <v>0</v>
      </c>
      <c r="H933" s="57">
        <v>20</v>
      </c>
      <c r="I933" s="57">
        <v>24</v>
      </c>
      <c r="J933" s="57">
        <v>0</v>
      </c>
      <c r="K933" s="57">
        <v>0</v>
      </c>
      <c r="L933" s="57">
        <v>0</v>
      </c>
      <c r="M933" s="57">
        <v>0</v>
      </c>
      <c r="N933" s="58">
        <v>1</v>
      </c>
      <c r="O933" s="58">
        <v>3</v>
      </c>
      <c r="P933" s="58">
        <v>0</v>
      </c>
      <c r="Q933" s="58">
        <v>0</v>
      </c>
      <c r="R933" s="58">
        <v>0</v>
      </c>
      <c r="S933" s="91">
        <v>0</v>
      </c>
    </row>
    <row r="934" spans="1:19">
      <c r="A934" s="54" t="s">
        <v>1344</v>
      </c>
      <c r="B934" s="55" t="s">
        <v>1345</v>
      </c>
      <c r="C934" s="56">
        <v>5</v>
      </c>
      <c r="D934" s="57">
        <v>50.1</v>
      </c>
      <c r="E934" s="57">
        <v>3</v>
      </c>
      <c r="F934" s="57">
        <v>3</v>
      </c>
      <c r="G934" s="57">
        <v>0</v>
      </c>
      <c r="H934" s="57">
        <v>14.7</v>
      </c>
      <c r="I934" s="57">
        <v>35.5</v>
      </c>
      <c r="J934" s="57">
        <v>0</v>
      </c>
      <c r="K934" s="57">
        <v>0</v>
      </c>
      <c r="L934" s="57">
        <v>0</v>
      </c>
      <c r="M934" s="57">
        <v>0</v>
      </c>
      <c r="N934" s="58">
        <v>1</v>
      </c>
      <c r="O934" s="58">
        <v>3</v>
      </c>
      <c r="P934" s="58">
        <v>0</v>
      </c>
      <c r="Q934" s="58">
        <v>0</v>
      </c>
      <c r="R934" s="58">
        <v>0</v>
      </c>
      <c r="S934" s="91">
        <v>0</v>
      </c>
    </row>
    <row r="935" spans="1:19">
      <c r="A935" s="54" t="s">
        <v>1346</v>
      </c>
      <c r="B935" s="55" t="s">
        <v>1347</v>
      </c>
      <c r="C935" s="56">
        <v>5</v>
      </c>
      <c r="D935" s="57">
        <v>50.6</v>
      </c>
      <c r="E935" s="57">
        <v>3</v>
      </c>
      <c r="F935" s="57">
        <v>3</v>
      </c>
      <c r="G935" s="57">
        <v>0</v>
      </c>
      <c r="H935" s="57">
        <v>15.2</v>
      </c>
      <c r="I935" s="57">
        <v>36</v>
      </c>
      <c r="J935" s="57">
        <v>0</v>
      </c>
      <c r="K935" s="57">
        <v>0</v>
      </c>
      <c r="L935" s="57">
        <v>0</v>
      </c>
      <c r="M935" s="57">
        <v>0</v>
      </c>
      <c r="N935" s="58">
        <v>1</v>
      </c>
      <c r="O935" s="58">
        <v>3</v>
      </c>
      <c r="P935" s="58">
        <v>0</v>
      </c>
      <c r="Q935" s="58">
        <v>0</v>
      </c>
      <c r="R935" s="58">
        <v>0</v>
      </c>
      <c r="S935" s="91">
        <v>0</v>
      </c>
    </row>
    <row r="936" spans="1:19">
      <c r="A936" s="54" t="s">
        <v>1348</v>
      </c>
      <c r="B936" s="55" t="s">
        <v>1349</v>
      </c>
      <c r="C936" s="56">
        <v>5</v>
      </c>
      <c r="D936" s="57">
        <v>50</v>
      </c>
      <c r="E936" s="57">
        <v>2.6</v>
      </c>
      <c r="F936" s="57">
        <v>2.5150000000000001</v>
      </c>
      <c r="G936" s="57">
        <v>0</v>
      </c>
      <c r="H936" s="57">
        <v>21</v>
      </c>
      <c r="I936" s="57">
        <v>33</v>
      </c>
      <c r="J936" s="57">
        <v>0</v>
      </c>
      <c r="K936" s="57">
        <v>0</v>
      </c>
      <c r="L936" s="57">
        <v>0</v>
      </c>
      <c r="M936" s="57">
        <v>0</v>
      </c>
      <c r="N936" s="58">
        <v>1</v>
      </c>
      <c r="O936" s="58">
        <v>3</v>
      </c>
      <c r="P936" s="58">
        <v>0</v>
      </c>
      <c r="Q936" s="58">
        <v>0</v>
      </c>
      <c r="R936" s="58">
        <v>0</v>
      </c>
      <c r="S936" s="91">
        <v>0</v>
      </c>
    </row>
    <row r="937" spans="1:19">
      <c r="A937" s="54" t="s">
        <v>1350</v>
      </c>
      <c r="B937" s="55" t="s">
        <v>1351</v>
      </c>
      <c r="C937" s="56">
        <v>5</v>
      </c>
      <c r="D937" s="57">
        <v>52.6</v>
      </c>
      <c r="E937" s="57">
        <v>2.6</v>
      </c>
      <c r="F937" s="57">
        <v>2.5150000000000001</v>
      </c>
      <c r="G937" s="57">
        <v>0</v>
      </c>
      <c r="H937" s="57">
        <v>19.3</v>
      </c>
      <c r="I937" s="57">
        <v>27.3</v>
      </c>
      <c r="J937" s="57">
        <v>0</v>
      </c>
      <c r="K937" s="57">
        <v>0</v>
      </c>
      <c r="L937" s="57">
        <v>0</v>
      </c>
      <c r="M937" s="57">
        <v>0</v>
      </c>
      <c r="N937" s="58">
        <v>1</v>
      </c>
      <c r="O937" s="58">
        <v>3</v>
      </c>
      <c r="P937" s="58">
        <v>0</v>
      </c>
      <c r="Q937" s="58">
        <v>0</v>
      </c>
      <c r="R937" s="58">
        <v>0</v>
      </c>
      <c r="S937" s="91">
        <v>0</v>
      </c>
    </row>
    <row r="938" spans="1:19">
      <c r="A938" s="54" t="s">
        <v>1352</v>
      </c>
      <c r="B938" s="55" t="s">
        <v>1353</v>
      </c>
      <c r="C938" s="56">
        <v>5</v>
      </c>
      <c r="D938" s="57">
        <v>51.3</v>
      </c>
      <c r="E938" s="57">
        <v>2.6</v>
      </c>
      <c r="F938" s="57">
        <v>2.5150000000000001</v>
      </c>
      <c r="G938" s="57">
        <v>0</v>
      </c>
      <c r="H938" s="57">
        <v>18</v>
      </c>
      <c r="I938" s="57">
        <v>27.5</v>
      </c>
      <c r="J938" s="57">
        <v>0</v>
      </c>
      <c r="K938" s="57">
        <v>0</v>
      </c>
      <c r="L938" s="57">
        <v>0</v>
      </c>
      <c r="M938" s="57">
        <v>0</v>
      </c>
      <c r="N938" s="58">
        <v>1</v>
      </c>
      <c r="O938" s="58">
        <v>3</v>
      </c>
      <c r="P938" s="58">
        <v>0</v>
      </c>
      <c r="Q938" s="58">
        <v>0</v>
      </c>
      <c r="R938" s="58">
        <v>0</v>
      </c>
      <c r="S938" s="91">
        <v>0</v>
      </c>
    </row>
    <row r="939" spans="1:19">
      <c r="A939" s="54" t="s">
        <v>1354</v>
      </c>
      <c r="B939" s="55" t="s">
        <v>1355</v>
      </c>
      <c r="C939" s="56">
        <v>5</v>
      </c>
      <c r="D939" s="57">
        <v>55</v>
      </c>
      <c r="E939" s="57">
        <v>3</v>
      </c>
      <c r="F939" s="57">
        <v>3</v>
      </c>
      <c r="G939" s="57">
        <v>0</v>
      </c>
      <c r="H939" s="57">
        <v>13.5</v>
      </c>
      <c r="I939" s="57">
        <v>41.3</v>
      </c>
      <c r="J939" s="57">
        <v>0</v>
      </c>
      <c r="K939" s="57">
        <v>0</v>
      </c>
      <c r="L939" s="57">
        <v>0</v>
      </c>
      <c r="M939" s="57">
        <v>0</v>
      </c>
      <c r="N939" s="58">
        <v>1</v>
      </c>
      <c r="O939" s="58">
        <v>3</v>
      </c>
      <c r="P939" s="58">
        <v>0</v>
      </c>
      <c r="Q939" s="58">
        <v>0</v>
      </c>
      <c r="R939" s="58">
        <v>0</v>
      </c>
      <c r="S939" s="91">
        <v>0</v>
      </c>
    </row>
    <row r="940" spans="1:19">
      <c r="A940" s="54" t="s">
        <v>1356</v>
      </c>
      <c r="B940" s="55" t="s">
        <v>1357</v>
      </c>
      <c r="C940" s="56">
        <v>5</v>
      </c>
      <c r="D940" s="57">
        <v>52.6</v>
      </c>
      <c r="E940" s="57">
        <v>2.6</v>
      </c>
      <c r="F940" s="57">
        <v>2.5150000000000001</v>
      </c>
      <c r="G940" s="57">
        <v>0</v>
      </c>
      <c r="H940" s="57">
        <v>18.8</v>
      </c>
      <c r="I940" s="57">
        <v>26.8</v>
      </c>
      <c r="J940" s="57">
        <v>0</v>
      </c>
      <c r="K940" s="57">
        <v>0</v>
      </c>
      <c r="L940" s="57">
        <v>0</v>
      </c>
      <c r="M940" s="57">
        <v>0</v>
      </c>
      <c r="N940" s="58">
        <v>1</v>
      </c>
      <c r="O940" s="58">
        <v>3</v>
      </c>
      <c r="P940" s="58">
        <v>0</v>
      </c>
      <c r="Q940" s="58">
        <v>0</v>
      </c>
      <c r="R940" s="58">
        <v>0</v>
      </c>
      <c r="S940" s="91">
        <v>0</v>
      </c>
    </row>
    <row r="941" spans="1:19">
      <c r="A941" s="54" t="s">
        <v>1358</v>
      </c>
      <c r="B941" s="55" t="s">
        <v>1359</v>
      </c>
      <c r="C941" s="56">
        <v>1</v>
      </c>
      <c r="D941" s="57">
        <v>52.6</v>
      </c>
      <c r="E941" s="57">
        <v>2.6</v>
      </c>
      <c r="F941" s="57">
        <v>2.5150000000000001</v>
      </c>
      <c r="G941" s="57">
        <v>0</v>
      </c>
      <c r="H941" s="57">
        <v>18.8</v>
      </c>
      <c r="I941" s="57">
        <v>26.8</v>
      </c>
      <c r="J941" s="57">
        <v>0</v>
      </c>
      <c r="K941" s="57">
        <v>0</v>
      </c>
      <c r="L941" s="57">
        <v>0</v>
      </c>
      <c r="M941" s="57">
        <v>0</v>
      </c>
      <c r="N941" s="58">
        <v>1</v>
      </c>
      <c r="O941" s="58">
        <v>3</v>
      </c>
      <c r="P941" s="58">
        <v>0</v>
      </c>
      <c r="Q941" s="58">
        <v>0</v>
      </c>
      <c r="R941" s="58">
        <v>0</v>
      </c>
      <c r="S941" s="91">
        <v>0</v>
      </c>
    </row>
    <row r="942" spans="1:19">
      <c r="A942" s="54" t="s">
        <v>1360</v>
      </c>
      <c r="B942" s="55" t="s">
        <v>38</v>
      </c>
      <c r="C942" s="56">
        <v>5</v>
      </c>
      <c r="D942" s="57">
        <v>59.7</v>
      </c>
      <c r="E942" s="57">
        <v>2.6</v>
      </c>
      <c r="F942" s="57">
        <v>2.5150000000000001</v>
      </c>
      <c r="G942" s="57">
        <v>0</v>
      </c>
      <c r="H942" s="57">
        <v>28.3</v>
      </c>
      <c r="I942" s="57">
        <v>39.415999999999997</v>
      </c>
      <c r="J942" s="57">
        <v>0</v>
      </c>
      <c r="K942" s="57">
        <v>0</v>
      </c>
      <c r="L942" s="57">
        <v>0</v>
      </c>
      <c r="M942" s="57">
        <v>0</v>
      </c>
      <c r="N942" s="58">
        <v>1</v>
      </c>
      <c r="O942" s="58">
        <v>3</v>
      </c>
      <c r="P942" s="58">
        <v>0</v>
      </c>
      <c r="Q942" s="58">
        <v>0</v>
      </c>
      <c r="R942" s="58">
        <v>0</v>
      </c>
      <c r="S942" s="91">
        <v>0</v>
      </c>
    </row>
    <row r="943" spans="1:19">
      <c r="A943" s="54" t="s">
        <v>1361</v>
      </c>
      <c r="B943" s="55" t="s">
        <v>1362</v>
      </c>
      <c r="C943" s="56">
        <v>5</v>
      </c>
      <c r="D943" s="57">
        <v>50.5</v>
      </c>
      <c r="E943" s="57">
        <v>2.6</v>
      </c>
      <c r="F943" s="57">
        <v>2.5150000000000001</v>
      </c>
      <c r="G943" s="57">
        <v>0</v>
      </c>
      <c r="H943" s="57">
        <v>19.600000000000001</v>
      </c>
      <c r="I943" s="57">
        <v>27.6</v>
      </c>
      <c r="J943" s="57">
        <v>0</v>
      </c>
      <c r="K943" s="57">
        <v>0</v>
      </c>
      <c r="L943" s="57">
        <v>0</v>
      </c>
      <c r="M943" s="57">
        <v>0</v>
      </c>
      <c r="N943" s="58">
        <v>1</v>
      </c>
      <c r="O943" s="58">
        <v>3</v>
      </c>
      <c r="P943" s="58">
        <v>0</v>
      </c>
      <c r="Q943" s="58">
        <v>0</v>
      </c>
      <c r="R943" s="58">
        <v>0</v>
      </c>
      <c r="S943" s="91">
        <v>0</v>
      </c>
    </row>
    <row r="944" spans="1:19">
      <c r="A944" s="54" t="s">
        <v>1363</v>
      </c>
      <c r="B944" s="55" t="s">
        <v>1364</v>
      </c>
      <c r="C944" s="56">
        <v>1</v>
      </c>
      <c r="D944" s="57">
        <v>51.8</v>
      </c>
      <c r="E944" s="57">
        <v>2.6</v>
      </c>
      <c r="F944" s="57">
        <v>2.5150000000000001</v>
      </c>
      <c r="G944" s="57">
        <v>0</v>
      </c>
      <c r="H944" s="57">
        <v>18.5</v>
      </c>
      <c r="I944" s="57">
        <v>28</v>
      </c>
      <c r="J944" s="57">
        <v>0</v>
      </c>
      <c r="K944" s="57">
        <v>0</v>
      </c>
      <c r="L944" s="57">
        <v>0</v>
      </c>
      <c r="M944" s="57">
        <v>0</v>
      </c>
      <c r="N944" s="58">
        <v>1</v>
      </c>
      <c r="O944" s="58">
        <v>3</v>
      </c>
      <c r="P944" s="58">
        <v>0</v>
      </c>
      <c r="Q944" s="58">
        <v>0</v>
      </c>
      <c r="R944" s="58">
        <v>0</v>
      </c>
      <c r="S944" s="91">
        <v>0</v>
      </c>
    </row>
    <row r="945" spans="1:19">
      <c r="A945" s="54" t="s">
        <v>1365</v>
      </c>
      <c r="B945" s="55" t="s">
        <v>1366</v>
      </c>
      <c r="C945" s="56">
        <v>1</v>
      </c>
      <c r="D945" s="57">
        <v>55</v>
      </c>
      <c r="E945" s="57">
        <v>3</v>
      </c>
      <c r="F945" s="57">
        <v>3.3</v>
      </c>
      <c r="G945" s="57">
        <v>0</v>
      </c>
      <c r="H945" s="57">
        <v>13.2</v>
      </c>
      <c r="I945" s="57">
        <v>41</v>
      </c>
      <c r="J945" s="57">
        <v>0</v>
      </c>
      <c r="K945" s="57">
        <v>0</v>
      </c>
      <c r="L945" s="57">
        <v>0</v>
      </c>
      <c r="M945" s="57">
        <v>0</v>
      </c>
      <c r="N945" s="58">
        <v>1</v>
      </c>
      <c r="O945" s="58">
        <v>3</v>
      </c>
      <c r="P945" s="58">
        <v>0</v>
      </c>
      <c r="Q945" s="58">
        <v>0</v>
      </c>
      <c r="R945" s="58">
        <v>0</v>
      </c>
      <c r="S945" s="91">
        <v>0</v>
      </c>
    </row>
    <row r="946" spans="1:19">
      <c r="A946" s="54" t="s">
        <v>1367</v>
      </c>
      <c r="B946" s="55" t="s">
        <v>1368</v>
      </c>
      <c r="C946" s="56">
        <v>5</v>
      </c>
      <c r="D946" s="57">
        <v>55</v>
      </c>
      <c r="E946" s="57">
        <v>3</v>
      </c>
      <c r="F946" s="57">
        <v>3</v>
      </c>
      <c r="G946" s="57">
        <v>0</v>
      </c>
      <c r="H946" s="57">
        <v>13.8</v>
      </c>
      <c r="I946" s="57">
        <v>41.6</v>
      </c>
      <c r="J946" s="57">
        <v>0</v>
      </c>
      <c r="K946" s="57">
        <v>0</v>
      </c>
      <c r="L946" s="57">
        <v>0</v>
      </c>
      <c r="M946" s="57">
        <v>0</v>
      </c>
      <c r="N946" s="58">
        <v>1</v>
      </c>
      <c r="O946" s="58">
        <v>3</v>
      </c>
      <c r="P946" s="58">
        <v>0</v>
      </c>
      <c r="Q946" s="58">
        <v>0</v>
      </c>
      <c r="R946" s="58">
        <v>0</v>
      </c>
      <c r="S946" s="91">
        <v>0</v>
      </c>
    </row>
    <row r="947" spans="1:19">
      <c r="A947" s="54" t="s">
        <v>1369</v>
      </c>
      <c r="B947" s="55" t="s">
        <v>1370</v>
      </c>
      <c r="C947" s="56">
        <v>5</v>
      </c>
      <c r="D947" s="57">
        <v>50.6</v>
      </c>
      <c r="E947" s="57">
        <v>3</v>
      </c>
      <c r="F947" s="57">
        <v>3</v>
      </c>
      <c r="G947" s="57">
        <v>0</v>
      </c>
      <c r="H947" s="57">
        <v>15.2</v>
      </c>
      <c r="I947" s="57">
        <v>35.6</v>
      </c>
      <c r="J947" s="57">
        <v>0</v>
      </c>
      <c r="K947" s="57">
        <v>0</v>
      </c>
      <c r="L947" s="57">
        <v>0</v>
      </c>
      <c r="M947" s="57">
        <v>0</v>
      </c>
      <c r="N947" s="58">
        <v>1</v>
      </c>
      <c r="O947" s="58">
        <v>3</v>
      </c>
      <c r="P947" s="58">
        <v>0</v>
      </c>
      <c r="Q947" s="58">
        <v>0</v>
      </c>
      <c r="R947" s="58">
        <v>0</v>
      </c>
      <c r="S947" s="91">
        <v>0</v>
      </c>
    </row>
    <row r="948" spans="1:19">
      <c r="A948" s="54" t="s">
        <v>1371</v>
      </c>
      <c r="B948" s="55" t="s">
        <v>1372</v>
      </c>
      <c r="C948" s="56">
        <v>5</v>
      </c>
      <c r="D948" s="57">
        <v>50.6</v>
      </c>
      <c r="E948" s="57">
        <v>3</v>
      </c>
      <c r="F948" s="57">
        <v>3</v>
      </c>
      <c r="G948" s="57">
        <v>0</v>
      </c>
      <c r="H948" s="57">
        <v>15.2</v>
      </c>
      <c r="I948" s="57">
        <v>37.6</v>
      </c>
      <c r="J948" s="57">
        <v>0</v>
      </c>
      <c r="K948" s="57">
        <v>0</v>
      </c>
      <c r="L948" s="57">
        <v>0</v>
      </c>
      <c r="M948" s="57">
        <v>0</v>
      </c>
      <c r="N948" s="58">
        <v>1</v>
      </c>
      <c r="O948" s="58">
        <v>3</v>
      </c>
      <c r="P948" s="58">
        <v>0</v>
      </c>
      <c r="Q948" s="58">
        <v>0</v>
      </c>
      <c r="R948" s="58">
        <v>0</v>
      </c>
      <c r="S948" s="91">
        <v>0</v>
      </c>
    </row>
    <row r="949" spans="1:19">
      <c r="A949" s="54" t="s">
        <v>1373</v>
      </c>
      <c r="B949" s="55" t="s">
        <v>1374</v>
      </c>
      <c r="C949" s="56">
        <v>5</v>
      </c>
      <c r="D949" s="57">
        <v>55</v>
      </c>
      <c r="E949" s="57">
        <v>3</v>
      </c>
      <c r="F949" s="57">
        <v>3</v>
      </c>
      <c r="G949" s="57">
        <v>0</v>
      </c>
      <c r="H949" s="57">
        <v>13.1</v>
      </c>
      <c r="I949" s="57">
        <v>40.9</v>
      </c>
      <c r="J949" s="57">
        <v>0</v>
      </c>
      <c r="K949" s="57">
        <v>0</v>
      </c>
      <c r="L949" s="57">
        <v>0</v>
      </c>
      <c r="M949" s="57">
        <v>0</v>
      </c>
      <c r="N949" s="58">
        <v>1</v>
      </c>
      <c r="O949" s="58">
        <v>3</v>
      </c>
      <c r="P949" s="58">
        <v>0</v>
      </c>
      <c r="Q949" s="58">
        <v>0</v>
      </c>
      <c r="R949" s="58">
        <v>0</v>
      </c>
      <c r="S949" s="91">
        <v>0</v>
      </c>
    </row>
    <row r="950" spans="1:19">
      <c r="A950" s="54" t="s">
        <v>1375</v>
      </c>
      <c r="B950" s="55" t="s">
        <v>1376</v>
      </c>
      <c r="C950" s="56">
        <v>5</v>
      </c>
      <c r="D950" s="57">
        <v>54.5</v>
      </c>
      <c r="E950" s="57">
        <v>2.6</v>
      </c>
      <c r="F950" s="57">
        <v>2.5150000000000001</v>
      </c>
      <c r="G950" s="57">
        <v>0</v>
      </c>
      <c r="H950" s="57">
        <v>18.2</v>
      </c>
      <c r="I950" s="57">
        <v>30</v>
      </c>
      <c r="J950" s="57">
        <v>0</v>
      </c>
      <c r="K950" s="57">
        <v>0</v>
      </c>
      <c r="L950" s="57">
        <v>0</v>
      </c>
      <c r="M950" s="57">
        <v>0</v>
      </c>
      <c r="N950" s="58">
        <v>1</v>
      </c>
      <c r="O950" s="58">
        <v>3</v>
      </c>
      <c r="P950" s="58">
        <v>0</v>
      </c>
      <c r="Q950" s="58">
        <v>0</v>
      </c>
      <c r="R950" s="58">
        <v>0</v>
      </c>
      <c r="S950" s="91">
        <v>0</v>
      </c>
    </row>
    <row r="951" spans="1:19">
      <c r="A951" s="54" t="s">
        <v>1377</v>
      </c>
      <c r="B951" s="55" t="s">
        <v>1378</v>
      </c>
      <c r="C951" s="56">
        <v>5</v>
      </c>
      <c r="D951" s="57">
        <v>50.5</v>
      </c>
      <c r="E951" s="57">
        <v>2.6</v>
      </c>
      <c r="F951" s="57">
        <v>2.5150000000000001</v>
      </c>
      <c r="G951" s="57">
        <v>0</v>
      </c>
      <c r="H951" s="57">
        <v>19.600000000000001</v>
      </c>
      <c r="I951" s="57">
        <v>27.6</v>
      </c>
      <c r="J951" s="57">
        <v>0</v>
      </c>
      <c r="K951" s="57">
        <v>0</v>
      </c>
      <c r="L951" s="57">
        <v>0</v>
      </c>
      <c r="M951" s="57">
        <v>0</v>
      </c>
      <c r="N951" s="58">
        <v>1</v>
      </c>
      <c r="O951" s="58">
        <v>3</v>
      </c>
      <c r="P951" s="58">
        <v>0</v>
      </c>
      <c r="Q951" s="58">
        <v>0</v>
      </c>
      <c r="R951" s="58">
        <v>0</v>
      </c>
      <c r="S951" s="91">
        <v>0</v>
      </c>
    </row>
    <row r="952" spans="1:19">
      <c r="A952" s="54" t="s">
        <v>1379</v>
      </c>
      <c r="B952" s="55" t="s">
        <v>1380</v>
      </c>
      <c r="C952" s="56">
        <v>5</v>
      </c>
      <c r="D952" s="57">
        <v>51</v>
      </c>
      <c r="E952" s="57">
        <v>2.6</v>
      </c>
      <c r="F952" s="57">
        <v>2.5150000000000001</v>
      </c>
      <c r="G952" s="57">
        <v>0</v>
      </c>
      <c r="H952" s="57">
        <v>16.3</v>
      </c>
      <c r="I952" s="57">
        <v>26.3</v>
      </c>
      <c r="J952" s="57">
        <v>0</v>
      </c>
      <c r="K952" s="57">
        <v>0</v>
      </c>
      <c r="L952" s="57">
        <v>0</v>
      </c>
      <c r="M952" s="57">
        <v>0</v>
      </c>
      <c r="N952" s="58">
        <v>1</v>
      </c>
      <c r="O952" s="58">
        <v>3</v>
      </c>
      <c r="P952" s="58">
        <v>0</v>
      </c>
      <c r="Q952" s="58">
        <v>0</v>
      </c>
      <c r="R952" s="58">
        <v>0</v>
      </c>
      <c r="S952" s="91">
        <v>0</v>
      </c>
    </row>
    <row r="953" spans="1:19">
      <c r="A953" s="54" t="s">
        <v>1381</v>
      </c>
      <c r="B953" s="55" t="s">
        <v>1382</v>
      </c>
      <c r="C953" s="56">
        <v>5</v>
      </c>
      <c r="D953" s="57">
        <v>50.2</v>
      </c>
      <c r="E953" s="57">
        <v>2.6</v>
      </c>
      <c r="F953" s="57">
        <v>2.5150000000000001</v>
      </c>
      <c r="G953" s="57">
        <v>0</v>
      </c>
      <c r="H953" s="57">
        <v>17</v>
      </c>
      <c r="I953" s="57">
        <v>26.5</v>
      </c>
      <c r="J953" s="57">
        <v>0</v>
      </c>
      <c r="K953" s="57">
        <v>0</v>
      </c>
      <c r="L953" s="57">
        <v>0</v>
      </c>
      <c r="M953" s="57">
        <v>0</v>
      </c>
      <c r="N953" s="58">
        <v>1</v>
      </c>
      <c r="O953" s="58">
        <v>3</v>
      </c>
      <c r="P953" s="58">
        <v>0</v>
      </c>
      <c r="Q953" s="58">
        <v>0</v>
      </c>
      <c r="R953" s="58">
        <v>0</v>
      </c>
      <c r="S953" s="91">
        <v>0</v>
      </c>
    </row>
    <row r="954" spans="1:19">
      <c r="A954" s="54" t="s">
        <v>1383</v>
      </c>
      <c r="B954" s="55" t="s">
        <v>1384</v>
      </c>
      <c r="C954" s="56">
        <v>5</v>
      </c>
      <c r="D954" s="57">
        <v>50.2</v>
      </c>
      <c r="E954" s="57">
        <v>2.6</v>
      </c>
      <c r="F954" s="57">
        <v>2.5219999999999998</v>
      </c>
      <c r="G954" s="57">
        <v>2.5150000000000001</v>
      </c>
      <c r="H954" s="57">
        <v>8</v>
      </c>
      <c r="I954" s="57">
        <v>17</v>
      </c>
      <c r="J954" s="57">
        <v>26.5</v>
      </c>
      <c r="K954" s="57">
        <v>0</v>
      </c>
      <c r="L954" s="57">
        <v>0</v>
      </c>
      <c r="M954" s="57">
        <v>0</v>
      </c>
      <c r="N954" s="58">
        <v>0</v>
      </c>
      <c r="O954" s="58">
        <v>1</v>
      </c>
      <c r="P954" s="58">
        <v>3</v>
      </c>
      <c r="Q954" s="58">
        <v>0</v>
      </c>
      <c r="R954" s="58">
        <v>0</v>
      </c>
      <c r="S954" s="91">
        <v>0</v>
      </c>
    </row>
    <row r="955" spans="1:19">
      <c r="A955" s="54" t="s">
        <v>1385</v>
      </c>
      <c r="B955" s="55" t="s">
        <v>148</v>
      </c>
      <c r="C955" s="56">
        <v>5</v>
      </c>
      <c r="D955" s="57">
        <v>57.4</v>
      </c>
      <c r="E955" s="57">
        <v>2.6</v>
      </c>
      <c r="F955" s="57">
        <v>2.5219999999999998</v>
      </c>
      <c r="G955" s="57">
        <v>0</v>
      </c>
      <c r="H955" s="57">
        <v>22.2</v>
      </c>
      <c r="I955" s="57">
        <v>27</v>
      </c>
      <c r="J955" s="57">
        <v>0</v>
      </c>
      <c r="K955" s="57">
        <v>0</v>
      </c>
      <c r="L955" s="57">
        <v>0</v>
      </c>
      <c r="M955" s="57">
        <v>0</v>
      </c>
      <c r="N955" s="58">
        <v>1</v>
      </c>
      <c r="O955" s="58">
        <v>3</v>
      </c>
      <c r="P955" s="58">
        <v>0</v>
      </c>
      <c r="Q955" s="58">
        <v>0</v>
      </c>
      <c r="R955" s="58">
        <v>0</v>
      </c>
      <c r="S955" s="91">
        <v>0</v>
      </c>
    </row>
    <row r="956" spans="1:19">
      <c r="A956" s="54" t="s">
        <v>1386</v>
      </c>
      <c r="B956" s="55" t="s">
        <v>1387</v>
      </c>
      <c r="C956" s="56">
        <v>5</v>
      </c>
      <c r="D956" s="57">
        <v>57.4</v>
      </c>
      <c r="E956" s="57">
        <v>2.6</v>
      </c>
      <c r="F956" s="57">
        <v>2.5219999999999998</v>
      </c>
      <c r="G956" s="57">
        <v>0</v>
      </c>
      <c r="H956" s="57">
        <v>20.2</v>
      </c>
      <c r="I956" s="57">
        <v>25</v>
      </c>
      <c r="J956" s="57">
        <v>0</v>
      </c>
      <c r="K956" s="57">
        <v>0</v>
      </c>
      <c r="L956" s="57">
        <v>0</v>
      </c>
      <c r="M956" s="57">
        <v>0</v>
      </c>
      <c r="N956" s="58">
        <v>1</v>
      </c>
      <c r="O956" s="58">
        <v>3</v>
      </c>
      <c r="P956" s="58">
        <v>0</v>
      </c>
      <c r="Q956" s="58">
        <v>0</v>
      </c>
      <c r="R956" s="58">
        <v>0</v>
      </c>
      <c r="S956" s="91">
        <v>0</v>
      </c>
    </row>
    <row r="957" spans="1:19">
      <c r="A957" s="54" t="s">
        <v>1388</v>
      </c>
      <c r="B957" s="55" t="s">
        <v>1389</v>
      </c>
      <c r="C957" s="56">
        <v>5</v>
      </c>
      <c r="D957" s="57">
        <v>57.4</v>
      </c>
      <c r="E957" s="57">
        <v>2.6</v>
      </c>
      <c r="F957" s="57">
        <v>2.5219999999999998</v>
      </c>
      <c r="G957" s="57">
        <v>0</v>
      </c>
      <c r="H957" s="57">
        <v>20.2</v>
      </c>
      <c r="I957" s="57">
        <v>25</v>
      </c>
      <c r="J957" s="57">
        <v>0</v>
      </c>
      <c r="K957" s="57">
        <v>0</v>
      </c>
      <c r="L957" s="57">
        <v>0</v>
      </c>
      <c r="M957" s="57">
        <v>0</v>
      </c>
      <c r="N957" s="58">
        <v>1</v>
      </c>
      <c r="O957" s="58">
        <v>3</v>
      </c>
      <c r="P957" s="58">
        <v>0</v>
      </c>
      <c r="Q957" s="58">
        <v>0</v>
      </c>
      <c r="R957" s="58">
        <v>0</v>
      </c>
      <c r="S957" s="91">
        <v>0</v>
      </c>
    </row>
    <row r="958" spans="1:19">
      <c r="A958" s="54" t="s">
        <v>1390</v>
      </c>
      <c r="B958" s="55" t="s">
        <v>1391</v>
      </c>
      <c r="C958" s="56">
        <v>5</v>
      </c>
      <c r="D958" s="57">
        <v>57.7</v>
      </c>
      <c r="E958" s="57">
        <v>2.6</v>
      </c>
      <c r="F958" s="57">
        <v>2.5219999999999998</v>
      </c>
      <c r="G958" s="57">
        <v>0</v>
      </c>
      <c r="H958" s="57">
        <v>20.8</v>
      </c>
      <c r="I958" s="57">
        <v>25.1</v>
      </c>
      <c r="J958" s="57">
        <v>0</v>
      </c>
      <c r="K958" s="57">
        <v>0</v>
      </c>
      <c r="L958" s="57">
        <v>0</v>
      </c>
      <c r="M958" s="57">
        <v>0</v>
      </c>
      <c r="N958" s="58">
        <v>1</v>
      </c>
      <c r="O958" s="58">
        <v>3</v>
      </c>
      <c r="P958" s="58">
        <v>0</v>
      </c>
      <c r="Q958" s="58">
        <v>0</v>
      </c>
      <c r="R958" s="58">
        <v>0</v>
      </c>
      <c r="S958" s="91">
        <v>0</v>
      </c>
    </row>
    <row r="959" spans="1:19">
      <c r="A959" s="54" t="s">
        <v>1392</v>
      </c>
      <c r="B959" s="55" t="s">
        <v>1393</v>
      </c>
      <c r="C959" s="56">
        <v>5</v>
      </c>
      <c r="D959" s="57">
        <v>51.4</v>
      </c>
      <c r="E959" s="57">
        <v>2.6</v>
      </c>
      <c r="F959" s="57">
        <v>2.5150000000000001</v>
      </c>
      <c r="G959" s="57">
        <v>0</v>
      </c>
      <c r="H959" s="57">
        <v>15.6</v>
      </c>
      <c r="I959" s="57">
        <v>27.4</v>
      </c>
      <c r="J959" s="57">
        <v>0</v>
      </c>
      <c r="K959" s="57">
        <v>0</v>
      </c>
      <c r="L959" s="57">
        <v>0</v>
      </c>
      <c r="M959" s="57">
        <v>0</v>
      </c>
      <c r="N959" s="58">
        <v>1</v>
      </c>
      <c r="O959" s="58">
        <v>3</v>
      </c>
      <c r="P959" s="58">
        <v>0</v>
      </c>
      <c r="Q959" s="58">
        <v>0</v>
      </c>
      <c r="R959" s="58">
        <v>0</v>
      </c>
      <c r="S959" s="91">
        <v>0</v>
      </c>
    </row>
    <row r="960" spans="1:19">
      <c r="A960" s="54" t="s">
        <v>1394</v>
      </c>
      <c r="B960" s="55" t="s">
        <v>1395</v>
      </c>
      <c r="C960" s="56">
        <v>5</v>
      </c>
      <c r="D960" s="57">
        <v>60.6</v>
      </c>
      <c r="E960" s="57">
        <v>2.6</v>
      </c>
      <c r="F960" s="57">
        <v>2.5219999999999998</v>
      </c>
      <c r="G960" s="57">
        <v>0</v>
      </c>
      <c r="H960" s="57">
        <v>21.2</v>
      </c>
      <c r="I960" s="57">
        <v>26</v>
      </c>
      <c r="J960" s="57">
        <v>0</v>
      </c>
      <c r="K960" s="57">
        <v>0</v>
      </c>
      <c r="L960" s="57">
        <v>0</v>
      </c>
      <c r="M960" s="57">
        <v>0</v>
      </c>
      <c r="N960" s="58">
        <v>1</v>
      </c>
      <c r="O960" s="58">
        <v>3</v>
      </c>
      <c r="P960" s="58">
        <v>0</v>
      </c>
      <c r="Q960" s="58">
        <v>0</v>
      </c>
      <c r="R960" s="58">
        <v>0</v>
      </c>
      <c r="S960" s="91">
        <v>0</v>
      </c>
    </row>
    <row r="961" spans="1:19">
      <c r="A961" s="54" t="s">
        <v>1396</v>
      </c>
      <c r="B961" s="55" t="s">
        <v>1397</v>
      </c>
      <c r="C961" s="56">
        <v>5</v>
      </c>
      <c r="D961" s="57">
        <v>50.2</v>
      </c>
      <c r="E961" s="57">
        <v>2.6</v>
      </c>
      <c r="F961" s="57">
        <v>2.5219999999999998</v>
      </c>
      <c r="G961" s="57">
        <v>2.5150000000000001</v>
      </c>
      <c r="H961" s="57">
        <v>8</v>
      </c>
      <c r="I961" s="57">
        <v>17</v>
      </c>
      <c r="J961" s="57">
        <v>26.5</v>
      </c>
      <c r="K961" s="57">
        <v>0</v>
      </c>
      <c r="L961" s="57">
        <v>0</v>
      </c>
      <c r="M961" s="57">
        <v>0</v>
      </c>
      <c r="N961" s="58">
        <v>0</v>
      </c>
      <c r="O961" s="58">
        <v>1</v>
      </c>
      <c r="P961" s="58">
        <v>3</v>
      </c>
      <c r="Q961" s="58">
        <v>0</v>
      </c>
      <c r="R961" s="58">
        <v>0</v>
      </c>
      <c r="S961" s="91">
        <v>0</v>
      </c>
    </row>
    <row r="962" spans="1:19">
      <c r="A962" s="54" t="s">
        <v>1398</v>
      </c>
      <c r="B962" s="55" t="s">
        <v>1399</v>
      </c>
      <c r="C962" s="56">
        <v>5</v>
      </c>
      <c r="D962" s="57">
        <v>56.5</v>
      </c>
      <c r="E962" s="57">
        <v>3</v>
      </c>
      <c r="F962" s="57">
        <v>3</v>
      </c>
      <c r="G962" s="57">
        <v>2.94</v>
      </c>
      <c r="H962" s="57">
        <v>23.6</v>
      </c>
      <c r="I962" s="57">
        <v>28.17</v>
      </c>
      <c r="J962" s="57">
        <v>32.46</v>
      </c>
      <c r="K962" s="57">
        <v>43</v>
      </c>
      <c r="L962" s="57">
        <v>46</v>
      </c>
      <c r="M962" s="57">
        <v>0</v>
      </c>
      <c r="N962" s="58">
        <v>0</v>
      </c>
      <c r="O962" s="58">
        <v>1</v>
      </c>
      <c r="P962" s="58">
        <v>3</v>
      </c>
      <c r="Q962" s="58">
        <v>24.3</v>
      </c>
      <c r="R962" s="58">
        <v>0</v>
      </c>
      <c r="S962" s="91">
        <v>0</v>
      </c>
    </row>
    <row r="963" spans="1:19">
      <c r="A963" s="54" t="s">
        <v>1400</v>
      </c>
      <c r="B963" s="55" t="s">
        <v>1401</v>
      </c>
      <c r="C963" s="56">
        <v>5</v>
      </c>
      <c r="D963" s="57">
        <v>53</v>
      </c>
      <c r="E963" s="57">
        <v>2.6</v>
      </c>
      <c r="F963" s="57">
        <v>2.5219999999999998</v>
      </c>
      <c r="G963" s="57">
        <v>0</v>
      </c>
      <c r="H963" s="57">
        <v>15.9</v>
      </c>
      <c r="I963" s="57">
        <v>19</v>
      </c>
      <c r="J963" s="57">
        <v>0</v>
      </c>
      <c r="K963" s="57">
        <v>0</v>
      </c>
      <c r="L963" s="57">
        <v>0</v>
      </c>
      <c r="M963" s="57">
        <v>0</v>
      </c>
      <c r="N963" s="58">
        <v>1</v>
      </c>
      <c r="O963" s="58">
        <v>3.15</v>
      </c>
      <c r="P963" s="58">
        <v>0</v>
      </c>
      <c r="Q963" s="58">
        <v>0</v>
      </c>
      <c r="R963" s="58">
        <v>0</v>
      </c>
      <c r="S963" s="91">
        <v>0</v>
      </c>
    </row>
    <row r="964" spans="1:19">
      <c r="A964" s="54" t="s">
        <v>1402</v>
      </c>
      <c r="B964" s="55" t="s">
        <v>1403</v>
      </c>
      <c r="C964" s="56">
        <v>5</v>
      </c>
      <c r="D964" s="57">
        <v>56.3</v>
      </c>
      <c r="E964" s="57">
        <v>2.6</v>
      </c>
      <c r="F964" s="57">
        <v>2.5219999999999998</v>
      </c>
      <c r="G964" s="57">
        <v>0</v>
      </c>
      <c r="H964" s="57">
        <v>19.2</v>
      </c>
      <c r="I964" s="57">
        <v>22.3</v>
      </c>
      <c r="J964" s="57">
        <v>0</v>
      </c>
      <c r="K964" s="57">
        <v>0</v>
      </c>
      <c r="L964" s="57">
        <v>0</v>
      </c>
      <c r="M964" s="57">
        <v>0</v>
      </c>
      <c r="N964" s="58">
        <v>1</v>
      </c>
      <c r="O964" s="58">
        <v>3.15</v>
      </c>
      <c r="P964" s="58">
        <v>0</v>
      </c>
      <c r="Q964" s="58">
        <v>0</v>
      </c>
      <c r="R964" s="58">
        <v>0</v>
      </c>
      <c r="S964" s="91">
        <v>0</v>
      </c>
    </row>
    <row r="965" spans="1:19">
      <c r="A965" s="54" t="s">
        <v>1404</v>
      </c>
      <c r="B965" s="55" t="s">
        <v>1405</v>
      </c>
      <c r="C965" s="56">
        <v>1</v>
      </c>
      <c r="D965" s="57">
        <v>52</v>
      </c>
      <c r="E965" s="57">
        <v>2.6</v>
      </c>
      <c r="F965" s="57">
        <v>2.5150000000000001</v>
      </c>
      <c r="G965" s="57">
        <v>0</v>
      </c>
      <c r="H965" s="57">
        <v>18</v>
      </c>
      <c r="I965" s="57">
        <v>26</v>
      </c>
      <c r="J965" s="57">
        <v>0</v>
      </c>
      <c r="K965" s="57">
        <v>0</v>
      </c>
      <c r="L965" s="57">
        <v>0</v>
      </c>
      <c r="M965" s="57">
        <v>0</v>
      </c>
      <c r="N965" s="58">
        <v>1</v>
      </c>
      <c r="O965" s="58">
        <v>3.15</v>
      </c>
      <c r="P965" s="58">
        <v>0</v>
      </c>
      <c r="Q965" s="58">
        <v>0</v>
      </c>
      <c r="R965" s="58">
        <v>0</v>
      </c>
      <c r="S965" s="91">
        <v>0</v>
      </c>
    </row>
    <row r="966" spans="1:19">
      <c r="A966" s="54" t="s">
        <v>1406</v>
      </c>
      <c r="B966" s="55" t="s">
        <v>1407</v>
      </c>
      <c r="C966" s="56">
        <v>5</v>
      </c>
      <c r="D966" s="57">
        <v>52</v>
      </c>
      <c r="E966" s="57">
        <v>2.6</v>
      </c>
      <c r="F966" s="57">
        <v>2.5150000000000001</v>
      </c>
      <c r="G966" s="57">
        <v>0</v>
      </c>
      <c r="H966" s="57">
        <v>18</v>
      </c>
      <c r="I966" s="57">
        <v>26</v>
      </c>
      <c r="J966" s="57">
        <v>0</v>
      </c>
      <c r="K966" s="57">
        <v>0</v>
      </c>
      <c r="L966" s="57">
        <v>0</v>
      </c>
      <c r="M966" s="57">
        <v>0</v>
      </c>
      <c r="N966" s="58">
        <v>1</v>
      </c>
      <c r="O966" s="58">
        <v>3.15</v>
      </c>
      <c r="P966" s="58">
        <v>0</v>
      </c>
      <c r="Q966" s="58">
        <v>0</v>
      </c>
      <c r="R966" s="58">
        <v>0</v>
      </c>
      <c r="S966" s="91">
        <v>0</v>
      </c>
    </row>
    <row r="967" spans="1:19">
      <c r="A967" s="54" t="s">
        <v>1408</v>
      </c>
      <c r="B967" s="55" t="s">
        <v>1409</v>
      </c>
      <c r="C967" s="56">
        <v>5</v>
      </c>
      <c r="D967" s="57">
        <v>52.6</v>
      </c>
      <c r="E967" s="57">
        <v>2.6</v>
      </c>
      <c r="F967" s="57">
        <v>2.5150000000000001</v>
      </c>
      <c r="G967" s="57">
        <v>0</v>
      </c>
      <c r="H967" s="57">
        <v>20.513000000000002</v>
      </c>
      <c r="I967" s="57">
        <v>37.5</v>
      </c>
      <c r="J967" s="57">
        <v>42.7</v>
      </c>
      <c r="K967" s="57">
        <v>0</v>
      </c>
      <c r="L967" s="57">
        <v>0</v>
      </c>
      <c r="M967" s="57">
        <v>0</v>
      </c>
      <c r="N967" s="58">
        <v>1</v>
      </c>
      <c r="O967" s="58">
        <v>3.3</v>
      </c>
      <c r="P967" s="58">
        <v>0</v>
      </c>
      <c r="Q967" s="58">
        <v>0</v>
      </c>
      <c r="R967" s="58">
        <v>0</v>
      </c>
      <c r="S967" s="91">
        <v>0</v>
      </c>
    </row>
    <row r="968" spans="1:19">
      <c r="A968" s="54" t="s">
        <v>1410</v>
      </c>
      <c r="B968" s="55" t="s">
        <v>1411</v>
      </c>
      <c r="C968" s="56">
        <v>5</v>
      </c>
      <c r="D968" s="57">
        <v>49</v>
      </c>
      <c r="E968" s="57">
        <v>2.6</v>
      </c>
      <c r="F968" s="57">
        <v>2.5219999999999998</v>
      </c>
      <c r="G968" s="57">
        <v>0</v>
      </c>
      <c r="H968" s="57">
        <v>17.7</v>
      </c>
      <c r="I968" s="57">
        <v>29.1</v>
      </c>
      <c r="J968" s="57">
        <v>0</v>
      </c>
      <c r="K968" s="57">
        <v>0</v>
      </c>
      <c r="L968" s="57">
        <v>0</v>
      </c>
      <c r="M968" s="57">
        <v>0</v>
      </c>
      <c r="N968" s="58">
        <v>1</v>
      </c>
      <c r="O968" s="58">
        <v>4</v>
      </c>
      <c r="P968" s="58">
        <v>0</v>
      </c>
      <c r="Q968" s="58">
        <v>0</v>
      </c>
      <c r="R968" s="58">
        <v>0</v>
      </c>
      <c r="S968" s="91">
        <v>0</v>
      </c>
    </row>
    <row r="969" spans="1:19">
      <c r="A969" s="54" t="s">
        <v>1412</v>
      </c>
      <c r="B969" s="55" t="s">
        <v>1413</v>
      </c>
      <c r="C969" s="56">
        <v>5</v>
      </c>
      <c r="D969" s="57">
        <v>54</v>
      </c>
      <c r="E969" s="57">
        <v>2.6</v>
      </c>
      <c r="F969" s="57">
        <v>2.5150000000000001</v>
      </c>
      <c r="G969" s="57">
        <v>0</v>
      </c>
      <c r="H969" s="57">
        <v>18.399999999999999</v>
      </c>
      <c r="I969" s="57">
        <v>32</v>
      </c>
      <c r="J969" s="57">
        <v>0</v>
      </c>
      <c r="K969" s="57">
        <v>0</v>
      </c>
      <c r="L969" s="57">
        <v>0</v>
      </c>
      <c r="M969" s="57">
        <v>0</v>
      </c>
      <c r="N969" s="58">
        <v>1</v>
      </c>
      <c r="O969" s="58">
        <v>4</v>
      </c>
      <c r="P969" s="58">
        <v>0</v>
      </c>
      <c r="Q969" s="58">
        <v>0</v>
      </c>
      <c r="R969" s="58">
        <v>0</v>
      </c>
      <c r="S969" s="91">
        <v>0</v>
      </c>
    </row>
    <row r="970" spans="1:19">
      <c r="A970" s="54" t="s">
        <v>1414</v>
      </c>
      <c r="B970" s="55" t="s">
        <v>1415</v>
      </c>
      <c r="C970" s="56">
        <v>5</v>
      </c>
      <c r="D970" s="57">
        <v>57</v>
      </c>
      <c r="E970" s="57">
        <v>2.6</v>
      </c>
      <c r="F970" s="57">
        <v>2.5219999999999998</v>
      </c>
      <c r="G970" s="57">
        <v>0</v>
      </c>
      <c r="H970" s="57">
        <v>20.7</v>
      </c>
      <c r="I970" s="57">
        <v>35.1</v>
      </c>
      <c r="J970" s="57">
        <v>0</v>
      </c>
      <c r="K970" s="57">
        <v>0</v>
      </c>
      <c r="L970" s="57">
        <v>0</v>
      </c>
      <c r="M970" s="57">
        <v>0</v>
      </c>
      <c r="N970" s="58">
        <v>1</v>
      </c>
      <c r="O970" s="58">
        <v>4</v>
      </c>
      <c r="P970" s="58">
        <v>0</v>
      </c>
      <c r="Q970" s="58">
        <v>0</v>
      </c>
      <c r="R970" s="58">
        <v>0</v>
      </c>
      <c r="S970" s="91">
        <v>0</v>
      </c>
    </row>
    <row r="971" spans="1:19">
      <c r="A971" s="54" t="s">
        <v>1416</v>
      </c>
      <c r="B971" s="55" t="s">
        <v>1417</v>
      </c>
      <c r="C971" s="56">
        <v>5</v>
      </c>
      <c r="D971" s="57">
        <v>52.6</v>
      </c>
      <c r="E971" s="57">
        <v>2.6</v>
      </c>
      <c r="F971" s="57">
        <v>2.5150000000000001</v>
      </c>
      <c r="G971" s="57">
        <v>2.5</v>
      </c>
      <c r="H971" s="57">
        <v>17</v>
      </c>
      <c r="I971" s="57">
        <v>20.286999999999999</v>
      </c>
      <c r="J971" s="57">
        <v>30.791</v>
      </c>
      <c r="K971" s="57">
        <v>39.634</v>
      </c>
      <c r="L971" s="57">
        <v>0</v>
      </c>
      <c r="M971" s="57">
        <v>0</v>
      </c>
      <c r="N971" s="58">
        <v>0</v>
      </c>
      <c r="O971" s="58">
        <v>1</v>
      </c>
      <c r="P971" s="58">
        <v>4</v>
      </c>
      <c r="Q971" s="58">
        <v>0</v>
      </c>
      <c r="R971" s="58">
        <v>0</v>
      </c>
      <c r="S971" s="91">
        <v>0</v>
      </c>
    </row>
    <row r="972" spans="1:19">
      <c r="A972" s="54" t="s">
        <v>1418</v>
      </c>
      <c r="B972" s="55" t="s">
        <v>40</v>
      </c>
      <c r="C972" s="56">
        <v>5</v>
      </c>
      <c r="D972" s="57">
        <v>57</v>
      </c>
      <c r="E972" s="57">
        <v>2.6</v>
      </c>
      <c r="F972" s="57">
        <v>2.5150000000000001</v>
      </c>
      <c r="G972" s="57">
        <v>0</v>
      </c>
      <c r="H972" s="57">
        <v>23.2</v>
      </c>
      <c r="I972" s="57">
        <v>37.4</v>
      </c>
      <c r="J972" s="57">
        <v>0</v>
      </c>
      <c r="K972" s="57">
        <v>0</v>
      </c>
      <c r="L972" s="57">
        <v>0</v>
      </c>
      <c r="M972" s="57">
        <v>0</v>
      </c>
      <c r="N972" s="58">
        <v>1</v>
      </c>
      <c r="O972" s="58">
        <v>4</v>
      </c>
      <c r="P972" s="58">
        <v>0</v>
      </c>
      <c r="Q972" s="58">
        <v>0</v>
      </c>
      <c r="R972" s="58">
        <v>0</v>
      </c>
      <c r="S972" s="91">
        <v>0</v>
      </c>
    </row>
    <row r="973" spans="1:19">
      <c r="A973" s="54" t="s">
        <v>1419</v>
      </c>
      <c r="B973" s="55" t="s">
        <v>149</v>
      </c>
      <c r="C973" s="56">
        <v>5</v>
      </c>
      <c r="D973" s="57">
        <v>56.7</v>
      </c>
      <c r="E973" s="57">
        <v>2.6</v>
      </c>
      <c r="F973" s="57">
        <v>2.5150000000000001</v>
      </c>
      <c r="G973" s="57">
        <v>0</v>
      </c>
      <c r="H973" s="57">
        <v>26.5</v>
      </c>
      <c r="I973" s="57">
        <v>37.631</v>
      </c>
      <c r="J973" s="57">
        <v>0</v>
      </c>
      <c r="K973" s="57">
        <v>0</v>
      </c>
      <c r="L973" s="57">
        <v>0</v>
      </c>
      <c r="M973" s="57">
        <v>0</v>
      </c>
      <c r="N973" s="58">
        <v>1</v>
      </c>
      <c r="O973" s="58">
        <v>4</v>
      </c>
      <c r="P973" s="58">
        <v>0</v>
      </c>
      <c r="Q973" s="58">
        <v>0</v>
      </c>
      <c r="R973" s="58">
        <v>0</v>
      </c>
      <c r="S973" s="91">
        <v>0</v>
      </c>
    </row>
    <row r="974" spans="1:19">
      <c r="A974" s="54" t="s">
        <v>1420</v>
      </c>
      <c r="B974" s="55" t="s">
        <v>1421</v>
      </c>
      <c r="C974" s="56">
        <v>5</v>
      </c>
      <c r="D974" s="57">
        <v>58.6</v>
      </c>
      <c r="E974" s="57">
        <v>2.6</v>
      </c>
      <c r="F974" s="57">
        <v>2.5219999999999998</v>
      </c>
      <c r="G974" s="57">
        <v>0</v>
      </c>
      <c r="H974" s="57">
        <v>28.7</v>
      </c>
      <c r="I974" s="57">
        <v>40.5</v>
      </c>
      <c r="J974" s="57">
        <v>0</v>
      </c>
      <c r="K974" s="57">
        <v>0</v>
      </c>
      <c r="L974" s="57">
        <v>0</v>
      </c>
      <c r="M974" s="57">
        <v>0</v>
      </c>
      <c r="N974" s="58">
        <v>1</v>
      </c>
      <c r="O974" s="58">
        <v>4</v>
      </c>
      <c r="P974" s="58">
        <v>0</v>
      </c>
      <c r="Q974" s="58">
        <v>0</v>
      </c>
      <c r="R974" s="58">
        <v>0</v>
      </c>
      <c r="S974" s="91">
        <v>0</v>
      </c>
    </row>
    <row r="975" spans="1:19">
      <c r="A975" s="54" t="s">
        <v>1422</v>
      </c>
      <c r="B975" s="55" t="s">
        <v>1423</v>
      </c>
      <c r="C975" s="56">
        <v>5</v>
      </c>
      <c r="D975" s="57">
        <v>51.6</v>
      </c>
      <c r="E975" s="57">
        <v>2.6</v>
      </c>
      <c r="F975" s="57">
        <v>2.5150000000000001</v>
      </c>
      <c r="G975" s="57">
        <v>0</v>
      </c>
      <c r="H975" s="57">
        <v>22.6</v>
      </c>
      <c r="I975" s="57">
        <v>33.6</v>
      </c>
      <c r="J975" s="57">
        <v>0</v>
      </c>
      <c r="K975" s="57">
        <v>0</v>
      </c>
      <c r="L975" s="57">
        <v>0</v>
      </c>
      <c r="M975" s="57">
        <v>0</v>
      </c>
      <c r="N975" s="58">
        <v>1</v>
      </c>
      <c r="O975" s="58">
        <v>4</v>
      </c>
      <c r="P975" s="58">
        <v>0</v>
      </c>
      <c r="Q975" s="58">
        <v>0</v>
      </c>
      <c r="R975" s="58">
        <v>0</v>
      </c>
      <c r="S975" s="91">
        <v>0</v>
      </c>
    </row>
    <row r="976" spans="1:19">
      <c r="A976" s="54" t="s">
        <v>1424</v>
      </c>
      <c r="B976" s="55" t="s">
        <v>1425</v>
      </c>
      <c r="C976" s="56">
        <v>5</v>
      </c>
      <c r="D976" s="57">
        <v>57</v>
      </c>
      <c r="E976" s="57">
        <v>2.6</v>
      </c>
      <c r="F976" s="57">
        <v>2.5150000000000001</v>
      </c>
      <c r="G976" s="57">
        <v>0</v>
      </c>
      <c r="H976" s="57">
        <v>21.2</v>
      </c>
      <c r="I976" s="57">
        <v>35.4</v>
      </c>
      <c r="J976" s="57">
        <v>0</v>
      </c>
      <c r="K976" s="57">
        <v>0</v>
      </c>
      <c r="L976" s="57">
        <v>0</v>
      </c>
      <c r="M976" s="57">
        <v>0</v>
      </c>
      <c r="N976" s="58">
        <v>1</v>
      </c>
      <c r="O976" s="58">
        <v>4</v>
      </c>
      <c r="P976" s="58">
        <v>0</v>
      </c>
      <c r="Q976" s="58">
        <v>0</v>
      </c>
      <c r="R976" s="58">
        <v>0</v>
      </c>
      <c r="S976" s="91">
        <v>0</v>
      </c>
    </row>
    <row r="977" spans="1:19">
      <c r="A977" s="54" t="s">
        <v>1426</v>
      </c>
      <c r="B977" s="55" t="s">
        <v>1427</v>
      </c>
      <c r="C977" s="56">
        <v>5</v>
      </c>
      <c r="D977" s="57">
        <v>54</v>
      </c>
      <c r="E977" s="57">
        <v>2.6</v>
      </c>
      <c r="F977" s="57">
        <v>2.5150000000000001</v>
      </c>
      <c r="G977" s="57">
        <v>0</v>
      </c>
      <c r="H977" s="57">
        <v>20.8</v>
      </c>
      <c r="I977" s="57">
        <v>33.872999999999998</v>
      </c>
      <c r="J977" s="57">
        <v>0</v>
      </c>
      <c r="K977" s="57">
        <v>0</v>
      </c>
      <c r="L977" s="57">
        <v>0</v>
      </c>
      <c r="M977" s="57">
        <v>0</v>
      </c>
      <c r="N977" s="58">
        <v>1</v>
      </c>
      <c r="O977" s="58">
        <v>4</v>
      </c>
      <c r="P977" s="58">
        <v>0</v>
      </c>
      <c r="Q977" s="58">
        <v>0</v>
      </c>
      <c r="R977" s="58">
        <v>0</v>
      </c>
      <c r="S977" s="91">
        <v>0</v>
      </c>
    </row>
    <row r="978" spans="1:19">
      <c r="A978" s="54" t="s">
        <v>1428</v>
      </c>
      <c r="B978" s="55" t="s">
        <v>150</v>
      </c>
      <c r="C978" s="56">
        <v>5</v>
      </c>
      <c r="D978" s="57">
        <v>57</v>
      </c>
      <c r="E978" s="57">
        <v>2.6</v>
      </c>
      <c r="F978" s="57">
        <v>2.5219999999999998</v>
      </c>
      <c r="G978" s="57">
        <v>0</v>
      </c>
      <c r="H978" s="57">
        <v>22.7</v>
      </c>
      <c r="I978" s="57">
        <v>37.1</v>
      </c>
      <c r="J978" s="57">
        <v>0</v>
      </c>
      <c r="K978" s="57">
        <v>0</v>
      </c>
      <c r="L978" s="57">
        <v>0</v>
      </c>
      <c r="M978" s="57">
        <v>0</v>
      </c>
      <c r="N978" s="58">
        <v>1</v>
      </c>
      <c r="O978" s="58">
        <v>4</v>
      </c>
      <c r="P978" s="58">
        <v>0</v>
      </c>
      <c r="Q978" s="58">
        <v>0</v>
      </c>
      <c r="R978" s="58">
        <v>0</v>
      </c>
      <c r="S978" s="91">
        <v>0</v>
      </c>
    </row>
    <row r="979" spans="1:19">
      <c r="A979" s="54" t="s">
        <v>1429</v>
      </c>
      <c r="B979" s="55" t="s">
        <v>1430</v>
      </c>
      <c r="C979" s="56">
        <v>5</v>
      </c>
      <c r="D979" s="57">
        <v>54</v>
      </c>
      <c r="E979" s="57">
        <v>2.6</v>
      </c>
      <c r="F979" s="57">
        <v>2.5150000000000001</v>
      </c>
      <c r="G979" s="57">
        <v>0</v>
      </c>
      <c r="H979" s="57">
        <v>20.399999999999999</v>
      </c>
      <c r="I979" s="57">
        <v>34</v>
      </c>
      <c r="J979" s="57">
        <v>0</v>
      </c>
      <c r="K979" s="57">
        <v>0</v>
      </c>
      <c r="L979" s="57">
        <v>0</v>
      </c>
      <c r="M979" s="57">
        <v>0</v>
      </c>
      <c r="N979" s="58">
        <v>1</v>
      </c>
      <c r="O979" s="58">
        <v>4</v>
      </c>
      <c r="P979" s="58">
        <v>0</v>
      </c>
      <c r="Q979" s="58">
        <v>0</v>
      </c>
      <c r="R979" s="58">
        <v>0</v>
      </c>
      <c r="S979" s="91">
        <v>0</v>
      </c>
    </row>
    <row r="980" spans="1:19">
      <c r="A980" s="54" t="s">
        <v>1431</v>
      </c>
      <c r="B980" s="55" t="s">
        <v>1432</v>
      </c>
      <c r="C980" s="56">
        <v>5</v>
      </c>
      <c r="D980" s="57">
        <v>58.6</v>
      </c>
      <c r="E980" s="57">
        <v>2.6</v>
      </c>
      <c r="F980" s="57">
        <v>2.5219999999999998</v>
      </c>
      <c r="G980" s="57">
        <v>0</v>
      </c>
      <c r="H980" s="57">
        <v>28.7</v>
      </c>
      <c r="I980" s="57">
        <v>40.5</v>
      </c>
      <c r="J980" s="57">
        <v>0</v>
      </c>
      <c r="K980" s="57">
        <v>0</v>
      </c>
      <c r="L980" s="57">
        <v>0</v>
      </c>
      <c r="M980" s="57">
        <v>0</v>
      </c>
      <c r="N980" s="58">
        <v>1</v>
      </c>
      <c r="O980" s="58">
        <v>4</v>
      </c>
      <c r="P980" s="58">
        <v>0</v>
      </c>
      <c r="Q980" s="58">
        <v>0</v>
      </c>
      <c r="R980" s="58">
        <v>0</v>
      </c>
      <c r="S980" s="91">
        <v>0</v>
      </c>
    </row>
    <row r="981" spans="1:19">
      <c r="A981" s="54" t="s">
        <v>1433</v>
      </c>
      <c r="B981" s="55" t="s">
        <v>1434</v>
      </c>
      <c r="C981" s="56">
        <v>5</v>
      </c>
      <c r="D981" s="57">
        <v>56</v>
      </c>
      <c r="E981" s="57">
        <v>2.6</v>
      </c>
      <c r="F981" s="57">
        <v>2.5150000000000001</v>
      </c>
      <c r="G981" s="57">
        <v>0</v>
      </c>
      <c r="H981" s="57">
        <v>26.8</v>
      </c>
      <c r="I981" s="57">
        <v>33.5</v>
      </c>
      <c r="J981" s="57">
        <v>0</v>
      </c>
      <c r="K981" s="57">
        <v>0</v>
      </c>
      <c r="L981" s="57">
        <v>0</v>
      </c>
      <c r="M981" s="57">
        <v>0</v>
      </c>
      <c r="N981" s="58">
        <v>1</v>
      </c>
      <c r="O981" s="58">
        <v>5</v>
      </c>
      <c r="P981" s="58">
        <v>0</v>
      </c>
      <c r="Q981" s="58">
        <v>0</v>
      </c>
      <c r="R981" s="58">
        <v>0</v>
      </c>
      <c r="S981" s="91">
        <v>0</v>
      </c>
    </row>
    <row r="982" spans="1:19">
      <c r="A982" s="54" t="s">
        <v>1435</v>
      </c>
      <c r="B982" s="55" t="s">
        <v>1436</v>
      </c>
      <c r="C982" s="56">
        <v>3</v>
      </c>
      <c r="D982" s="57">
        <v>49.5</v>
      </c>
      <c r="E982" s="57">
        <v>2.6</v>
      </c>
      <c r="F982" s="57">
        <v>2.5150000000000001</v>
      </c>
      <c r="G982" s="57">
        <v>0</v>
      </c>
      <c r="H982" s="57">
        <v>16.8</v>
      </c>
      <c r="I982" s="57">
        <v>33.5</v>
      </c>
      <c r="J982" s="57">
        <v>0</v>
      </c>
      <c r="K982" s="57">
        <v>0</v>
      </c>
      <c r="L982" s="57">
        <v>0</v>
      </c>
      <c r="M982" s="57">
        <v>0</v>
      </c>
      <c r="N982" s="58">
        <v>1</v>
      </c>
      <c r="O982" s="58">
        <v>5</v>
      </c>
      <c r="P982" s="58">
        <v>0</v>
      </c>
      <c r="Q982" s="58">
        <v>0</v>
      </c>
      <c r="R982" s="58">
        <v>0</v>
      </c>
      <c r="S982" s="91">
        <v>0</v>
      </c>
    </row>
    <row r="983" spans="1:19">
      <c r="A983" s="54" t="s">
        <v>1437</v>
      </c>
      <c r="B983" s="55" t="s">
        <v>1438</v>
      </c>
      <c r="C983" s="56">
        <v>5</v>
      </c>
      <c r="D983" s="57">
        <v>54.9</v>
      </c>
      <c r="E983" s="57">
        <v>2.6</v>
      </c>
      <c r="F983" s="57">
        <v>2.5150000000000001</v>
      </c>
      <c r="G983" s="57">
        <v>0</v>
      </c>
      <c r="H983" s="57">
        <v>26.8</v>
      </c>
      <c r="I983" s="57">
        <v>33.5</v>
      </c>
      <c r="J983" s="57">
        <v>0</v>
      </c>
      <c r="K983" s="57">
        <v>0</v>
      </c>
      <c r="L983" s="57">
        <v>0</v>
      </c>
      <c r="M983" s="57">
        <v>0</v>
      </c>
      <c r="N983" s="58">
        <v>1</v>
      </c>
      <c r="O983" s="58">
        <v>5</v>
      </c>
      <c r="P983" s="58">
        <v>0</v>
      </c>
      <c r="Q983" s="58">
        <v>0</v>
      </c>
      <c r="R983" s="58">
        <v>0</v>
      </c>
      <c r="S983" s="91">
        <v>0</v>
      </c>
    </row>
    <row r="984" spans="1:19">
      <c r="A984" s="54" t="s">
        <v>1439</v>
      </c>
      <c r="B984" s="55" t="s">
        <v>1440</v>
      </c>
      <c r="C984" s="56">
        <v>5</v>
      </c>
      <c r="D984" s="57">
        <v>55.9</v>
      </c>
      <c r="E984" s="57">
        <v>2.6</v>
      </c>
      <c r="F984" s="57">
        <v>2.5150000000000001</v>
      </c>
      <c r="G984" s="57">
        <v>0</v>
      </c>
      <c r="H984" s="57">
        <v>27.8</v>
      </c>
      <c r="I984" s="57">
        <v>34.5</v>
      </c>
      <c r="J984" s="57">
        <v>0</v>
      </c>
      <c r="K984" s="57">
        <v>0</v>
      </c>
      <c r="L984" s="57">
        <v>0</v>
      </c>
      <c r="M984" s="57">
        <v>0</v>
      </c>
      <c r="N984" s="58">
        <v>1</v>
      </c>
      <c r="O984" s="58">
        <v>5</v>
      </c>
      <c r="P984" s="58">
        <v>0</v>
      </c>
      <c r="Q984" s="58">
        <v>0</v>
      </c>
      <c r="R984" s="58">
        <v>0</v>
      </c>
      <c r="S984" s="91">
        <v>0</v>
      </c>
    </row>
    <row r="985" spans="1:19">
      <c r="A985" s="54" t="s">
        <v>1441</v>
      </c>
      <c r="B985" s="55" t="s">
        <v>1442</v>
      </c>
      <c r="C985" s="56">
        <v>1</v>
      </c>
      <c r="D985" s="57">
        <v>51.5</v>
      </c>
      <c r="E985" s="57">
        <v>2.6</v>
      </c>
      <c r="F985" s="57">
        <v>2.5150000000000001</v>
      </c>
      <c r="G985" s="57">
        <v>0</v>
      </c>
      <c r="H985" s="57">
        <v>16.899999999999999</v>
      </c>
      <c r="I985" s="57">
        <v>36.4</v>
      </c>
      <c r="J985" s="57">
        <v>0</v>
      </c>
      <c r="K985" s="57">
        <v>0</v>
      </c>
      <c r="L985" s="57">
        <v>0</v>
      </c>
      <c r="M985" s="57">
        <v>0</v>
      </c>
      <c r="N985" s="58">
        <v>1</v>
      </c>
      <c r="O985" s="58">
        <v>5</v>
      </c>
      <c r="P985" s="58">
        <v>0</v>
      </c>
      <c r="Q985" s="58">
        <v>0</v>
      </c>
      <c r="R985" s="58">
        <v>0</v>
      </c>
      <c r="S985" s="91">
        <v>0</v>
      </c>
    </row>
    <row r="986" spans="1:19">
      <c r="A986" s="54" t="s">
        <v>1443</v>
      </c>
      <c r="B986" s="55" t="s">
        <v>1444</v>
      </c>
      <c r="C986" s="56">
        <v>5</v>
      </c>
      <c r="D986" s="57">
        <v>51.5</v>
      </c>
      <c r="E986" s="57">
        <v>2.6</v>
      </c>
      <c r="F986" s="57">
        <v>2.5150000000000001</v>
      </c>
      <c r="G986" s="57">
        <v>0</v>
      </c>
      <c r="H986" s="57">
        <v>16.899999999999999</v>
      </c>
      <c r="I986" s="57">
        <v>36.4</v>
      </c>
      <c r="J986" s="57">
        <v>0</v>
      </c>
      <c r="K986" s="57">
        <v>0</v>
      </c>
      <c r="L986" s="57">
        <v>0</v>
      </c>
      <c r="M986" s="57">
        <v>0</v>
      </c>
      <c r="N986" s="58">
        <v>1</v>
      </c>
      <c r="O986" s="58">
        <v>5</v>
      </c>
      <c r="P986" s="58">
        <v>0</v>
      </c>
      <c r="Q986" s="58">
        <v>0</v>
      </c>
      <c r="R986" s="58">
        <v>0</v>
      </c>
      <c r="S986" s="91">
        <v>0</v>
      </c>
    </row>
    <row r="987" spans="1:19">
      <c r="A987" s="54" t="s">
        <v>1445</v>
      </c>
      <c r="B987" s="55" t="s">
        <v>1446</v>
      </c>
      <c r="C987" s="56">
        <v>5</v>
      </c>
      <c r="D987" s="57">
        <v>58.1</v>
      </c>
      <c r="E987" s="57">
        <v>5.5</v>
      </c>
      <c r="F987" s="57">
        <v>2.5219999999999998</v>
      </c>
      <c r="G987" s="57">
        <v>0</v>
      </c>
      <c r="H987" s="57">
        <v>20.6</v>
      </c>
      <c r="I987" s="57">
        <v>36.6</v>
      </c>
      <c r="J987" s="57">
        <v>0</v>
      </c>
      <c r="K987" s="57">
        <v>0</v>
      </c>
      <c r="L987" s="57">
        <v>0</v>
      </c>
      <c r="M987" s="57">
        <v>0</v>
      </c>
      <c r="N987" s="58">
        <v>1</v>
      </c>
      <c r="O987" s="58">
        <v>5.3</v>
      </c>
      <c r="P987" s="58">
        <v>0</v>
      </c>
      <c r="Q987" s="58">
        <v>0</v>
      </c>
      <c r="R987" s="58">
        <v>0</v>
      </c>
      <c r="S987" s="91">
        <v>0</v>
      </c>
    </row>
    <row r="988" spans="1:19">
      <c r="A988" s="54" t="s">
        <v>1447</v>
      </c>
      <c r="B988" s="55" t="s">
        <v>1448</v>
      </c>
      <c r="C988" s="56">
        <v>1</v>
      </c>
      <c r="D988" s="57">
        <v>58.1</v>
      </c>
      <c r="E988" s="57">
        <v>5.5</v>
      </c>
      <c r="F988" s="57">
        <v>2.5219999999999998</v>
      </c>
      <c r="G988" s="57">
        <v>0</v>
      </c>
      <c r="H988" s="57">
        <v>20.9</v>
      </c>
      <c r="I988" s="57">
        <v>36.9</v>
      </c>
      <c r="J988" s="57">
        <v>0</v>
      </c>
      <c r="K988" s="57">
        <v>0</v>
      </c>
      <c r="L988" s="57">
        <v>0</v>
      </c>
      <c r="M988" s="57">
        <v>0</v>
      </c>
      <c r="N988" s="58">
        <v>1</v>
      </c>
      <c r="O988" s="58">
        <v>5.3</v>
      </c>
      <c r="P988" s="58">
        <v>0</v>
      </c>
      <c r="Q988" s="58">
        <v>0</v>
      </c>
      <c r="R988" s="58">
        <v>0</v>
      </c>
      <c r="S988" s="91">
        <v>0</v>
      </c>
    </row>
    <row r="989" spans="1:19">
      <c r="A989" s="54" t="s">
        <v>1449</v>
      </c>
      <c r="B989" s="55" t="s">
        <v>1450</v>
      </c>
      <c r="C989" s="56">
        <v>1</v>
      </c>
      <c r="D989" s="57">
        <v>58.1</v>
      </c>
      <c r="E989" s="57">
        <v>5.5</v>
      </c>
      <c r="F989" s="57">
        <v>2.5219999999999998</v>
      </c>
      <c r="G989" s="57">
        <v>0</v>
      </c>
      <c r="H989" s="57">
        <v>21.2</v>
      </c>
      <c r="I989" s="57">
        <v>37.200000000000003</v>
      </c>
      <c r="J989" s="57">
        <v>0</v>
      </c>
      <c r="K989" s="57">
        <v>0</v>
      </c>
      <c r="L989" s="57">
        <v>0</v>
      </c>
      <c r="M989" s="57">
        <v>0</v>
      </c>
      <c r="N989" s="58">
        <v>1</v>
      </c>
      <c r="O989" s="58">
        <v>5.3</v>
      </c>
      <c r="P989" s="58">
        <v>0</v>
      </c>
      <c r="Q989" s="58">
        <v>0</v>
      </c>
      <c r="R989" s="58">
        <v>0</v>
      </c>
      <c r="S989" s="91">
        <v>0</v>
      </c>
    </row>
    <row r="990" spans="1:19">
      <c r="A990" s="54" t="s">
        <v>1451</v>
      </c>
      <c r="B990" s="55" t="s">
        <v>1450</v>
      </c>
      <c r="C990" s="56">
        <v>1</v>
      </c>
      <c r="D990" s="57">
        <v>58.1</v>
      </c>
      <c r="E990" s="57">
        <v>5.5</v>
      </c>
      <c r="F990" s="57">
        <v>2.5219999999999998</v>
      </c>
      <c r="G990" s="57">
        <v>0</v>
      </c>
      <c r="H990" s="57">
        <v>21.2</v>
      </c>
      <c r="I990" s="57">
        <v>37.200000000000003</v>
      </c>
      <c r="J990" s="57">
        <v>0</v>
      </c>
      <c r="K990" s="57">
        <v>0</v>
      </c>
      <c r="L990" s="57">
        <v>0</v>
      </c>
      <c r="M990" s="57">
        <v>0</v>
      </c>
      <c r="N990" s="58">
        <v>1</v>
      </c>
      <c r="O990" s="58">
        <v>5.3</v>
      </c>
      <c r="P990" s="58">
        <v>0</v>
      </c>
      <c r="Q990" s="58">
        <v>0</v>
      </c>
      <c r="R990" s="58">
        <v>0</v>
      </c>
      <c r="S990" s="91">
        <v>0</v>
      </c>
    </row>
    <row r="991" spans="1:19">
      <c r="A991" s="54" t="s">
        <v>1452</v>
      </c>
      <c r="B991" s="55" t="s">
        <v>1453</v>
      </c>
      <c r="C991" s="56">
        <v>5</v>
      </c>
      <c r="D991" s="57">
        <v>52.5</v>
      </c>
      <c r="E991" s="57">
        <v>2.6</v>
      </c>
      <c r="F991" s="57">
        <v>2.5150000000000001</v>
      </c>
      <c r="G991" s="57">
        <v>0</v>
      </c>
      <c r="H991" s="57">
        <v>17.899999999999999</v>
      </c>
      <c r="I991" s="57">
        <v>41</v>
      </c>
      <c r="J991" s="57">
        <v>0</v>
      </c>
      <c r="K991" s="57">
        <v>0</v>
      </c>
      <c r="L991" s="57">
        <v>0</v>
      </c>
      <c r="M991" s="57">
        <v>0</v>
      </c>
      <c r="N991" s="58">
        <v>1</v>
      </c>
      <c r="O991" s="58">
        <v>6</v>
      </c>
      <c r="P991" s="58">
        <v>0</v>
      </c>
      <c r="Q991" s="58">
        <v>0</v>
      </c>
      <c r="R991" s="58">
        <v>0</v>
      </c>
      <c r="S991" s="91">
        <v>0</v>
      </c>
    </row>
    <row r="992" spans="1:19">
      <c r="A992" s="54" t="s">
        <v>1454</v>
      </c>
      <c r="B992" s="55" t="s">
        <v>1455</v>
      </c>
      <c r="C992" s="56">
        <v>5</v>
      </c>
      <c r="D992" s="57">
        <v>52.5</v>
      </c>
      <c r="E992" s="57">
        <v>2.6</v>
      </c>
      <c r="F992" s="57">
        <v>2.5150000000000001</v>
      </c>
      <c r="G992" s="57">
        <v>0</v>
      </c>
      <c r="H992" s="57">
        <v>17.3</v>
      </c>
      <c r="I992" s="57">
        <v>40.4</v>
      </c>
      <c r="J992" s="57">
        <v>0</v>
      </c>
      <c r="K992" s="57">
        <v>0</v>
      </c>
      <c r="L992" s="57">
        <v>0</v>
      </c>
      <c r="M992" s="57">
        <v>0</v>
      </c>
      <c r="N992" s="58">
        <v>1</v>
      </c>
      <c r="O992" s="58">
        <v>6</v>
      </c>
      <c r="P992" s="58">
        <v>0</v>
      </c>
      <c r="Q992" s="58">
        <v>0</v>
      </c>
      <c r="R992" s="58">
        <v>0</v>
      </c>
      <c r="S992" s="91">
        <v>0</v>
      </c>
    </row>
    <row r="993" spans="1:19">
      <c r="A993" s="54" t="s">
        <v>1456</v>
      </c>
      <c r="B993" s="55" t="s">
        <v>1457</v>
      </c>
      <c r="C993" s="56">
        <v>1</v>
      </c>
      <c r="D993" s="57">
        <v>51.5</v>
      </c>
      <c r="E993" s="57">
        <v>2.6</v>
      </c>
      <c r="F993" s="57">
        <v>2.5150000000000001</v>
      </c>
      <c r="G993" s="57">
        <v>0</v>
      </c>
      <c r="H993" s="57">
        <v>16.899999999999999</v>
      </c>
      <c r="I993" s="57">
        <v>40.005000000000003</v>
      </c>
      <c r="J993" s="57">
        <v>0</v>
      </c>
      <c r="K993" s="57">
        <v>0</v>
      </c>
      <c r="L993" s="57">
        <v>0</v>
      </c>
      <c r="M993" s="57">
        <v>0</v>
      </c>
      <c r="N993" s="58">
        <v>1</v>
      </c>
      <c r="O993" s="58">
        <v>6</v>
      </c>
      <c r="P993" s="58">
        <v>0</v>
      </c>
      <c r="Q993" s="58">
        <v>0</v>
      </c>
      <c r="R993" s="58">
        <v>0</v>
      </c>
      <c r="S993" s="91">
        <v>0</v>
      </c>
    </row>
    <row r="994" spans="1:19">
      <c r="A994" s="54" t="s">
        <v>1458</v>
      </c>
      <c r="B994" s="55" t="s">
        <v>1459</v>
      </c>
      <c r="C994" s="56">
        <v>5</v>
      </c>
      <c r="D994" s="57">
        <v>50.5</v>
      </c>
      <c r="E994" s="57">
        <v>3</v>
      </c>
      <c r="F994" s="57">
        <v>3</v>
      </c>
      <c r="G994" s="57">
        <v>0</v>
      </c>
      <c r="H994" s="57">
        <v>15.2</v>
      </c>
      <c r="I994" s="57">
        <v>36.200000000000003</v>
      </c>
      <c r="J994" s="57">
        <v>0</v>
      </c>
      <c r="K994" s="57">
        <v>0</v>
      </c>
      <c r="L994" s="57">
        <v>0</v>
      </c>
      <c r="M994" s="57">
        <v>0</v>
      </c>
      <c r="N994" s="58">
        <v>1</v>
      </c>
      <c r="O994" s="58">
        <v>8</v>
      </c>
      <c r="P994" s="58">
        <v>0</v>
      </c>
      <c r="Q994" s="58">
        <v>0</v>
      </c>
      <c r="R994" s="58">
        <v>0</v>
      </c>
      <c r="S994" s="91">
        <v>0</v>
      </c>
    </row>
    <row r="995" spans="1:19">
      <c r="A995" s="54" t="s">
        <v>1460</v>
      </c>
      <c r="B995" s="55" t="s">
        <v>1461</v>
      </c>
      <c r="C995" s="56">
        <v>1</v>
      </c>
      <c r="D995" s="57">
        <v>50.5</v>
      </c>
      <c r="E995" s="57">
        <v>3</v>
      </c>
      <c r="F995" s="57">
        <v>3</v>
      </c>
      <c r="G995" s="57">
        <v>0</v>
      </c>
      <c r="H995" s="57">
        <v>15.7</v>
      </c>
      <c r="I995" s="57">
        <v>36.700000000000003</v>
      </c>
      <c r="J995" s="57">
        <v>0</v>
      </c>
      <c r="K995" s="57">
        <v>0</v>
      </c>
      <c r="L995" s="57">
        <v>0</v>
      </c>
      <c r="M995" s="57">
        <v>0</v>
      </c>
      <c r="N995" s="58">
        <v>1</v>
      </c>
      <c r="O995" s="58">
        <v>8</v>
      </c>
      <c r="P995" s="58">
        <v>0</v>
      </c>
      <c r="Q995" s="58">
        <v>0</v>
      </c>
      <c r="R995" s="58">
        <v>0</v>
      </c>
      <c r="S995" s="91">
        <v>0</v>
      </c>
    </row>
    <row r="996" spans="1:19">
      <c r="A996" s="54" t="s">
        <v>1462</v>
      </c>
      <c r="B996" s="55" t="s">
        <v>1463</v>
      </c>
      <c r="C996" s="56">
        <v>5</v>
      </c>
      <c r="D996" s="57">
        <v>50</v>
      </c>
      <c r="E996" s="57">
        <v>2.6</v>
      </c>
      <c r="F996" s="57">
        <v>2.5150000000000001</v>
      </c>
      <c r="G996" s="57">
        <v>0</v>
      </c>
      <c r="H996" s="57">
        <v>18</v>
      </c>
      <c r="I996" s="57">
        <v>40.4</v>
      </c>
      <c r="J996" s="57">
        <v>0</v>
      </c>
      <c r="K996" s="57">
        <v>0</v>
      </c>
      <c r="L996" s="57">
        <v>0</v>
      </c>
      <c r="M996" s="57">
        <v>0</v>
      </c>
      <c r="N996" s="58">
        <v>1</v>
      </c>
      <c r="O996" s="58">
        <v>10.45</v>
      </c>
      <c r="P996" s="58">
        <v>0</v>
      </c>
      <c r="Q996" s="58">
        <v>0</v>
      </c>
      <c r="R996" s="58">
        <v>0</v>
      </c>
      <c r="S996" s="91">
        <v>0</v>
      </c>
    </row>
    <row r="997" spans="1:19">
      <c r="A997" s="54" t="s">
        <v>1464</v>
      </c>
      <c r="B997" s="55" t="s">
        <v>1465</v>
      </c>
      <c r="C997" s="56">
        <v>1</v>
      </c>
      <c r="D997" s="57">
        <v>51.1</v>
      </c>
      <c r="E997" s="57">
        <v>3</v>
      </c>
      <c r="F997" s="57">
        <v>3</v>
      </c>
      <c r="G997" s="57">
        <v>0</v>
      </c>
      <c r="H997" s="57">
        <v>15.2</v>
      </c>
      <c r="I997" s="57">
        <v>38.1</v>
      </c>
      <c r="J997" s="57">
        <v>0</v>
      </c>
      <c r="K997" s="57">
        <v>0</v>
      </c>
      <c r="L997" s="57">
        <v>0</v>
      </c>
      <c r="M997" s="57">
        <v>0</v>
      </c>
      <c r="N997" s="58">
        <v>1</v>
      </c>
      <c r="O997" s="58">
        <v>9</v>
      </c>
      <c r="P997" s="58">
        <v>0</v>
      </c>
      <c r="Q997" s="58">
        <v>0</v>
      </c>
      <c r="R997" s="58">
        <v>0</v>
      </c>
      <c r="S997" s="91">
        <v>0</v>
      </c>
    </row>
    <row r="998" spans="1:19">
      <c r="A998" s="54" t="s">
        <v>1466</v>
      </c>
      <c r="B998" s="55" t="s">
        <v>1467</v>
      </c>
      <c r="C998" s="56">
        <v>1</v>
      </c>
      <c r="D998" s="57">
        <v>51.1</v>
      </c>
      <c r="E998" s="57">
        <v>3</v>
      </c>
      <c r="F998" s="57">
        <v>3</v>
      </c>
      <c r="G998" s="57">
        <v>0</v>
      </c>
      <c r="H998" s="57">
        <v>15.7</v>
      </c>
      <c r="I998" s="57">
        <v>38.1</v>
      </c>
      <c r="J998" s="57">
        <v>0</v>
      </c>
      <c r="K998" s="57">
        <v>0</v>
      </c>
      <c r="L998" s="57">
        <v>0</v>
      </c>
      <c r="M998" s="57">
        <v>0</v>
      </c>
      <c r="N998" s="58">
        <v>1</v>
      </c>
      <c r="O998" s="58">
        <v>9</v>
      </c>
      <c r="P998" s="58">
        <v>0</v>
      </c>
      <c r="Q998" s="58">
        <v>0</v>
      </c>
      <c r="R998" s="58">
        <v>0</v>
      </c>
      <c r="S998" s="91">
        <v>0</v>
      </c>
    </row>
    <row r="999" spans="1:19">
      <c r="A999" s="54" t="s">
        <v>1468</v>
      </c>
      <c r="B999" s="55" t="s">
        <v>1469</v>
      </c>
      <c r="C999" s="56">
        <v>1</v>
      </c>
      <c r="D999" s="57">
        <v>51.1</v>
      </c>
      <c r="E999" s="57">
        <v>3</v>
      </c>
      <c r="F999" s="57">
        <v>3</v>
      </c>
      <c r="G999" s="57">
        <v>0</v>
      </c>
      <c r="H999" s="57">
        <v>15.7</v>
      </c>
      <c r="I999" s="57">
        <v>36.1</v>
      </c>
      <c r="J999" s="57">
        <v>0</v>
      </c>
      <c r="K999" s="57">
        <v>0</v>
      </c>
      <c r="L999" s="57">
        <v>0</v>
      </c>
      <c r="M999" s="57">
        <v>0</v>
      </c>
      <c r="N999" s="58">
        <v>1</v>
      </c>
      <c r="O999" s="58">
        <v>8</v>
      </c>
      <c r="P999" s="58">
        <v>0</v>
      </c>
      <c r="Q999" s="58">
        <v>0</v>
      </c>
      <c r="R999" s="58">
        <v>0</v>
      </c>
      <c r="S999" s="91">
        <v>0</v>
      </c>
    </row>
    <row r="1000" spans="1:19">
      <c r="A1000" s="54" t="s">
        <v>1470</v>
      </c>
      <c r="B1000" s="55" t="s">
        <v>1471</v>
      </c>
      <c r="C1000" s="56">
        <v>5</v>
      </c>
      <c r="D1000" s="57">
        <v>50.6</v>
      </c>
      <c r="E1000" s="57">
        <v>3</v>
      </c>
      <c r="F1000" s="57">
        <v>3</v>
      </c>
      <c r="G1000" s="57">
        <v>0</v>
      </c>
      <c r="H1000" s="57">
        <v>15.2</v>
      </c>
      <c r="I1000" s="57">
        <v>35.6</v>
      </c>
      <c r="J1000" s="57">
        <v>0</v>
      </c>
      <c r="K1000" s="57">
        <v>0</v>
      </c>
      <c r="L1000" s="57">
        <v>0</v>
      </c>
      <c r="M1000" s="57">
        <v>0</v>
      </c>
      <c r="N1000" s="58">
        <v>1</v>
      </c>
      <c r="O1000" s="58">
        <v>8</v>
      </c>
      <c r="P1000" s="58">
        <v>0</v>
      </c>
      <c r="Q1000" s="58">
        <v>0</v>
      </c>
      <c r="R1000" s="58">
        <v>0</v>
      </c>
      <c r="S1000" s="91">
        <v>0</v>
      </c>
    </row>
    <row r="1001" spans="1:19">
      <c r="A1001" s="54" t="s">
        <v>1472</v>
      </c>
      <c r="B1001" s="55" t="s">
        <v>1473</v>
      </c>
      <c r="C1001" s="56">
        <v>5</v>
      </c>
      <c r="D1001" s="57">
        <v>50.6</v>
      </c>
      <c r="E1001" s="57">
        <v>3</v>
      </c>
      <c r="F1001" s="57">
        <v>3</v>
      </c>
      <c r="G1001" s="57">
        <v>0</v>
      </c>
      <c r="H1001" s="57">
        <v>15.2</v>
      </c>
      <c r="I1001" s="57">
        <v>37.6</v>
      </c>
      <c r="J1001" s="57">
        <v>0</v>
      </c>
      <c r="K1001" s="57">
        <v>0</v>
      </c>
      <c r="L1001" s="57">
        <v>0</v>
      </c>
      <c r="M1001" s="57">
        <v>0</v>
      </c>
      <c r="N1001" s="58">
        <v>1</v>
      </c>
      <c r="O1001" s="58">
        <v>9</v>
      </c>
      <c r="P1001" s="58">
        <v>0</v>
      </c>
      <c r="Q1001" s="58">
        <v>0</v>
      </c>
      <c r="R1001" s="58">
        <v>0</v>
      </c>
      <c r="S1001" s="91">
        <v>0</v>
      </c>
    </row>
    <row r="1002" spans="1:19">
      <c r="A1002" s="54" t="s">
        <v>1474</v>
      </c>
      <c r="B1002" s="55" t="s">
        <v>1475</v>
      </c>
      <c r="C1002" s="56">
        <v>5</v>
      </c>
      <c r="D1002" s="57">
        <v>51.1</v>
      </c>
      <c r="E1002" s="57">
        <v>3</v>
      </c>
      <c r="F1002" s="57">
        <v>3</v>
      </c>
      <c r="G1002" s="57">
        <v>0</v>
      </c>
      <c r="H1002" s="57">
        <v>15.7</v>
      </c>
      <c r="I1002" s="57">
        <v>36.1</v>
      </c>
      <c r="J1002" s="57">
        <v>0</v>
      </c>
      <c r="K1002" s="57">
        <v>0</v>
      </c>
      <c r="L1002" s="57">
        <v>0</v>
      </c>
      <c r="M1002" s="57">
        <v>0</v>
      </c>
      <c r="N1002" s="58">
        <v>1</v>
      </c>
      <c r="O1002" s="58">
        <v>8</v>
      </c>
      <c r="P1002" s="58">
        <v>0</v>
      </c>
      <c r="Q1002" s="58">
        <v>0</v>
      </c>
      <c r="R1002" s="58">
        <v>0</v>
      </c>
      <c r="S1002" s="91">
        <v>0</v>
      </c>
    </row>
    <row r="1003" spans="1:19">
      <c r="A1003" s="54" t="s">
        <v>1476</v>
      </c>
      <c r="B1003" s="55" t="s">
        <v>1477</v>
      </c>
      <c r="C1003" s="56">
        <v>5</v>
      </c>
      <c r="D1003" s="57">
        <v>51.1</v>
      </c>
      <c r="E1003" s="57">
        <v>3</v>
      </c>
      <c r="F1003" s="57">
        <v>3</v>
      </c>
      <c r="G1003" s="57">
        <v>0</v>
      </c>
      <c r="H1003" s="57">
        <v>15.7</v>
      </c>
      <c r="I1003" s="57">
        <v>38.1</v>
      </c>
      <c r="J1003" s="57">
        <v>0</v>
      </c>
      <c r="K1003" s="57">
        <v>0</v>
      </c>
      <c r="L1003" s="57">
        <v>0</v>
      </c>
      <c r="M1003" s="57">
        <v>0</v>
      </c>
      <c r="N1003" s="58">
        <v>1</v>
      </c>
      <c r="O1003" s="58">
        <v>9</v>
      </c>
      <c r="P1003" s="58">
        <v>0</v>
      </c>
      <c r="Q1003" s="58">
        <v>0</v>
      </c>
      <c r="R1003" s="58">
        <v>0</v>
      </c>
      <c r="S1003" s="91">
        <v>0</v>
      </c>
    </row>
    <row r="1004" spans="1:19">
      <c r="A1004" s="54" t="s">
        <v>3602</v>
      </c>
      <c r="B1004" s="55" t="s">
        <v>3603</v>
      </c>
      <c r="C1004" s="56">
        <v>5</v>
      </c>
      <c r="D1004" s="57">
        <v>54.5</v>
      </c>
      <c r="E1004" s="57">
        <v>2.6</v>
      </c>
      <c r="F1004" s="57">
        <v>2.5150000000000001</v>
      </c>
      <c r="G1004" s="57">
        <v>0</v>
      </c>
      <c r="H1004" s="57">
        <v>18.5</v>
      </c>
      <c r="I1004" s="57">
        <v>41</v>
      </c>
      <c r="J1004" s="57">
        <v>41.389000000000003</v>
      </c>
      <c r="K1004" s="57">
        <v>0</v>
      </c>
      <c r="L1004" s="57">
        <v>0</v>
      </c>
      <c r="M1004" s="57">
        <v>0</v>
      </c>
      <c r="N1004" s="58">
        <v>1</v>
      </c>
      <c r="O1004" s="58">
        <v>45</v>
      </c>
      <c r="P1004" s="58">
        <v>0</v>
      </c>
      <c r="Q1004" s="58">
        <v>0</v>
      </c>
      <c r="R1004" s="58">
        <v>0</v>
      </c>
      <c r="S1004" s="91">
        <v>0</v>
      </c>
    </row>
    <row r="1005" spans="1:19">
      <c r="A1005" s="54" t="s">
        <v>1478</v>
      </c>
      <c r="B1005" s="55" t="s">
        <v>1479</v>
      </c>
      <c r="C1005" s="56">
        <v>1</v>
      </c>
      <c r="D1005" s="57">
        <v>51.4</v>
      </c>
      <c r="E1005" s="57">
        <v>3</v>
      </c>
      <c r="F1005" s="57">
        <v>3</v>
      </c>
      <c r="G1005" s="57">
        <v>0</v>
      </c>
      <c r="H1005" s="57">
        <v>16</v>
      </c>
      <c r="I1005" s="57">
        <v>36.4</v>
      </c>
      <c r="J1005" s="57">
        <v>0</v>
      </c>
      <c r="K1005" s="57">
        <v>0</v>
      </c>
      <c r="L1005" s="57">
        <v>0</v>
      </c>
      <c r="M1005" s="57">
        <v>0</v>
      </c>
      <c r="N1005" s="58">
        <v>1</v>
      </c>
      <c r="O1005" s="58">
        <v>8</v>
      </c>
      <c r="P1005" s="58">
        <v>0</v>
      </c>
      <c r="Q1005" s="58">
        <v>0</v>
      </c>
      <c r="R1005" s="58">
        <v>0</v>
      </c>
      <c r="S1005" s="91">
        <v>0</v>
      </c>
    </row>
    <row r="1006" spans="1:19">
      <c r="A1006" s="54" t="s">
        <v>1480</v>
      </c>
      <c r="B1006" s="55" t="s">
        <v>1481</v>
      </c>
      <c r="C1006" s="56">
        <v>1</v>
      </c>
      <c r="D1006" s="57">
        <v>51.4</v>
      </c>
      <c r="E1006" s="57">
        <v>3</v>
      </c>
      <c r="F1006" s="57">
        <v>3</v>
      </c>
      <c r="G1006" s="57">
        <v>0</v>
      </c>
      <c r="H1006" s="57">
        <v>16</v>
      </c>
      <c r="I1006" s="57">
        <v>38.4</v>
      </c>
      <c r="J1006" s="57">
        <v>0</v>
      </c>
      <c r="K1006" s="57">
        <v>0</v>
      </c>
      <c r="L1006" s="57">
        <v>0</v>
      </c>
      <c r="M1006" s="57">
        <v>0</v>
      </c>
      <c r="N1006" s="58">
        <v>1</v>
      </c>
      <c r="O1006" s="58">
        <v>9</v>
      </c>
      <c r="P1006" s="58">
        <v>0</v>
      </c>
      <c r="Q1006" s="58">
        <v>0</v>
      </c>
      <c r="R1006" s="58">
        <v>0</v>
      </c>
      <c r="S1006" s="91">
        <v>0</v>
      </c>
    </row>
    <row r="1007" spans="1:19">
      <c r="A1007" s="54" t="s">
        <v>1482</v>
      </c>
      <c r="B1007" s="55" t="s">
        <v>1483</v>
      </c>
      <c r="C1007" s="56">
        <v>5</v>
      </c>
      <c r="D1007" s="57">
        <v>50.3</v>
      </c>
      <c r="E1007" s="57">
        <v>3</v>
      </c>
      <c r="F1007" s="57">
        <v>3</v>
      </c>
      <c r="G1007" s="57">
        <v>0</v>
      </c>
      <c r="H1007" s="57">
        <v>15.9</v>
      </c>
      <c r="I1007" s="57">
        <v>38.9</v>
      </c>
      <c r="J1007" s="57">
        <v>0</v>
      </c>
      <c r="K1007" s="57">
        <v>0</v>
      </c>
      <c r="L1007" s="57">
        <v>0</v>
      </c>
      <c r="M1007" s="57">
        <v>0</v>
      </c>
      <c r="N1007" s="58">
        <v>1</v>
      </c>
      <c r="O1007" s="58">
        <v>10</v>
      </c>
      <c r="P1007" s="58">
        <v>0</v>
      </c>
      <c r="Q1007" s="58">
        <v>0</v>
      </c>
      <c r="R1007" s="58">
        <v>0</v>
      </c>
      <c r="S1007" s="91">
        <v>0</v>
      </c>
    </row>
    <row r="1008" spans="1:19">
      <c r="A1008" s="54" t="s">
        <v>1484</v>
      </c>
      <c r="B1008" s="55" t="s">
        <v>1485</v>
      </c>
      <c r="C1008" s="56">
        <v>5</v>
      </c>
      <c r="D1008" s="57">
        <v>51.1</v>
      </c>
      <c r="E1008" s="57">
        <v>3</v>
      </c>
      <c r="F1008" s="57">
        <v>3</v>
      </c>
      <c r="G1008" s="57">
        <v>0</v>
      </c>
      <c r="H1008" s="57">
        <v>16.2</v>
      </c>
      <c r="I1008" s="57">
        <v>36.6</v>
      </c>
      <c r="J1008" s="57">
        <v>0</v>
      </c>
      <c r="K1008" s="57">
        <v>0</v>
      </c>
      <c r="L1008" s="57">
        <v>0</v>
      </c>
      <c r="M1008" s="57">
        <v>0</v>
      </c>
      <c r="N1008" s="58">
        <v>1</v>
      </c>
      <c r="O1008" s="58">
        <v>8</v>
      </c>
      <c r="P1008" s="58">
        <v>0</v>
      </c>
      <c r="Q1008" s="58">
        <v>0</v>
      </c>
      <c r="R1008" s="58">
        <v>0</v>
      </c>
      <c r="S1008" s="91">
        <v>0</v>
      </c>
    </row>
    <row r="1009" spans="1:19">
      <c r="A1009" s="54" t="s">
        <v>1486</v>
      </c>
      <c r="B1009" s="55" t="s">
        <v>1487</v>
      </c>
      <c r="C1009" s="56">
        <v>5</v>
      </c>
      <c r="D1009" s="57">
        <v>51.1</v>
      </c>
      <c r="E1009" s="57">
        <v>3</v>
      </c>
      <c r="F1009" s="57">
        <v>3</v>
      </c>
      <c r="G1009" s="57">
        <v>0</v>
      </c>
      <c r="H1009" s="57">
        <v>16.2</v>
      </c>
      <c r="I1009" s="57">
        <v>38.6</v>
      </c>
      <c r="J1009" s="57">
        <v>0</v>
      </c>
      <c r="K1009" s="57">
        <v>0</v>
      </c>
      <c r="L1009" s="57">
        <v>0</v>
      </c>
      <c r="M1009" s="57">
        <v>0</v>
      </c>
      <c r="N1009" s="58">
        <v>1</v>
      </c>
      <c r="O1009" s="58">
        <v>9</v>
      </c>
      <c r="P1009" s="58">
        <v>0</v>
      </c>
      <c r="Q1009" s="58">
        <v>0</v>
      </c>
      <c r="R1009" s="58">
        <v>0</v>
      </c>
      <c r="S1009" s="91">
        <v>0</v>
      </c>
    </row>
    <row r="1010" spans="1:19">
      <c r="A1010" s="54" t="s">
        <v>1488</v>
      </c>
      <c r="B1010" s="55" t="s">
        <v>1489</v>
      </c>
      <c r="C1010" s="56">
        <v>5</v>
      </c>
      <c r="D1010" s="57">
        <v>51</v>
      </c>
      <c r="E1010" s="57">
        <v>2.6</v>
      </c>
      <c r="F1010" s="57">
        <v>2.5150000000000001</v>
      </c>
      <c r="G1010" s="57">
        <v>0</v>
      </c>
      <c r="H1010" s="57">
        <v>19.3</v>
      </c>
      <c r="I1010" s="57">
        <v>34.799999999999997</v>
      </c>
      <c r="J1010" s="57">
        <v>0</v>
      </c>
      <c r="K1010" s="57">
        <v>0</v>
      </c>
      <c r="L1010" s="57">
        <v>0</v>
      </c>
      <c r="M1010" s="57">
        <v>0</v>
      </c>
      <c r="N1010" s="58">
        <v>1</v>
      </c>
      <c r="O1010" s="58">
        <v>6.3</v>
      </c>
      <c r="P1010" s="58">
        <v>0</v>
      </c>
      <c r="Q1010" s="58">
        <v>0</v>
      </c>
      <c r="R1010" s="58">
        <v>0</v>
      </c>
      <c r="S1010" s="91">
        <v>0</v>
      </c>
    </row>
    <row r="1011" spans="1:19">
      <c r="A1011" s="54" t="s">
        <v>1490</v>
      </c>
      <c r="B1011" s="55" t="s">
        <v>1491</v>
      </c>
      <c r="C1011" s="56">
        <v>3</v>
      </c>
      <c r="D1011" s="57">
        <v>50.6</v>
      </c>
      <c r="E1011" s="57">
        <v>3</v>
      </c>
      <c r="F1011" s="57">
        <v>3</v>
      </c>
      <c r="G1011" s="57">
        <v>0</v>
      </c>
      <c r="H1011" s="57">
        <v>15.7</v>
      </c>
      <c r="I1011" s="57">
        <v>36.1</v>
      </c>
      <c r="J1011" s="57">
        <v>0</v>
      </c>
      <c r="K1011" s="57">
        <v>0</v>
      </c>
      <c r="L1011" s="57">
        <v>0</v>
      </c>
      <c r="M1011" s="57">
        <v>0</v>
      </c>
      <c r="N1011" s="58">
        <v>1</v>
      </c>
      <c r="O1011" s="58">
        <v>8</v>
      </c>
      <c r="P1011" s="58">
        <v>0</v>
      </c>
      <c r="Q1011" s="58">
        <v>0</v>
      </c>
      <c r="R1011" s="58">
        <v>0</v>
      </c>
      <c r="S1011" s="91">
        <v>0</v>
      </c>
    </row>
    <row r="1012" spans="1:19">
      <c r="A1012" s="54" t="s">
        <v>1492</v>
      </c>
      <c r="B1012" s="55" t="s">
        <v>1493</v>
      </c>
      <c r="C1012" s="56">
        <v>3</v>
      </c>
      <c r="D1012" s="57">
        <v>50.6</v>
      </c>
      <c r="E1012" s="57">
        <v>3</v>
      </c>
      <c r="F1012" s="57">
        <v>3</v>
      </c>
      <c r="G1012" s="57">
        <v>0</v>
      </c>
      <c r="H1012" s="57">
        <v>15.7</v>
      </c>
      <c r="I1012" s="57">
        <v>38.1</v>
      </c>
      <c r="J1012" s="57">
        <v>0</v>
      </c>
      <c r="K1012" s="57">
        <v>0</v>
      </c>
      <c r="L1012" s="57">
        <v>0</v>
      </c>
      <c r="M1012" s="57">
        <v>0</v>
      </c>
      <c r="N1012" s="58">
        <v>1</v>
      </c>
      <c r="O1012" s="58">
        <v>9</v>
      </c>
      <c r="P1012" s="58">
        <v>0</v>
      </c>
      <c r="Q1012" s="58">
        <v>0</v>
      </c>
      <c r="R1012" s="58">
        <v>0</v>
      </c>
      <c r="S1012" s="91">
        <v>0</v>
      </c>
    </row>
    <row r="1013" spans="1:19">
      <c r="A1013" s="54" t="s">
        <v>1494</v>
      </c>
      <c r="B1013" s="55" t="s">
        <v>1495</v>
      </c>
      <c r="C1013" s="56">
        <v>5</v>
      </c>
      <c r="D1013" s="57">
        <v>53</v>
      </c>
      <c r="E1013" s="57">
        <v>3</v>
      </c>
      <c r="F1013" s="57">
        <v>3</v>
      </c>
      <c r="G1013" s="57">
        <v>0</v>
      </c>
      <c r="H1013" s="57">
        <v>17</v>
      </c>
      <c r="I1013" s="57">
        <v>37</v>
      </c>
      <c r="J1013" s="57">
        <v>0</v>
      </c>
      <c r="K1013" s="57">
        <v>0</v>
      </c>
      <c r="L1013" s="57">
        <v>0</v>
      </c>
      <c r="M1013" s="57">
        <v>0</v>
      </c>
      <c r="N1013" s="58">
        <v>1</v>
      </c>
      <c r="O1013" s="58">
        <v>8</v>
      </c>
      <c r="P1013" s="58">
        <v>0</v>
      </c>
      <c r="Q1013" s="58">
        <v>0</v>
      </c>
      <c r="R1013" s="58">
        <v>0</v>
      </c>
      <c r="S1013" s="91">
        <v>0</v>
      </c>
    </row>
    <row r="1014" spans="1:19">
      <c r="A1014" s="54" t="s">
        <v>1496</v>
      </c>
      <c r="B1014" s="55" t="s">
        <v>1497</v>
      </c>
      <c r="C1014" s="56">
        <v>1</v>
      </c>
      <c r="D1014" s="57">
        <v>51</v>
      </c>
      <c r="E1014" s="57">
        <v>2.6</v>
      </c>
      <c r="F1014" s="57">
        <v>2.5219999999999998</v>
      </c>
      <c r="G1014" s="57">
        <v>0</v>
      </c>
      <c r="H1014" s="57">
        <v>22.7</v>
      </c>
      <c r="I1014" s="57">
        <v>0</v>
      </c>
      <c r="J1014" s="57">
        <v>0</v>
      </c>
      <c r="K1014" s="57">
        <v>0</v>
      </c>
      <c r="L1014" s="57">
        <v>0</v>
      </c>
      <c r="M1014" s="57">
        <v>0</v>
      </c>
      <c r="N1014" s="58">
        <v>1.1499999999999999</v>
      </c>
      <c r="O1014" s="58">
        <v>0</v>
      </c>
      <c r="P1014" s="58">
        <v>0</v>
      </c>
      <c r="Q1014" s="58">
        <v>0</v>
      </c>
      <c r="R1014" s="58">
        <v>0</v>
      </c>
      <c r="S1014" s="91">
        <v>0</v>
      </c>
    </row>
    <row r="1015" spans="1:19">
      <c r="A1015" s="54" t="s">
        <v>1498</v>
      </c>
      <c r="B1015" s="55" t="s">
        <v>1499</v>
      </c>
      <c r="C1015" s="56">
        <v>5</v>
      </c>
      <c r="D1015" s="57">
        <v>55</v>
      </c>
      <c r="E1015" s="57">
        <v>2.6</v>
      </c>
      <c r="F1015" s="57">
        <v>2.5150000000000001</v>
      </c>
      <c r="G1015" s="57">
        <v>0</v>
      </c>
      <c r="H1015" s="57">
        <v>19</v>
      </c>
      <c r="I1015" s="57">
        <v>0</v>
      </c>
      <c r="J1015" s="57">
        <v>0</v>
      </c>
      <c r="K1015" s="57">
        <v>0</v>
      </c>
      <c r="L1015" s="57">
        <v>0</v>
      </c>
      <c r="M1015" s="57">
        <v>0</v>
      </c>
      <c r="N1015" s="58">
        <v>1.1499999999999999</v>
      </c>
      <c r="O1015" s="58">
        <v>0</v>
      </c>
      <c r="P1015" s="58">
        <v>0</v>
      </c>
      <c r="Q1015" s="58">
        <v>0</v>
      </c>
      <c r="R1015" s="58">
        <v>0</v>
      </c>
      <c r="S1015" s="91">
        <v>0</v>
      </c>
    </row>
    <row r="1016" spans="1:19">
      <c r="A1016" s="54" t="s">
        <v>1500</v>
      </c>
      <c r="B1016" s="55" t="s">
        <v>1501</v>
      </c>
      <c r="C1016" s="56">
        <v>3</v>
      </c>
      <c r="D1016" s="57">
        <v>58</v>
      </c>
      <c r="E1016" s="57">
        <v>1.6</v>
      </c>
      <c r="F1016" s="57">
        <v>2.5219999999999998</v>
      </c>
      <c r="G1016" s="57">
        <v>0</v>
      </c>
      <c r="H1016" s="57">
        <v>22.5</v>
      </c>
      <c r="I1016" s="57">
        <v>0</v>
      </c>
      <c r="J1016" s="57">
        <v>0</v>
      </c>
      <c r="K1016" s="57">
        <v>0</v>
      </c>
      <c r="L1016" s="57">
        <v>0</v>
      </c>
      <c r="M1016" s="57">
        <v>0</v>
      </c>
      <c r="N1016" s="58">
        <v>1.1499999999999999</v>
      </c>
      <c r="O1016" s="58">
        <v>0</v>
      </c>
      <c r="P1016" s="58">
        <v>0</v>
      </c>
      <c r="Q1016" s="58">
        <v>0</v>
      </c>
      <c r="R1016" s="58">
        <v>0</v>
      </c>
      <c r="S1016" s="91">
        <v>0</v>
      </c>
    </row>
    <row r="1017" spans="1:19">
      <c r="A1017" s="54" t="s">
        <v>1502</v>
      </c>
      <c r="B1017" s="55" t="s">
        <v>1503</v>
      </c>
      <c r="C1017" s="56">
        <v>5</v>
      </c>
      <c r="D1017" s="57">
        <v>58</v>
      </c>
      <c r="E1017" s="57">
        <v>2.6</v>
      </c>
      <c r="F1017" s="57">
        <v>2.5219999999999998</v>
      </c>
      <c r="G1017" s="57">
        <v>0</v>
      </c>
      <c r="H1017" s="57">
        <v>22</v>
      </c>
      <c r="I1017" s="57">
        <v>48.2</v>
      </c>
      <c r="J1017" s="57">
        <v>0</v>
      </c>
      <c r="K1017" s="57">
        <v>0</v>
      </c>
      <c r="L1017" s="57">
        <v>0</v>
      </c>
      <c r="M1017" s="57">
        <v>0</v>
      </c>
      <c r="N1017" s="58">
        <v>1.1499999999999999</v>
      </c>
      <c r="O1017" s="58">
        <v>0</v>
      </c>
      <c r="P1017" s="58">
        <v>0</v>
      </c>
      <c r="Q1017" s="58">
        <v>0</v>
      </c>
      <c r="R1017" s="58">
        <v>0</v>
      </c>
      <c r="S1017" s="91">
        <v>0</v>
      </c>
    </row>
    <row r="1018" spans="1:19">
      <c r="A1018" s="54" t="s">
        <v>1504</v>
      </c>
      <c r="B1018" s="55" t="s">
        <v>1505</v>
      </c>
      <c r="C1018" s="56">
        <v>5</v>
      </c>
      <c r="D1018" s="57">
        <v>50.2</v>
      </c>
      <c r="E1018" s="57">
        <v>2.6</v>
      </c>
      <c r="F1018" s="57">
        <v>2.5150000000000001</v>
      </c>
      <c r="G1018" s="57">
        <v>0</v>
      </c>
      <c r="H1018" s="57">
        <v>15.6</v>
      </c>
      <c r="I1018" s="57">
        <v>0</v>
      </c>
      <c r="J1018" s="57">
        <v>0</v>
      </c>
      <c r="K1018" s="57">
        <v>0</v>
      </c>
      <c r="L1018" s="57">
        <v>0</v>
      </c>
      <c r="M1018" s="57">
        <v>0</v>
      </c>
      <c r="N1018" s="58">
        <v>1.1499999999999999</v>
      </c>
      <c r="O1018" s="58">
        <v>0</v>
      </c>
      <c r="P1018" s="58">
        <v>0</v>
      </c>
      <c r="Q1018" s="58">
        <v>0</v>
      </c>
      <c r="R1018" s="58">
        <v>0</v>
      </c>
      <c r="S1018" s="91">
        <v>0</v>
      </c>
    </row>
    <row r="1019" spans="1:19">
      <c r="A1019" s="54" t="s">
        <v>1506</v>
      </c>
      <c r="B1019" s="55" t="s">
        <v>1507</v>
      </c>
      <c r="C1019" s="56">
        <v>5</v>
      </c>
      <c r="D1019" s="57">
        <v>52</v>
      </c>
      <c r="E1019" s="57">
        <v>2.6</v>
      </c>
      <c r="F1019" s="57">
        <v>2.5150000000000001</v>
      </c>
      <c r="G1019" s="57">
        <v>0</v>
      </c>
      <c r="H1019" s="57">
        <v>17</v>
      </c>
      <c r="I1019" s="57">
        <v>0</v>
      </c>
      <c r="J1019" s="57">
        <v>0</v>
      </c>
      <c r="K1019" s="57">
        <v>0</v>
      </c>
      <c r="L1019" s="57">
        <v>0</v>
      </c>
      <c r="M1019" s="57">
        <v>0</v>
      </c>
      <c r="N1019" s="58">
        <v>1.1499999999999999</v>
      </c>
      <c r="O1019" s="58">
        <v>0</v>
      </c>
      <c r="P1019" s="58">
        <v>0</v>
      </c>
      <c r="Q1019" s="58">
        <v>0</v>
      </c>
      <c r="R1019" s="58">
        <v>0</v>
      </c>
      <c r="S1019" s="91">
        <v>0</v>
      </c>
    </row>
    <row r="1020" spans="1:19">
      <c r="A1020" s="54" t="s">
        <v>1508</v>
      </c>
      <c r="B1020" s="55" t="s">
        <v>1509</v>
      </c>
      <c r="C1020" s="56">
        <v>5</v>
      </c>
      <c r="D1020" s="57">
        <v>52</v>
      </c>
      <c r="E1020" s="57">
        <v>2.6</v>
      </c>
      <c r="F1020" s="57">
        <v>2.5150000000000001</v>
      </c>
      <c r="G1020" s="57">
        <v>0</v>
      </c>
      <c r="H1020" s="57">
        <v>18.5</v>
      </c>
      <c r="I1020" s="57">
        <v>0</v>
      </c>
      <c r="J1020" s="57">
        <v>0</v>
      </c>
      <c r="K1020" s="57">
        <v>0</v>
      </c>
      <c r="L1020" s="57">
        <v>0</v>
      </c>
      <c r="M1020" s="57">
        <v>0</v>
      </c>
      <c r="N1020" s="58">
        <v>1.1499999999999999</v>
      </c>
      <c r="O1020" s="58">
        <v>0</v>
      </c>
      <c r="P1020" s="58">
        <v>0</v>
      </c>
      <c r="Q1020" s="58">
        <v>0</v>
      </c>
      <c r="R1020" s="58">
        <v>0</v>
      </c>
      <c r="S1020" s="91">
        <v>0</v>
      </c>
    </row>
    <row r="1021" spans="1:19">
      <c r="A1021" s="54" t="s">
        <v>1510</v>
      </c>
      <c r="B1021" s="55" t="s">
        <v>1511</v>
      </c>
      <c r="C1021" s="56">
        <v>5</v>
      </c>
      <c r="D1021" s="57">
        <v>55</v>
      </c>
      <c r="E1021" s="57">
        <v>2.6</v>
      </c>
      <c r="F1021" s="57">
        <v>2.5219999999999998</v>
      </c>
      <c r="G1021" s="57">
        <v>0</v>
      </c>
      <c r="H1021" s="57">
        <v>22.7</v>
      </c>
      <c r="I1021" s="57">
        <v>0</v>
      </c>
      <c r="J1021" s="57">
        <v>0</v>
      </c>
      <c r="K1021" s="57">
        <v>0</v>
      </c>
      <c r="L1021" s="57">
        <v>0</v>
      </c>
      <c r="M1021" s="57">
        <v>0</v>
      </c>
      <c r="N1021" s="58">
        <v>1.1499999999999999</v>
      </c>
      <c r="O1021" s="58">
        <v>0</v>
      </c>
      <c r="P1021" s="58">
        <v>0</v>
      </c>
      <c r="Q1021" s="58">
        <v>0</v>
      </c>
      <c r="R1021" s="58">
        <v>0</v>
      </c>
      <c r="S1021" s="91">
        <v>0</v>
      </c>
    </row>
    <row r="1022" spans="1:19">
      <c r="A1022" s="54" t="s">
        <v>1512</v>
      </c>
      <c r="B1022" s="55" t="s">
        <v>1513</v>
      </c>
      <c r="C1022" s="56">
        <v>5</v>
      </c>
      <c r="D1022" s="57">
        <v>55</v>
      </c>
      <c r="E1022" s="57">
        <v>2.6</v>
      </c>
      <c r="F1022" s="57">
        <v>2.5219999999999998</v>
      </c>
      <c r="G1022" s="57">
        <v>0</v>
      </c>
      <c r="H1022" s="57">
        <v>21.7</v>
      </c>
      <c r="I1022" s="57">
        <v>0</v>
      </c>
      <c r="J1022" s="57">
        <v>0</v>
      </c>
      <c r="K1022" s="57">
        <v>0</v>
      </c>
      <c r="L1022" s="57">
        <v>0</v>
      </c>
      <c r="M1022" s="57">
        <v>0</v>
      </c>
      <c r="N1022" s="58">
        <v>1.1499999999999999</v>
      </c>
      <c r="O1022" s="58">
        <v>0</v>
      </c>
      <c r="P1022" s="58">
        <v>0</v>
      </c>
      <c r="Q1022" s="58">
        <v>0</v>
      </c>
      <c r="R1022" s="58">
        <v>0</v>
      </c>
      <c r="S1022" s="91">
        <v>0</v>
      </c>
    </row>
    <row r="1023" spans="1:19">
      <c r="A1023" s="54" t="s">
        <v>1514</v>
      </c>
      <c r="B1023" s="55" t="s">
        <v>1515</v>
      </c>
      <c r="C1023" s="56">
        <v>5</v>
      </c>
      <c r="D1023" s="57">
        <v>55</v>
      </c>
      <c r="E1023" s="57">
        <v>2.6</v>
      </c>
      <c r="F1023" s="57">
        <v>2.5219999999999998</v>
      </c>
      <c r="G1023" s="57">
        <v>0</v>
      </c>
      <c r="H1023" s="57">
        <v>21.7</v>
      </c>
      <c r="I1023" s="57">
        <v>0</v>
      </c>
      <c r="J1023" s="57">
        <v>0</v>
      </c>
      <c r="K1023" s="57">
        <v>0</v>
      </c>
      <c r="L1023" s="57">
        <v>0</v>
      </c>
      <c r="M1023" s="57">
        <v>0</v>
      </c>
      <c r="N1023" s="58">
        <v>1.1499999999999999</v>
      </c>
      <c r="O1023" s="58">
        <v>0</v>
      </c>
      <c r="P1023" s="58">
        <v>0</v>
      </c>
      <c r="Q1023" s="58">
        <v>0</v>
      </c>
      <c r="R1023" s="58">
        <v>0</v>
      </c>
      <c r="S1023" s="91">
        <v>0</v>
      </c>
    </row>
    <row r="1024" spans="1:19">
      <c r="A1024" s="54" t="s">
        <v>1516</v>
      </c>
      <c r="B1024" s="55" t="s">
        <v>1517</v>
      </c>
      <c r="C1024" s="56">
        <v>5</v>
      </c>
      <c r="D1024" s="57">
        <v>52.5</v>
      </c>
      <c r="E1024" s="57">
        <v>2.6</v>
      </c>
      <c r="F1024" s="57">
        <v>2.5150000000000001</v>
      </c>
      <c r="G1024" s="57">
        <v>0</v>
      </c>
      <c r="H1024" s="57">
        <v>19</v>
      </c>
      <c r="I1024" s="57">
        <v>0</v>
      </c>
      <c r="J1024" s="57">
        <v>0</v>
      </c>
      <c r="K1024" s="57">
        <v>0</v>
      </c>
      <c r="L1024" s="57">
        <v>0</v>
      </c>
      <c r="M1024" s="57">
        <v>0</v>
      </c>
      <c r="N1024" s="58">
        <v>1.1499999999999999</v>
      </c>
      <c r="O1024" s="58">
        <v>0</v>
      </c>
      <c r="P1024" s="58">
        <v>0</v>
      </c>
      <c r="Q1024" s="58">
        <v>0</v>
      </c>
      <c r="R1024" s="58">
        <v>0</v>
      </c>
      <c r="S1024" s="91">
        <v>0</v>
      </c>
    </row>
    <row r="1025" spans="1:19">
      <c r="A1025" s="54" t="s">
        <v>1518</v>
      </c>
      <c r="B1025" s="55" t="s">
        <v>1519</v>
      </c>
      <c r="C1025" s="56">
        <v>1</v>
      </c>
      <c r="D1025" s="57">
        <v>52</v>
      </c>
      <c r="E1025" s="57">
        <v>2.6</v>
      </c>
      <c r="F1025" s="57">
        <v>2.5150000000000001</v>
      </c>
      <c r="G1025" s="57">
        <v>0</v>
      </c>
      <c r="H1025" s="57">
        <v>23.1</v>
      </c>
      <c r="I1025" s="57">
        <v>0</v>
      </c>
      <c r="J1025" s="57">
        <v>0</v>
      </c>
      <c r="K1025" s="57">
        <v>0</v>
      </c>
      <c r="L1025" s="57">
        <v>0</v>
      </c>
      <c r="M1025" s="57">
        <v>0</v>
      </c>
      <c r="N1025" s="58">
        <v>1.1499999999999999</v>
      </c>
      <c r="O1025" s="58">
        <v>0</v>
      </c>
      <c r="P1025" s="58">
        <v>0</v>
      </c>
      <c r="Q1025" s="58">
        <v>0</v>
      </c>
      <c r="R1025" s="58">
        <v>0</v>
      </c>
      <c r="S1025" s="91">
        <v>0</v>
      </c>
    </row>
    <row r="1026" spans="1:19">
      <c r="A1026" s="54" t="s">
        <v>1520</v>
      </c>
      <c r="B1026" s="55" t="s">
        <v>151</v>
      </c>
      <c r="C1026" s="56">
        <v>5</v>
      </c>
      <c r="D1026" s="57">
        <v>51</v>
      </c>
      <c r="E1026" s="57">
        <v>2.6</v>
      </c>
      <c r="F1026" s="57">
        <v>2.5150000000000001</v>
      </c>
      <c r="G1026" s="57">
        <v>0</v>
      </c>
      <c r="H1026" s="57">
        <v>17.186</v>
      </c>
      <c r="I1026" s="57">
        <v>0</v>
      </c>
      <c r="J1026" s="57">
        <v>0</v>
      </c>
      <c r="K1026" s="57">
        <v>0</v>
      </c>
      <c r="L1026" s="57">
        <v>0</v>
      </c>
      <c r="M1026" s="57">
        <v>0</v>
      </c>
      <c r="N1026" s="58">
        <v>1.1499999999999999</v>
      </c>
      <c r="O1026" s="58">
        <v>0</v>
      </c>
      <c r="P1026" s="58">
        <v>0</v>
      </c>
      <c r="Q1026" s="58">
        <v>0</v>
      </c>
      <c r="R1026" s="58">
        <v>0</v>
      </c>
      <c r="S1026" s="91">
        <v>0</v>
      </c>
    </row>
    <row r="1027" spans="1:19">
      <c r="A1027" s="54" t="s">
        <v>1521</v>
      </c>
      <c r="B1027" s="55" t="s">
        <v>1522</v>
      </c>
      <c r="C1027" s="56">
        <v>5</v>
      </c>
      <c r="D1027" s="57">
        <v>52</v>
      </c>
      <c r="E1027" s="57">
        <v>2.6</v>
      </c>
      <c r="F1027" s="57">
        <v>2.5150000000000001</v>
      </c>
      <c r="G1027" s="57">
        <v>0</v>
      </c>
      <c r="H1027" s="57">
        <v>17.5</v>
      </c>
      <c r="I1027" s="57">
        <v>0</v>
      </c>
      <c r="J1027" s="57">
        <v>0</v>
      </c>
      <c r="K1027" s="57">
        <v>0</v>
      </c>
      <c r="L1027" s="57">
        <v>0</v>
      </c>
      <c r="M1027" s="57">
        <v>0</v>
      </c>
      <c r="N1027" s="58">
        <v>1.1499999999999999</v>
      </c>
      <c r="O1027" s="58">
        <v>0</v>
      </c>
      <c r="P1027" s="58">
        <v>0</v>
      </c>
      <c r="Q1027" s="58">
        <v>0</v>
      </c>
      <c r="R1027" s="58">
        <v>0</v>
      </c>
      <c r="S1027" s="91">
        <v>0</v>
      </c>
    </row>
    <row r="1028" spans="1:19">
      <c r="A1028" s="54" t="s">
        <v>1523</v>
      </c>
      <c r="B1028" s="55" t="s">
        <v>1524</v>
      </c>
      <c r="C1028" s="56">
        <v>5</v>
      </c>
      <c r="D1028" s="57">
        <v>55</v>
      </c>
      <c r="E1028" s="57">
        <v>2.6</v>
      </c>
      <c r="F1028" s="57">
        <v>2.5219999999999998</v>
      </c>
      <c r="G1028" s="57">
        <v>0</v>
      </c>
      <c r="H1028" s="57">
        <v>21.2</v>
      </c>
      <c r="I1028" s="57">
        <v>0</v>
      </c>
      <c r="J1028" s="57">
        <v>0</v>
      </c>
      <c r="K1028" s="57">
        <v>0</v>
      </c>
      <c r="L1028" s="57">
        <v>0</v>
      </c>
      <c r="M1028" s="57">
        <v>0</v>
      </c>
      <c r="N1028" s="58">
        <v>1.1499999999999999</v>
      </c>
      <c r="O1028" s="58">
        <v>0</v>
      </c>
      <c r="P1028" s="58">
        <v>0</v>
      </c>
      <c r="Q1028" s="58">
        <v>0</v>
      </c>
      <c r="R1028" s="58">
        <v>0</v>
      </c>
      <c r="S1028" s="91">
        <v>0</v>
      </c>
    </row>
    <row r="1029" spans="1:19">
      <c r="A1029" s="54" t="s">
        <v>1525</v>
      </c>
      <c r="B1029" s="55" t="s">
        <v>1526</v>
      </c>
      <c r="C1029" s="56">
        <v>5</v>
      </c>
      <c r="D1029" s="57">
        <v>52.6</v>
      </c>
      <c r="E1029" s="57">
        <v>2.6</v>
      </c>
      <c r="F1029" s="57">
        <v>2.5150000000000001</v>
      </c>
      <c r="G1029" s="57">
        <v>0</v>
      </c>
      <c r="H1029" s="57">
        <v>19.5</v>
      </c>
      <c r="I1029" s="57">
        <v>0</v>
      </c>
      <c r="J1029" s="57">
        <v>0</v>
      </c>
      <c r="K1029" s="57">
        <v>0</v>
      </c>
      <c r="L1029" s="57">
        <v>0</v>
      </c>
      <c r="M1029" s="57">
        <v>0</v>
      </c>
      <c r="N1029" s="58">
        <v>1.1499999999999999</v>
      </c>
      <c r="O1029" s="58">
        <v>0</v>
      </c>
      <c r="P1029" s="58">
        <v>0</v>
      </c>
      <c r="Q1029" s="58">
        <v>0</v>
      </c>
      <c r="R1029" s="58">
        <v>0</v>
      </c>
      <c r="S1029" s="91">
        <v>0</v>
      </c>
    </row>
    <row r="1030" spans="1:19">
      <c r="A1030" s="54" t="s">
        <v>1527</v>
      </c>
      <c r="B1030" s="55" t="s">
        <v>1528</v>
      </c>
      <c r="C1030" s="56">
        <v>1</v>
      </c>
      <c r="D1030" s="57">
        <v>55</v>
      </c>
      <c r="E1030" s="57">
        <v>2.6</v>
      </c>
      <c r="F1030" s="57">
        <v>2.5219999999999998</v>
      </c>
      <c r="G1030" s="57">
        <v>0</v>
      </c>
      <c r="H1030" s="57">
        <v>22.5</v>
      </c>
      <c r="I1030" s="57">
        <v>0</v>
      </c>
      <c r="J1030" s="57">
        <v>0</v>
      </c>
      <c r="K1030" s="57">
        <v>0</v>
      </c>
      <c r="L1030" s="57">
        <v>0</v>
      </c>
      <c r="M1030" s="57">
        <v>0</v>
      </c>
      <c r="N1030" s="58">
        <v>1.1499999999999999</v>
      </c>
      <c r="O1030" s="58">
        <v>0</v>
      </c>
      <c r="P1030" s="58">
        <v>0</v>
      </c>
      <c r="Q1030" s="58">
        <v>0</v>
      </c>
      <c r="R1030" s="58">
        <v>0</v>
      </c>
      <c r="S1030" s="91">
        <v>0</v>
      </c>
    </row>
    <row r="1031" spans="1:19">
      <c r="A1031" s="54" t="s">
        <v>1529</v>
      </c>
      <c r="B1031" s="55" t="s">
        <v>1530</v>
      </c>
      <c r="C1031" s="56">
        <v>1</v>
      </c>
      <c r="D1031" s="57">
        <v>55</v>
      </c>
      <c r="E1031" s="57">
        <v>2.6</v>
      </c>
      <c r="F1031" s="57">
        <v>2.5219999999999998</v>
      </c>
      <c r="G1031" s="57">
        <v>0</v>
      </c>
      <c r="H1031" s="57">
        <v>21.2</v>
      </c>
      <c r="I1031" s="57">
        <v>0</v>
      </c>
      <c r="J1031" s="57">
        <v>0</v>
      </c>
      <c r="K1031" s="57">
        <v>0</v>
      </c>
      <c r="L1031" s="57">
        <v>0</v>
      </c>
      <c r="M1031" s="57">
        <v>0</v>
      </c>
      <c r="N1031" s="58">
        <v>1.1499999999999999</v>
      </c>
      <c r="O1031" s="58">
        <v>0</v>
      </c>
      <c r="P1031" s="58">
        <v>0</v>
      </c>
      <c r="Q1031" s="58">
        <v>0</v>
      </c>
      <c r="R1031" s="58">
        <v>0</v>
      </c>
      <c r="S1031" s="91">
        <v>0</v>
      </c>
    </row>
    <row r="1032" spans="1:19">
      <c r="A1032" s="54" t="s">
        <v>1531</v>
      </c>
      <c r="B1032" s="55" t="s">
        <v>1532</v>
      </c>
      <c r="C1032" s="56">
        <v>1</v>
      </c>
      <c r="D1032" s="57">
        <v>55</v>
      </c>
      <c r="E1032" s="57">
        <v>2.6</v>
      </c>
      <c r="F1032" s="57">
        <v>2.5219999999999998</v>
      </c>
      <c r="G1032" s="57">
        <v>0</v>
      </c>
      <c r="H1032" s="57">
        <v>22.2</v>
      </c>
      <c r="I1032" s="57">
        <v>0</v>
      </c>
      <c r="J1032" s="57">
        <v>0</v>
      </c>
      <c r="K1032" s="57">
        <v>0</v>
      </c>
      <c r="L1032" s="57">
        <v>0</v>
      </c>
      <c r="M1032" s="57">
        <v>0</v>
      </c>
      <c r="N1032" s="58">
        <v>1.1499999999999999</v>
      </c>
      <c r="O1032" s="58">
        <v>0</v>
      </c>
      <c r="P1032" s="58">
        <v>0</v>
      </c>
      <c r="Q1032" s="58">
        <v>0</v>
      </c>
      <c r="R1032" s="58">
        <v>0</v>
      </c>
      <c r="S1032" s="91">
        <v>0</v>
      </c>
    </row>
    <row r="1033" spans="1:19">
      <c r="A1033" s="54" t="s">
        <v>1533</v>
      </c>
      <c r="B1033" s="55" t="s">
        <v>1534</v>
      </c>
      <c r="C1033" s="56">
        <v>5</v>
      </c>
      <c r="D1033" s="57">
        <v>58.1</v>
      </c>
      <c r="E1033" s="57">
        <v>5.5</v>
      </c>
      <c r="F1033" s="57">
        <v>2.5219999999999998</v>
      </c>
      <c r="G1033" s="57">
        <v>0</v>
      </c>
      <c r="H1033" s="57">
        <v>20.7</v>
      </c>
      <c r="I1033" s="57">
        <v>0</v>
      </c>
      <c r="J1033" s="57">
        <v>0</v>
      </c>
      <c r="K1033" s="57">
        <v>0</v>
      </c>
      <c r="L1033" s="57">
        <v>0</v>
      </c>
      <c r="M1033" s="57">
        <v>0</v>
      </c>
      <c r="N1033" s="58">
        <v>1.1499999999999999</v>
      </c>
      <c r="O1033" s="58">
        <v>0</v>
      </c>
      <c r="P1033" s="58">
        <v>0</v>
      </c>
      <c r="Q1033" s="58">
        <v>0</v>
      </c>
      <c r="R1033" s="58">
        <v>0</v>
      </c>
      <c r="S1033" s="91">
        <v>0</v>
      </c>
    </row>
    <row r="1034" spans="1:19">
      <c r="A1034" s="54" t="s">
        <v>1535</v>
      </c>
      <c r="B1034" s="55" t="s">
        <v>1536</v>
      </c>
      <c r="C1034" s="56">
        <v>5</v>
      </c>
      <c r="D1034" s="57">
        <v>54</v>
      </c>
      <c r="E1034" s="57">
        <v>2.6</v>
      </c>
      <c r="F1034" s="57">
        <v>2.5150000000000001</v>
      </c>
      <c r="G1034" s="57">
        <v>0</v>
      </c>
      <c r="H1034" s="57">
        <v>20.5</v>
      </c>
      <c r="I1034" s="57">
        <v>0</v>
      </c>
      <c r="J1034" s="57">
        <v>0</v>
      </c>
      <c r="K1034" s="57">
        <v>0</v>
      </c>
      <c r="L1034" s="57">
        <v>0</v>
      </c>
      <c r="M1034" s="57">
        <v>0</v>
      </c>
      <c r="N1034" s="58">
        <v>1.1499999999999999</v>
      </c>
      <c r="O1034" s="58">
        <v>0</v>
      </c>
      <c r="P1034" s="58">
        <v>0</v>
      </c>
      <c r="Q1034" s="58">
        <v>0</v>
      </c>
      <c r="R1034" s="58">
        <v>0</v>
      </c>
      <c r="S1034" s="91">
        <v>0</v>
      </c>
    </row>
    <row r="1035" spans="1:19">
      <c r="A1035" s="54" t="s">
        <v>1537</v>
      </c>
      <c r="B1035" s="55" t="s">
        <v>1538</v>
      </c>
      <c r="C1035" s="56">
        <v>1</v>
      </c>
      <c r="D1035" s="57">
        <v>56</v>
      </c>
      <c r="E1035" s="57">
        <v>5.5</v>
      </c>
      <c r="F1035" s="57">
        <v>2.5219999999999998</v>
      </c>
      <c r="G1035" s="57">
        <v>0</v>
      </c>
      <c r="H1035" s="57">
        <v>19.399999999999999</v>
      </c>
      <c r="I1035" s="57">
        <v>0</v>
      </c>
      <c r="J1035" s="57">
        <v>0</v>
      </c>
      <c r="K1035" s="57">
        <v>0</v>
      </c>
      <c r="L1035" s="57">
        <v>0</v>
      </c>
      <c r="M1035" s="57">
        <v>0</v>
      </c>
      <c r="N1035" s="58">
        <v>1.1499999999999999</v>
      </c>
      <c r="O1035" s="58">
        <v>0</v>
      </c>
      <c r="P1035" s="58">
        <v>0</v>
      </c>
      <c r="Q1035" s="58">
        <v>0</v>
      </c>
      <c r="R1035" s="58">
        <v>0</v>
      </c>
      <c r="S1035" s="91">
        <v>0</v>
      </c>
    </row>
    <row r="1036" spans="1:19">
      <c r="A1036" s="54" t="s">
        <v>1539</v>
      </c>
      <c r="B1036" s="55" t="s">
        <v>1540</v>
      </c>
      <c r="C1036" s="56">
        <v>5</v>
      </c>
      <c r="D1036" s="57">
        <v>52</v>
      </c>
      <c r="E1036" s="57">
        <v>2.6</v>
      </c>
      <c r="F1036" s="57">
        <v>2.5150000000000001</v>
      </c>
      <c r="G1036" s="57">
        <v>0</v>
      </c>
      <c r="H1036" s="57">
        <v>17.600000000000001</v>
      </c>
      <c r="I1036" s="57">
        <v>0</v>
      </c>
      <c r="J1036" s="57">
        <v>0</v>
      </c>
      <c r="K1036" s="57">
        <v>0</v>
      </c>
      <c r="L1036" s="57">
        <v>0</v>
      </c>
      <c r="M1036" s="57">
        <v>0</v>
      </c>
      <c r="N1036" s="58">
        <v>1.1499999999999999</v>
      </c>
      <c r="O1036" s="58">
        <v>0</v>
      </c>
      <c r="P1036" s="58">
        <v>0</v>
      </c>
      <c r="Q1036" s="58">
        <v>0</v>
      </c>
      <c r="R1036" s="58">
        <v>0</v>
      </c>
      <c r="S1036" s="91">
        <v>0</v>
      </c>
    </row>
    <row r="1037" spans="1:19">
      <c r="A1037" s="54" t="s">
        <v>1541</v>
      </c>
      <c r="B1037" s="55" t="s">
        <v>1542</v>
      </c>
      <c r="C1037" s="56">
        <v>1</v>
      </c>
      <c r="D1037" s="57">
        <v>58.1</v>
      </c>
      <c r="E1037" s="57">
        <v>5.5</v>
      </c>
      <c r="F1037" s="57">
        <v>2.5219999999999998</v>
      </c>
      <c r="G1037" s="57">
        <v>0</v>
      </c>
      <c r="H1037" s="57">
        <v>20.9</v>
      </c>
      <c r="I1037" s="57">
        <v>0</v>
      </c>
      <c r="J1037" s="57">
        <v>0</v>
      </c>
      <c r="K1037" s="57">
        <v>0</v>
      </c>
      <c r="L1037" s="57">
        <v>0</v>
      </c>
      <c r="M1037" s="57">
        <v>0</v>
      </c>
      <c r="N1037" s="58">
        <v>1.1499999999999999</v>
      </c>
      <c r="O1037" s="58">
        <v>0</v>
      </c>
      <c r="P1037" s="58">
        <v>0</v>
      </c>
      <c r="Q1037" s="58">
        <v>0</v>
      </c>
      <c r="R1037" s="58">
        <v>0</v>
      </c>
      <c r="S1037" s="91">
        <v>0</v>
      </c>
    </row>
    <row r="1038" spans="1:19">
      <c r="A1038" s="54" t="s">
        <v>1543</v>
      </c>
      <c r="B1038" s="55" t="s">
        <v>1544</v>
      </c>
      <c r="C1038" s="56">
        <v>5</v>
      </c>
      <c r="D1038" s="57">
        <v>58.6</v>
      </c>
      <c r="E1038" s="57">
        <v>5.5</v>
      </c>
      <c r="F1038" s="57">
        <v>2.5219999999999998</v>
      </c>
      <c r="G1038" s="57">
        <v>0</v>
      </c>
      <c r="H1038" s="57">
        <v>20.9</v>
      </c>
      <c r="I1038" s="57">
        <v>0</v>
      </c>
      <c r="J1038" s="57">
        <v>0</v>
      </c>
      <c r="K1038" s="57">
        <v>0</v>
      </c>
      <c r="L1038" s="57">
        <v>0</v>
      </c>
      <c r="M1038" s="57">
        <v>0</v>
      </c>
      <c r="N1038" s="58">
        <v>1.1499999999999999</v>
      </c>
      <c r="O1038" s="58">
        <v>0</v>
      </c>
      <c r="P1038" s="58">
        <v>0</v>
      </c>
      <c r="Q1038" s="58">
        <v>0</v>
      </c>
      <c r="R1038" s="58">
        <v>0</v>
      </c>
      <c r="S1038" s="91">
        <v>0</v>
      </c>
    </row>
    <row r="1039" spans="1:19">
      <c r="A1039" s="54" t="s">
        <v>1545</v>
      </c>
      <c r="B1039" s="55" t="s">
        <v>1546</v>
      </c>
      <c r="C1039" s="56">
        <v>1</v>
      </c>
      <c r="D1039" s="57">
        <v>56</v>
      </c>
      <c r="E1039" s="57">
        <v>5.5</v>
      </c>
      <c r="F1039" s="57">
        <v>2.5219999999999998</v>
      </c>
      <c r="G1039" s="57">
        <v>0</v>
      </c>
      <c r="H1039" s="57">
        <v>19.899999999999999</v>
      </c>
      <c r="I1039" s="57">
        <v>0</v>
      </c>
      <c r="J1039" s="57">
        <v>0</v>
      </c>
      <c r="K1039" s="57">
        <v>0</v>
      </c>
      <c r="L1039" s="57">
        <v>0</v>
      </c>
      <c r="M1039" s="57">
        <v>0</v>
      </c>
      <c r="N1039" s="58">
        <v>1.1499999999999999</v>
      </c>
      <c r="O1039" s="58">
        <v>0</v>
      </c>
      <c r="P1039" s="58">
        <v>0</v>
      </c>
      <c r="Q1039" s="58">
        <v>0</v>
      </c>
      <c r="R1039" s="58">
        <v>0</v>
      </c>
      <c r="S1039" s="91">
        <v>0</v>
      </c>
    </row>
    <row r="1040" spans="1:19">
      <c r="A1040" s="54" t="s">
        <v>1547</v>
      </c>
      <c r="B1040" s="55" t="s">
        <v>1548</v>
      </c>
      <c r="C1040" s="56">
        <v>5</v>
      </c>
      <c r="D1040" s="57">
        <v>57</v>
      </c>
      <c r="E1040" s="57">
        <v>2.6</v>
      </c>
      <c r="F1040" s="57">
        <v>2.5150000000000001</v>
      </c>
      <c r="G1040" s="57">
        <v>2.48</v>
      </c>
      <c r="H1040" s="57">
        <v>12</v>
      </c>
      <c r="I1040" s="57">
        <v>27</v>
      </c>
      <c r="J1040" s="57">
        <v>33.299999999999997</v>
      </c>
      <c r="K1040" s="57">
        <v>0</v>
      </c>
      <c r="L1040" s="57">
        <v>0</v>
      </c>
      <c r="M1040" s="57">
        <v>0</v>
      </c>
      <c r="N1040" s="58">
        <v>0</v>
      </c>
      <c r="O1040" s="58">
        <v>1.1499999999999999</v>
      </c>
      <c r="P1040" s="58">
        <v>2.15</v>
      </c>
      <c r="Q1040" s="58">
        <v>0</v>
      </c>
      <c r="R1040" s="58">
        <v>0</v>
      </c>
      <c r="S1040" s="91">
        <v>0</v>
      </c>
    </row>
    <row r="1041" spans="1:19">
      <c r="A1041" s="54" t="s">
        <v>1549</v>
      </c>
      <c r="B1041" s="55" t="s">
        <v>1550</v>
      </c>
      <c r="C1041" s="56">
        <v>5</v>
      </c>
      <c r="D1041" s="57">
        <v>57</v>
      </c>
      <c r="E1041" s="57">
        <v>2.6</v>
      </c>
      <c r="F1041" s="57">
        <v>2.5219999999999998</v>
      </c>
      <c r="G1041" s="57">
        <v>2.4820000000000002</v>
      </c>
      <c r="H1041" s="57">
        <v>14</v>
      </c>
      <c r="I1041" s="57">
        <v>27.4</v>
      </c>
      <c r="J1041" s="57">
        <v>37.200000000000003</v>
      </c>
      <c r="K1041" s="57">
        <v>0</v>
      </c>
      <c r="L1041" s="57">
        <v>0</v>
      </c>
      <c r="M1041" s="57">
        <v>0</v>
      </c>
      <c r="N1041" s="58">
        <v>0</v>
      </c>
      <c r="O1041" s="58">
        <v>1.1499999999999999</v>
      </c>
      <c r="P1041" s="58">
        <v>2.15</v>
      </c>
      <c r="Q1041" s="58">
        <v>0</v>
      </c>
      <c r="R1041" s="58">
        <v>0</v>
      </c>
      <c r="S1041" s="91">
        <v>0</v>
      </c>
    </row>
    <row r="1042" spans="1:19">
      <c r="A1042" s="54" t="s">
        <v>1551</v>
      </c>
      <c r="B1042" s="55" t="s">
        <v>1552</v>
      </c>
      <c r="C1042" s="56">
        <v>5</v>
      </c>
      <c r="D1042" s="57">
        <v>57</v>
      </c>
      <c r="E1042" s="57">
        <v>2.6</v>
      </c>
      <c r="F1042" s="57">
        <v>2.5219999999999998</v>
      </c>
      <c r="G1042" s="57">
        <v>2.48</v>
      </c>
      <c r="H1042" s="57">
        <v>14</v>
      </c>
      <c r="I1042" s="57">
        <v>29</v>
      </c>
      <c r="J1042" s="57">
        <v>35.299999999999997</v>
      </c>
      <c r="K1042" s="57">
        <v>0</v>
      </c>
      <c r="L1042" s="57">
        <v>0</v>
      </c>
      <c r="M1042" s="57">
        <v>0</v>
      </c>
      <c r="N1042" s="58">
        <v>0</v>
      </c>
      <c r="O1042" s="58">
        <v>1.1499999999999999</v>
      </c>
      <c r="P1042" s="58">
        <v>2.15</v>
      </c>
      <c r="Q1042" s="58">
        <v>0</v>
      </c>
      <c r="R1042" s="58">
        <v>0</v>
      </c>
      <c r="S1042" s="91">
        <v>0</v>
      </c>
    </row>
    <row r="1043" spans="1:19">
      <c r="A1043" s="54" t="s">
        <v>1553</v>
      </c>
      <c r="B1043" s="55" t="s">
        <v>1554</v>
      </c>
      <c r="C1043" s="56">
        <v>5</v>
      </c>
      <c r="D1043" s="57">
        <v>55.5</v>
      </c>
      <c r="E1043" s="57">
        <v>3</v>
      </c>
      <c r="F1043" s="57">
        <v>3</v>
      </c>
      <c r="G1043" s="57">
        <v>0</v>
      </c>
      <c r="H1043" s="57">
        <v>19.8</v>
      </c>
      <c r="I1043" s="57">
        <v>29.8</v>
      </c>
      <c r="J1043" s="57">
        <v>0</v>
      </c>
      <c r="K1043" s="57">
        <v>0</v>
      </c>
      <c r="L1043" s="57">
        <v>0</v>
      </c>
      <c r="M1043" s="57">
        <v>0</v>
      </c>
      <c r="N1043" s="58">
        <v>1.1499999999999999</v>
      </c>
      <c r="O1043" s="58">
        <v>2.15</v>
      </c>
      <c r="P1043" s="58">
        <v>0</v>
      </c>
      <c r="Q1043" s="58">
        <v>0</v>
      </c>
      <c r="R1043" s="58">
        <v>0</v>
      </c>
      <c r="S1043" s="91">
        <v>0</v>
      </c>
    </row>
    <row r="1044" spans="1:19">
      <c r="A1044" s="54" t="s">
        <v>1555</v>
      </c>
      <c r="B1044" s="55" t="s">
        <v>1556</v>
      </c>
      <c r="C1044" s="56">
        <v>3</v>
      </c>
      <c r="D1044" s="57">
        <v>57</v>
      </c>
      <c r="E1044" s="57">
        <v>3</v>
      </c>
      <c r="F1044" s="57">
        <v>3</v>
      </c>
      <c r="G1044" s="57">
        <v>0</v>
      </c>
      <c r="H1044" s="57">
        <v>21.3</v>
      </c>
      <c r="I1044" s="57">
        <v>31.3</v>
      </c>
      <c r="J1044" s="57">
        <v>0</v>
      </c>
      <c r="K1044" s="57">
        <v>0</v>
      </c>
      <c r="L1044" s="57">
        <v>0</v>
      </c>
      <c r="M1044" s="57">
        <v>0</v>
      </c>
      <c r="N1044" s="58">
        <v>1.1499999999999999</v>
      </c>
      <c r="O1044" s="58">
        <v>2.15</v>
      </c>
      <c r="P1044" s="58">
        <v>0</v>
      </c>
      <c r="Q1044" s="58">
        <v>0</v>
      </c>
      <c r="R1044" s="58">
        <v>0</v>
      </c>
      <c r="S1044" s="91">
        <v>0</v>
      </c>
    </row>
    <row r="1045" spans="1:19">
      <c r="A1045" s="54" t="s">
        <v>1557</v>
      </c>
      <c r="B1045" s="55" t="s">
        <v>42</v>
      </c>
      <c r="C1045" s="56">
        <v>5</v>
      </c>
      <c r="D1045" s="57">
        <v>57</v>
      </c>
      <c r="E1045" s="57">
        <v>2.6</v>
      </c>
      <c r="F1045" s="57">
        <v>2.5219999999999998</v>
      </c>
      <c r="G1045" s="57">
        <v>0</v>
      </c>
      <c r="H1045" s="57">
        <v>23.1</v>
      </c>
      <c r="I1045" s="57">
        <v>36.6</v>
      </c>
      <c r="J1045" s="57">
        <v>0</v>
      </c>
      <c r="K1045" s="57">
        <v>0</v>
      </c>
      <c r="L1045" s="57">
        <v>0</v>
      </c>
      <c r="M1045" s="57">
        <v>0</v>
      </c>
      <c r="N1045" s="58">
        <v>1.1499999999999999</v>
      </c>
      <c r="O1045" s="58">
        <v>2.2999999999999998</v>
      </c>
      <c r="P1045" s="58">
        <v>0</v>
      </c>
      <c r="Q1045" s="58">
        <v>0</v>
      </c>
      <c r="R1045" s="58">
        <v>0</v>
      </c>
      <c r="S1045" s="91">
        <v>0</v>
      </c>
    </row>
    <row r="1046" spans="1:19">
      <c r="A1046" s="54" t="s">
        <v>1558</v>
      </c>
      <c r="B1046" s="55" t="s">
        <v>1559</v>
      </c>
      <c r="C1046" s="56">
        <v>5</v>
      </c>
      <c r="D1046" s="57">
        <v>52</v>
      </c>
      <c r="E1046" s="57">
        <v>2.6</v>
      </c>
      <c r="F1046" s="57">
        <v>2.5219999999999998</v>
      </c>
      <c r="G1046" s="57">
        <v>0</v>
      </c>
      <c r="H1046" s="57">
        <v>18.899999999999999</v>
      </c>
      <c r="I1046" s="57">
        <v>24.1</v>
      </c>
      <c r="J1046" s="57">
        <v>0</v>
      </c>
      <c r="K1046" s="57">
        <v>0</v>
      </c>
      <c r="L1046" s="57">
        <v>0</v>
      </c>
      <c r="M1046" s="57">
        <v>0</v>
      </c>
      <c r="N1046" s="58">
        <v>1.1499999999999999</v>
      </c>
      <c r="O1046" s="58">
        <v>2.2999999999999998</v>
      </c>
      <c r="P1046" s="58">
        <v>0</v>
      </c>
      <c r="Q1046" s="58">
        <v>0</v>
      </c>
      <c r="R1046" s="58">
        <v>0</v>
      </c>
      <c r="S1046" s="91">
        <v>0</v>
      </c>
    </row>
    <row r="1047" spans="1:19">
      <c r="A1047" s="54" t="s">
        <v>1560</v>
      </c>
      <c r="B1047" s="55" t="s">
        <v>1561</v>
      </c>
      <c r="C1047" s="56">
        <v>3</v>
      </c>
      <c r="D1047" s="57">
        <v>58</v>
      </c>
      <c r="E1047" s="57">
        <v>1.6</v>
      </c>
      <c r="F1047" s="57">
        <v>2.5219999999999998</v>
      </c>
      <c r="G1047" s="57">
        <v>0</v>
      </c>
      <c r="H1047" s="57">
        <v>23.1</v>
      </c>
      <c r="I1047" s="57">
        <v>36.6</v>
      </c>
      <c r="J1047" s="57">
        <v>0</v>
      </c>
      <c r="K1047" s="57">
        <v>0</v>
      </c>
      <c r="L1047" s="57">
        <v>0</v>
      </c>
      <c r="M1047" s="57">
        <v>0</v>
      </c>
      <c r="N1047" s="58">
        <v>1.1499999999999999</v>
      </c>
      <c r="O1047" s="58">
        <v>2.2999999999999998</v>
      </c>
      <c r="P1047" s="58">
        <v>0</v>
      </c>
      <c r="Q1047" s="58">
        <v>0</v>
      </c>
      <c r="R1047" s="58">
        <v>0</v>
      </c>
      <c r="S1047" s="91">
        <v>0</v>
      </c>
    </row>
    <row r="1048" spans="1:19">
      <c r="A1048" s="54" t="s">
        <v>1562</v>
      </c>
      <c r="B1048" s="55" t="s">
        <v>1563</v>
      </c>
      <c r="C1048" s="56">
        <v>3</v>
      </c>
      <c r="D1048" s="57">
        <v>58</v>
      </c>
      <c r="E1048" s="57">
        <v>1.6</v>
      </c>
      <c r="F1048" s="57">
        <v>2.5219999999999998</v>
      </c>
      <c r="G1048" s="57">
        <v>0</v>
      </c>
      <c r="H1048" s="57">
        <v>26</v>
      </c>
      <c r="I1048" s="57">
        <v>38</v>
      </c>
      <c r="J1048" s="57">
        <v>0</v>
      </c>
      <c r="K1048" s="57">
        <v>0</v>
      </c>
      <c r="L1048" s="57">
        <v>0</v>
      </c>
      <c r="M1048" s="57">
        <v>0</v>
      </c>
      <c r="N1048" s="58">
        <v>1.1499999999999999</v>
      </c>
      <c r="O1048" s="58">
        <v>2.2999999999999998</v>
      </c>
      <c r="P1048" s="58">
        <v>0</v>
      </c>
      <c r="Q1048" s="58">
        <v>0</v>
      </c>
      <c r="R1048" s="58">
        <v>0</v>
      </c>
      <c r="S1048" s="91">
        <v>0</v>
      </c>
    </row>
    <row r="1049" spans="1:19">
      <c r="A1049" s="54" t="s">
        <v>1564</v>
      </c>
      <c r="B1049" s="55" t="s">
        <v>1565</v>
      </c>
      <c r="C1049" s="56">
        <v>5</v>
      </c>
      <c r="D1049" s="57">
        <v>59.4</v>
      </c>
      <c r="E1049" s="57">
        <v>2.6</v>
      </c>
      <c r="F1049" s="57">
        <v>2.5150000000000001</v>
      </c>
      <c r="G1049" s="57">
        <v>0</v>
      </c>
      <c r="H1049" s="57">
        <v>25.5</v>
      </c>
      <c r="I1049" s="57">
        <v>45.2</v>
      </c>
      <c r="J1049" s="57">
        <v>0</v>
      </c>
      <c r="K1049" s="57">
        <v>0</v>
      </c>
      <c r="L1049" s="57">
        <v>0</v>
      </c>
      <c r="M1049" s="57">
        <v>0</v>
      </c>
      <c r="N1049" s="58">
        <v>1.1499999999999999</v>
      </c>
      <c r="O1049" s="58">
        <v>2.2999999999999998</v>
      </c>
      <c r="P1049" s="58">
        <v>0</v>
      </c>
      <c r="Q1049" s="58">
        <v>0</v>
      </c>
      <c r="R1049" s="58">
        <v>0</v>
      </c>
      <c r="S1049" s="91">
        <v>0</v>
      </c>
    </row>
    <row r="1050" spans="1:19">
      <c r="A1050" s="54" t="s">
        <v>1566</v>
      </c>
      <c r="B1050" s="55" t="s">
        <v>1567</v>
      </c>
      <c r="C1050" s="56">
        <v>5</v>
      </c>
      <c r="D1050" s="57">
        <v>54.3</v>
      </c>
      <c r="E1050" s="57">
        <v>2.6</v>
      </c>
      <c r="F1050" s="57">
        <v>2.5150000000000001</v>
      </c>
      <c r="G1050" s="57">
        <v>0</v>
      </c>
      <c r="H1050" s="57">
        <v>24</v>
      </c>
      <c r="I1050" s="57">
        <v>31.6</v>
      </c>
      <c r="J1050" s="57">
        <v>0</v>
      </c>
      <c r="K1050" s="57">
        <v>0</v>
      </c>
      <c r="L1050" s="57">
        <v>0</v>
      </c>
      <c r="M1050" s="57">
        <v>0</v>
      </c>
      <c r="N1050" s="58">
        <v>1.1499999999999999</v>
      </c>
      <c r="O1050" s="58">
        <v>3</v>
      </c>
      <c r="P1050" s="58">
        <v>0</v>
      </c>
      <c r="Q1050" s="58">
        <v>0</v>
      </c>
      <c r="R1050" s="58">
        <v>0</v>
      </c>
      <c r="S1050" s="91">
        <v>0</v>
      </c>
    </row>
    <row r="1051" spans="1:19">
      <c r="A1051" s="54" t="s">
        <v>1568</v>
      </c>
      <c r="B1051" s="55" t="s">
        <v>1569</v>
      </c>
      <c r="C1051" s="56">
        <v>1</v>
      </c>
      <c r="D1051" s="57">
        <v>54.3</v>
      </c>
      <c r="E1051" s="57">
        <v>2.6</v>
      </c>
      <c r="F1051" s="57">
        <v>2.5219999999999998</v>
      </c>
      <c r="G1051" s="57">
        <v>0</v>
      </c>
      <c r="H1051" s="57">
        <v>24</v>
      </c>
      <c r="I1051" s="57">
        <v>31.6</v>
      </c>
      <c r="J1051" s="57">
        <v>0</v>
      </c>
      <c r="K1051" s="57">
        <v>0</v>
      </c>
      <c r="L1051" s="57">
        <v>0</v>
      </c>
      <c r="M1051" s="57">
        <v>0</v>
      </c>
      <c r="N1051" s="58">
        <v>1.1499999999999999</v>
      </c>
      <c r="O1051" s="58">
        <v>3</v>
      </c>
      <c r="P1051" s="58">
        <v>0</v>
      </c>
      <c r="Q1051" s="58">
        <v>0</v>
      </c>
      <c r="R1051" s="58">
        <v>0</v>
      </c>
      <c r="S1051" s="91">
        <v>0</v>
      </c>
    </row>
    <row r="1052" spans="1:19">
      <c r="A1052" s="54" t="s">
        <v>1570</v>
      </c>
      <c r="B1052" s="55" t="s">
        <v>1571</v>
      </c>
      <c r="C1052" s="56">
        <v>5</v>
      </c>
      <c r="D1052" s="57">
        <v>55</v>
      </c>
      <c r="E1052" s="57">
        <v>2.6</v>
      </c>
      <c r="F1052" s="57">
        <v>2.5219999999999998</v>
      </c>
      <c r="G1052" s="57">
        <v>0</v>
      </c>
      <c r="H1052" s="57">
        <v>20.7</v>
      </c>
      <c r="I1052" s="57">
        <v>30.5</v>
      </c>
      <c r="J1052" s="57">
        <v>0</v>
      </c>
      <c r="K1052" s="57">
        <v>0</v>
      </c>
      <c r="L1052" s="57">
        <v>0</v>
      </c>
      <c r="M1052" s="57">
        <v>0</v>
      </c>
      <c r="N1052" s="58">
        <v>1.1499999999999999</v>
      </c>
      <c r="O1052" s="58">
        <v>3</v>
      </c>
      <c r="P1052" s="58">
        <v>0</v>
      </c>
      <c r="Q1052" s="58">
        <v>0</v>
      </c>
      <c r="R1052" s="58">
        <v>0</v>
      </c>
      <c r="S1052" s="91">
        <v>0</v>
      </c>
    </row>
    <row r="1053" spans="1:19">
      <c r="A1053" s="54" t="s">
        <v>1572</v>
      </c>
      <c r="B1053" s="55" t="s">
        <v>1573</v>
      </c>
      <c r="C1053" s="56">
        <v>5</v>
      </c>
      <c r="D1053" s="57">
        <v>55</v>
      </c>
      <c r="E1053" s="57">
        <v>2.6</v>
      </c>
      <c r="F1053" s="57">
        <v>2.5219999999999998</v>
      </c>
      <c r="G1053" s="57">
        <v>0</v>
      </c>
      <c r="H1053" s="57">
        <v>17.5</v>
      </c>
      <c r="I1053" s="57">
        <v>26</v>
      </c>
      <c r="J1053" s="57">
        <v>0</v>
      </c>
      <c r="K1053" s="57">
        <v>0</v>
      </c>
      <c r="L1053" s="57">
        <v>0</v>
      </c>
      <c r="M1053" s="57">
        <v>0</v>
      </c>
      <c r="N1053" s="58">
        <v>1.1499999999999999</v>
      </c>
      <c r="O1053" s="58">
        <v>3</v>
      </c>
      <c r="P1053" s="58">
        <v>0</v>
      </c>
      <c r="Q1053" s="58">
        <v>0</v>
      </c>
      <c r="R1053" s="58">
        <v>0</v>
      </c>
      <c r="S1053" s="91">
        <v>0</v>
      </c>
    </row>
    <row r="1054" spans="1:19">
      <c r="A1054" s="54" t="s">
        <v>1574</v>
      </c>
      <c r="B1054" s="55" t="s">
        <v>1575</v>
      </c>
      <c r="C1054" s="56">
        <v>5</v>
      </c>
      <c r="D1054" s="57">
        <v>57.9</v>
      </c>
      <c r="E1054" s="57">
        <v>2.6</v>
      </c>
      <c r="F1054" s="57">
        <v>2.5219999999999998</v>
      </c>
      <c r="G1054" s="57">
        <v>0</v>
      </c>
      <c r="H1054" s="57">
        <v>23.6</v>
      </c>
      <c r="I1054" s="57">
        <v>33.4</v>
      </c>
      <c r="J1054" s="57">
        <v>0</v>
      </c>
      <c r="K1054" s="57">
        <v>0</v>
      </c>
      <c r="L1054" s="57">
        <v>0</v>
      </c>
      <c r="M1054" s="57">
        <v>0</v>
      </c>
      <c r="N1054" s="58">
        <v>1.1499999999999999</v>
      </c>
      <c r="O1054" s="58">
        <v>3</v>
      </c>
      <c r="P1054" s="58">
        <v>0</v>
      </c>
      <c r="Q1054" s="58">
        <v>0</v>
      </c>
      <c r="R1054" s="58">
        <v>0</v>
      </c>
      <c r="S1054" s="91">
        <v>0</v>
      </c>
    </row>
    <row r="1055" spans="1:19">
      <c r="A1055" s="54" t="s">
        <v>1576</v>
      </c>
      <c r="B1055" s="55" t="s">
        <v>1577</v>
      </c>
      <c r="C1055" s="56">
        <v>5</v>
      </c>
      <c r="D1055" s="57">
        <v>60.9</v>
      </c>
      <c r="E1055" s="57">
        <v>2.6</v>
      </c>
      <c r="F1055" s="57">
        <v>2.5219999999999998</v>
      </c>
      <c r="G1055" s="57">
        <v>0</v>
      </c>
      <c r="H1055" s="57">
        <v>22.6</v>
      </c>
      <c r="I1055" s="57">
        <v>32.4</v>
      </c>
      <c r="J1055" s="57">
        <v>0</v>
      </c>
      <c r="K1055" s="57">
        <v>0</v>
      </c>
      <c r="L1055" s="57">
        <v>0</v>
      </c>
      <c r="M1055" s="57">
        <v>0</v>
      </c>
      <c r="N1055" s="58">
        <v>1.1499999999999999</v>
      </c>
      <c r="O1055" s="58">
        <v>3</v>
      </c>
      <c r="P1055" s="58">
        <v>0</v>
      </c>
      <c r="Q1055" s="58">
        <v>0</v>
      </c>
      <c r="R1055" s="58">
        <v>0</v>
      </c>
      <c r="S1055" s="91">
        <v>0</v>
      </c>
    </row>
    <row r="1056" spans="1:19">
      <c r="A1056" s="54" t="s">
        <v>1578</v>
      </c>
      <c r="B1056" s="55" t="s">
        <v>1579</v>
      </c>
      <c r="C1056" s="56">
        <v>5</v>
      </c>
      <c r="D1056" s="57">
        <v>50</v>
      </c>
      <c r="E1056" s="57">
        <v>2.6</v>
      </c>
      <c r="F1056" s="57">
        <v>2.5150000000000001</v>
      </c>
      <c r="G1056" s="57">
        <v>0</v>
      </c>
      <c r="H1056" s="57">
        <v>18.2</v>
      </c>
      <c r="I1056" s="57">
        <v>20.7</v>
      </c>
      <c r="J1056" s="57">
        <v>29.7</v>
      </c>
      <c r="K1056" s="57">
        <v>0</v>
      </c>
      <c r="L1056" s="57">
        <v>0</v>
      </c>
      <c r="M1056" s="57">
        <v>0</v>
      </c>
      <c r="N1056" s="58">
        <v>1.1499999999999999</v>
      </c>
      <c r="O1056" s="58">
        <v>3</v>
      </c>
      <c r="P1056" s="58">
        <v>0</v>
      </c>
      <c r="Q1056" s="58">
        <v>0</v>
      </c>
      <c r="R1056" s="58">
        <v>0</v>
      </c>
      <c r="S1056" s="91">
        <v>0</v>
      </c>
    </row>
    <row r="1057" spans="1:19">
      <c r="A1057" s="54" t="s">
        <v>1580</v>
      </c>
      <c r="B1057" s="55" t="s">
        <v>1581</v>
      </c>
      <c r="C1057" s="56">
        <v>1</v>
      </c>
      <c r="D1057" s="57">
        <v>56.5</v>
      </c>
      <c r="E1057" s="57">
        <v>3</v>
      </c>
      <c r="F1057" s="57">
        <v>3</v>
      </c>
      <c r="G1057" s="57">
        <v>0</v>
      </c>
      <c r="H1057" s="57">
        <v>20.8</v>
      </c>
      <c r="I1057" s="57">
        <v>30.8</v>
      </c>
      <c r="J1057" s="57">
        <v>0</v>
      </c>
      <c r="K1057" s="57">
        <v>0</v>
      </c>
      <c r="L1057" s="57">
        <v>0</v>
      </c>
      <c r="M1057" s="57">
        <v>0</v>
      </c>
      <c r="N1057" s="58">
        <v>1.1499999999999999</v>
      </c>
      <c r="O1057" s="58">
        <v>3</v>
      </c>
      <c r="P1057" s="58">
        <v>0</v>
      </c>
      <c r="Q1057" s="58">
        <v>0</v>
      </c>
      <c r="R1057" s="58">
        <v>0</v>
      </c>
      <c r="S1057" s="91">
        <v>0</v>
      </c>
    </row>
    <row r="1058" spans="1:19">
      <c r="A1058" s="54" t="s">
        <v>1582</v>
      </c>
      <c r="B1058" s="55" t="s">
        <v>1583</v>
      </c>
      <c r="C1058" s="56">
        <v>5</v>
      </c>
      <c r="D1058" s="57">
        <v>52.6</v>
      </c>
      <c r="E1058" s="57">
        <v>2.6</v>
      </c>
      <c r="F1058" s="57">
        <v>2.5150000000000001</v>
      </c>
      <c r="G1058" s="57">
        <v>0</v>
      </c>
      <c r="H1058" s="57">
        <v>20.484999999999999</v>
      </c>
      <c r="I1058" s="57">
        <v>37.5</v>
      </c>
      <c r="J1058" s="57">
        <v>39.85</v>
      </c>
      <c r="K1058" s="57">
        <v>0</v>
      </c>
      <c r="L1058" s="57">
        <v>0</v>
      </c>
      <c r="M1058" s="57">
        <v>0</v>
      </c>
      <c r="N1058" s="58">
        <v>1.1499999999999999</v>
      </c>
      <c r="O1058" s="58">
        <v>3.3</v>
      </c>
      <c r="P1058" s="58">
        <v>0</v>
      </c>
      <c r="Q1058" s="58">
        <v>0</v>
      </c>
      <c r="R1058" s="58">
        <v>0</v>
      </c>
      <c r="S1058" s="91">
        <v>0</v>
      </c>
    </row>
    <row r="1059" spans="1:19">
      <c r="A1059" s="54" t="s">
        <v>1584</v>
      </c>
      <c r="B1059" s="55" t="s">
        <v>1585</v>
      </c>
      <c r="C1059" s="56">
        <v>5</v>
      </c>
      <c r="D1059" s="57">
        <v>52.6</v>
      </c>
      <c r="E1059" s="57">
        <v>2.6</v>
      </c>
      <c r="F1059" s="57">
        <v>2.5150000000000001</v>
      </c>
      <c r="G1059" s="57">
        <v>0</v>
      </c>
      <c r="H1059" s="57">
        <v>21</v>
      </c>
      <c r="I1059" s="57">
        <v>38</v>
      </c>
      <c r="J1059" s="57">
        <v>40.35</v>
      </c>
      <c r="K1059" s="57">
        <v>0</v>
      </c>
      <c r="L1059" s="57">
        <v>0</v>
      </c>
      <c r="M1059" s="57">
        <v>0</v>
      </c>
      <c r="N1059" s="58">
        <v>1.1499999999999999</v>
      </c>
      <c r="O1059" s="58">
        <v>3.3</v>
      </c>
      <c r="P1059" s="58">
        <v>0</v>
      </c>
      <c r="Q1059" s="58">
        <v>0</v>
      </c>
      <c r="R1059" s="58">
        <v>0</v>
      </c>
      <c r="S1059" s="91">
        <v>0</v>
      </c>
    </row>
    <row r="1060" spans="1:19">
      <c r="A1060" s="54" t="s">
        <v>1586</v>
      </c>
      <c r="B1060" s="55" t="s">
        <v>1587</v>
      </c>
      <c r="C1060" s="56">
        <v>5</v>
      </c>
      <c r="D1060" s="57">
        <v>51</v>
      </c>
      <c r="E1060" s="57">
        <v>3</v>
      </c>
      <c r="F1060" s="57">
        <v>3</v>
      </c>
      <c r="G1060" s="57">
        <v>0</v>
      </c>
      <c r="H1060" s="57">
        <v>15.3</v>
      </c>
      <c r="I1060" s="57">
        <v>32.299999999999997</v>
      </c>
      <c r="J1060" s="57">
        <v>0</v>
      </c>
      <c r="K1060" s="57">
        <v>0</v>
      </c>
      <c r="L1060" s="57">
        <v>0</v>
      </c>
      <c r="M1060" s="57">
        <v>0</v>
      </c>
      <c r="N1060" s="58">
        <v>1.1499999999999999</v>
      </c>
      <c r="O1060" s="58">
        <v>4.3</v>
      </c>
      <c r="P1060" s="58">
        <v>0</v>
      </c>
      <c r="Q1060" s="58">
        <v>0</v>
      </c>
      <c r="R1060" s="58">
        <v>0</v>
      </c>
      <c r="S1060" s="91">
        <v>0</v>
      </c>
    </row>
    <row r="1061" spans="1:19">
      <c r="A1061" s="54" t="s">
        <v>1588</v>
      </c>
      <c r="B1061" s="55" t="s">
        <v>1589</v>
      </c>
      <c r="C1061" s="56">
        <v>5</v>
      </c>
      <c r="D1061" s="57">
        <v>51.8</v>
      </c>
      <c r="E1061" s="57">
        <v>2.6</v>
      </c>
      <c r="F1061" s="57">
        <v>2.0249999999999999</v>
      </c>
      <c r="G1061" s="57">
        <v>0</v>
      </c>
      <c r="H1061" s="57">
        <v>20</v>
      </c>
      <c r="I1061" s="57">
        <v>28.17</v>
      </c>
      <c r="J1061" s="57">
        <v>0</v>
      </c>
      <c r="K1061" s="57">
        <v>0</v>
      </c>
      <c r="L1061" s="57">
        <v>0</v>
      </c>
      <c r="M1061" s="57">
        <v>0</v>
      </c>
      <c r="N1061" s="58">
        <v>1.1499999999999999</v>
      </c>
      <c r="O1061" s="58">
        <v>4.45</v>
      </c>
      <c r="P1061" s="58">
        <v>0</v>
      </c>
      <c r="Q1061" s="58">
        <v>0</v>
      </c>
      <c r="R1061" s="58">
        <v>0</v>
      </c>
      <c r="S1061" s="91">
        <v>0</v>
      </c>
    </row>
    <row r="1062" spans="1:19">
      <c r="A1062" s="54" t="s">
        <v>1590</v>
      </c>
      <c r="B1062" s="55" t="s">
        <v>1591</v>
      </c>
      <c r="C1062" s="56">
        <v>1</v>
      </c>
      <c r="D1062" s="57">
        <v>50.6</v>
      </c>
      <c r="E1062" s="57">
        <v>3</v>
      </c>
      <c r="F1062" s="57">
        <v>3</v>
      </c>
      <c r="G1062" s="57">
        <v>0</v>
      </c>
      <c r="H1062" s="57">
        <v>16.399999999999999</v>
      </c>
      <c r="I1062" s="57">
        <v>39.4</v>
      </c>
      <c r="J1062" s="57">
        <v>0</v>
      </c>
      <c r="K1062" s="57">
        <v>0</v>
      </c>
      <c r="L1062" s="57">
        <v>0</v>
      </c>
      <c r="M1062" s="57">
        <v>0</v>
      </c>
      <c r="N1062" s="58">
        <v>1.1499999999999999</v>
      </c>
      <c r="O1062" s="58">
        <v>10</v>
      </c>
      <c r="P1062" s="58">
        <v>0</v>
      </c>
      <c r="Q1062" s="58">
        <v>0</v>
      </c>
      <c r="R1062" s="58">
        <v>0</v>
      </c>
      <c r="S1062" s="91">
        <v>0</v>
      </c>
    </row>
    <row r="1063" spans="1:19">
      <c r="A1063" s="54" t="s">
        <v>1592</v>
      </c>
      <c r="B1063" s="55" t="s">
        <v>1593</v>
      </c>
      <c r="C1063" s="56">
        <v>5</v>
      </c>
      <c r="D1063" s="57">
        <v>50.3</v>
      </c>
      <c r="E1063" s="57">
        <v>3</v>
      </c>
      <c r="F1063" s="57">
        <v>3</v>
      </c>
      <c r="G1063" s="57">
        <v>0</v>
      </c>
      <c r="H1063" s="57">
        <v>16.100000000000001</v>
      </c>
      <c r="I1063" s="57">
        <v>39.1</v>
      </c>
      <c r="J1063" s="57">
        <v>0</v>
      </c>
      <c r="K1063" s="57">
        <v>0</v>
      </c>
      <c r="L1063" s="57">
        <v>0</v>
      </c>
      <c r="M1063" s="57">
        <v>0</v>
      </c>
      <c r="N1063" s="58">
        <v>1.1499999999999999</v>
      </c>
      <c r="O1063" s="58">
        <v>10</v>
      </c>
      <c r="P1063" s="58">
        <v>0</v>
      </c>
      <c r="Q1063" s="58">
        <v>0</v>
      </c>
      <c r="R1063" s="58">
        <v>0</v>
      </c>
      <c r="S1063" s="91">
        <v>0</v>
      </c>
    </row>
    <row r="1064" spans="1:19">
      <c r="A1064" s="54" t="s">
        <v>1594</v>
      </c>
      <c r="B1064" s="55" t="s">
        <v>1595</v>
      </c>
      <c r="C1064" s="56">
        <v>5</v>
      </c>
      <c r="D1064" s="57">
        <v>50.3</v>
      </c>
      <c r="E1064" s="57">
        <v>3</v>
      </c>
      <c r="F1064" s="57">
        <v>3</v>
      </c>
      <c r="G1064" s="57">
        <v>0</v>
      </c>
      <c r="H1064" s="57">
        <v>15.9</v>
      </c>
      <c r="I1064" s="57">
        <v>38.9</v>
      </c>
      <c r="J1064" s="57">
        <v>0</v>
      </c>
      <c r="K1064" s="57">
        <v>0</v>
      </c>
      <c r="L1064" s="57">
        <v>0</v>
      </c>
      <c r="M1064" s="57">
        <v>0</v>
      </c>
      <c r="N1064" s="58">
        <v>1.1499999999999999</v>
      </c>
      <c r="O1064" s="58">
        <v>10</v>
      </c>
      <c r="P1064" s="58">
        <v>0</v>
      </c>
      <c r="Q1064" s="58">
        <v>0</v>
      </c>
      <c r="R1064" s="58">
        <v>0</v>
      </c>
      <c r="S1064" s="91">
        <v>0</v>
      </c>
    </row>
    <row r="1065" spans="1:19">
      <c r="A1065" s="54" t="s">
        <v>1596</v>
      </c>
      <c r="B1065" s="55" t="s">
        <v>1597</v>
      </c>
      <c r="C1065" s="56">
        <v>1</v>
      </c>
      <c r="D1065" s="57">
        <v>50.6</v>
      </c>
      <c r="E1065" s="57">
        <v>3</v>
      </c>
      <c r="F1065" s="57">
        <v>3</v>
      </c>
      <c r="G1065" s="57">
        <v>0</v>
      </c>
      <c r="H1065" s="57">
        <v>16</v>
      </c>
      <c r="I1065" s="57">
        <v>39</v>
      </c>
      <c r="J1065" s="57">
        <v>0</v>
      </c>
      <c r="K1065" s="57">
        <v>0</v>
      </c>
      <c r="L1065" s="57">
        <v>0</v>
      </c>
      <c r="M1065" s="57">
        <v>0</v>
      </c>
      <c r="N1065" s="58">
        <v>1.1499999999999999</v>
      </c>
      <c r="O1065" s="58">
        <v>10</v>
      </c>
      <c r="P1065" s="58">
        <v>0</v>
      </c>
      <c r="Q1065" s="58">
        <v>0</v>
      </c>
      <c r="R1065" s="58">
        <v>0</v>
      </c>
      <c r="S1065" s="91">
        <v>0</v>
      </c>
    </row>
    <row r="1066" spans="1:19">
      <c r="A1066" s="54" t="s">
        <v>3604</v>
      </c>
      <c r="B1066" s="55" t="s">
        <v>3605</v>
      </c>
      <c r="C1066" s="56">
        <v>5</v>
      </c>
      <c r="D1066" s="57">
        <v>54.5</v>
      </c>
      <c r="E1066" s="57">
        <v>2.6</v>
      </c>
      <c r="F1066" s="57">
        <v>2.5150000000000001</v>
      </c>
      <c r="G1066" s="57">
        <v>0</v>
      </c>
      <c r="H1066" s="57">
        <v>19.5</v>
      </c>
      <c r="I1066" s="57">
        <v>41.5</v>
      </c>
      <c r="J1066" s="57">
        <v>41.783999999999999</v>
      </c>
      <c r="K1066" s="57">
        <v>0</v>
      </c>
      <c r="L1066" s="57">
        <v>0</v>
      </c>
      <c r="M1066" s="57">
        <v>0</v>
      </c>
      <c r="N1066" s="58">
        <v>1.1499999999999999</v>
      </c>
      <c r="O1066" s="58">
        <v>45</v>
      </c>
      <c r="P1066" s="58">
        <v>0</v>
      </c>
      <c r="Q1066" s="58">
        <v>0</v>
      </c>
      <c r="R1066" s="58">
        <v>0</v>
      </c>
      <c r="S1066" s="91">
        <v>0</v>
      </c>
    </row>
    <row r="1067" spans="1:19">
      <c r="A1067" s="54" t="s">
        <v>1598</v>
      </c>
      <c r="B1067" s="55" t="s">
        <v>1599</v>
      </c>
      <c r="C1067" s="56">
        <v>5</v>
      </c>
      <c r="D1067" s="57">
        <v>55</v>
      </c>
      <c r="E1067" s="57">
        <v>3</v>
      </c>
      <c r="F1067" s="57">
        <v>3</v>
      </c>
      <c r="G1067" s="57">
        <v>0</v>
      </c>
      <c r="H1067" s="57">
        <v>23</v>
      </c>
      <c r="I1067" s="57">
        <v>44</v>
      </c>
      <c r="J1067" s="57">
        <v>46.515000000000001</v>
      </c>
      <c r="K1067" s="57">
        <v>0</v>
      </c>
      <c r="L1067" s="57">
        <v>0</v>
      </c>
      <c r="M1067" s="57">
        <v>0</v>
      </c>
      <c r="N1067" s="58">
        <v>1.1499999999999999</v>
      </c>
      <c r="O1067" s="58">
        <v>12.15</v>
      </c>
      <c r="P1067" s="58">
        <v>0</v>
      </c>
      <c r="Q1067" s="58">
        <v>0</v>
      </c>
      <c r="R1067" s="58">
        <v>0</v>
      </c>
      <c r="S1067" s="91">
        <v>0</v>
      </c>
    </row>
    <row r="1068" spans="1:19">
      <c r="A1068" s="54" t="s">
        <v>1600</v>
      </c>
      <c r="B1068" s="55" t="s">
        <v>1601</v>
      </c>
      <c r="C1068" s="56">
        <v>1</v>
      </c>
      <c r="D1068" s="57">
        <v>55</v>
      </c>
      <c r="E1068" s="57">
        <v>3</v>
      </c>
      <c r="F1068" s="57">
        <v>3</v>
      </c>
      <c r="G1068" s="57">
        <v>0</v>
      </c>
      <c r="H1068" s="57">
        <v>23</v>
      </c>
      <c r="I1068" s="57">
        <v>44</v>
      </c>
      <c r="J1068" s="57">
        <v>46.515000000000001</v>
      </c>
      <c r="K1068" s="57">
        <v>0</v>
      </c>
      <c r="L1068" s="57">
        <v>0</v>
      </c>
      <c r="M1068" s="57">
        <v>0</v>
      </c>
      <c r="N1068" s="58">
        <v>1.1499999999999999</v>
      </c>
      <c r="O1068" s="58">
        <v>12.15</v>
      </c>
      <c r="P1068" s="58">
        <v>0</v>
      </c>
      <c r="Q1068" s="58">
        <v>0</v>
      </c>
      <c r="R1068" s="58">
        <v>0</v>
      </c>
      <c r="S1068" s="91">
        <v>0</v>
      </c>
    </row>
    <row r="1069" spans="1:19">
      <c r="A1069" s="54" t="s">
        <v>1602</v>
      </c>
      <c r="B1069" s="55" t="s">
        <v>1603</v>
      </c>
      <c r="C1069" s="56">
        <v>5</v>
      </c>
      <c r="D1069" s="57">
        <v>55</v>
      </c>
      <c r="E1069" s="57">
        <v>3</v>
      </c>
      <c r="F1069" s="57">
        <v>3</v>
      </c>
      <c r="G1069" s="57">
        <v>0</v>
      </c>
      <c r="H1069" s="57">
        <v>22.7</v>
      </c>
      <c r="I1069" s="57">
        <v>43.7</v>
      </c>
      <c r="J1069" s="57">
        <v>46.215000000000003</v>
      </c>
      <c r="K1069" s="57">
        <v>0</v>
      </c>
      <c r="L1069" s="57">
        <v>0</v>
      </c>
      <c r="M1069" s="57">
        <v>0</v>
      </c>
      <c r="N1069" s="58">
        <v>1.1499999999999999</v>
      </c>
      <c r="O1069" s="58">
        <v>12.15</v>
      </c>
      <c r="P1069" s="58">
        <v>0</v>
      </c>
      <c r="Q1069" s="58">
        <v>0</v>
      </c>
      <c r="R1069" s="58">
        <v>0</v>
      </c>
      <c r="S1069" s="91">
        <v>0</v>
      </c>
    </row>
    <row r="1070" spans="1:19">
      <c r="A1070" s="54" t="s">
        <v>1604</v>
      </c>
      <c r="B1070" s="55" t="s">
        <v>1605</v>
      </c>
      <c r="C1070" s="56">
        <v>1</v>
      </c>
      <c r="D1070" s="57">
        <v>55</v>
      </c>
      <c r="E1070" s="57">
        <v>3</v>
      </c>
      <c r="F1070" s="57">
        <v>3</v>
      </c>
      <c r="G1070" s="57">
        <v>0</v>
      </c>
      <c r="H1070" s="57">
        <v>22.5</v>
      </c>
      <c r="I1070" s="57">
        <v>43.5</v>
      </c>
      <c r="J1070" s="57">
        <v>46.015000000000001</v>
      </c>
      <c r="K1070" s="57">
        <v>0</v>
      </c>
      <c r="L1070" s="57">
        <v>0</v>
      </c>
      <c r="M1070" s="57">
        <v>0</v>
      </c>
      <c r="N1070" s="58">
        <v>1.1499999999999999</v>
      </c>
      <c r="O1070" s="58">
        <v>12.15</v>
      </c>
      <c r="P1070" s="58">
        <v>0</v>
      </c>
      <c r="Q1070" s="58">
        <v>0</v>
      </c>
      <c r="R1070" s="58">
        <v>0</v>
      </c>
      <c r="S1070" s="91">
        <v>0</v>
      </c>
    </row>
    <row r="1071" spans="1:19">
      <c r="A1071" s="54" t="s">
        <v>1606</v>
      </c>
      <c r="B1071" s="55" t="s">
        <v>1607</v>
      </c>
      <c r="C1071" s="56">
        <v>1</v>
      </c>
      <c r="D1071" s="57">
        <v>55</v>
      </c>
      <c r="E1071" s="57">
        <v>3</v>
      </c>
      <c r="F1071" s="57">
        <v>3</v>
      </c>
      <c r="G1071" s="57">
        <v>0</v>
      </c>
      <c r="H1071" s="57">
        <v>22.7</v>
      </c>
      <c r="I1071" s="57">
        <v>43.7</v>
      </c>
      <c r="J1071" s="57">
        <v>46.215000000000003</v>
      </c>
      <c r="K1071" s="57">
        <v>0</v>
      </c>
      <c r="L1071" s="57">
        <v>0</v>
      </c>
      <c r="M1071" s="57">
        <v>0</v>
      </c>
      <c r="N1071" s="58">
        <v>1.1499999999999999</v>
      </c>
      <c r="O1071" s="58">
        <v>12.15</v>
      </c>
      <c r="P1071" s="58">
        <v>0</v>
      </c>
      <c r="Q1071" s="58">
        <v>0</v>
      </c>
      <c r="R1071" s="58">
        <v>0</v>
      </c>
      <c r="S1071" s="91">
        <v>0</v>
      </c>
    </row>
    <row r="1072" spans="1:19">
      <c r="A1072" s="54" t="s">
        <v>1608</v>
      </c>
      <c r="B1072" s="55" t="s">
        <v>1609</v>
      </c>
      <c r="C1072" s="56">
        <v>5</v>
      </c>
      <c r="D1072" s="57">
        <v>54.7</v>
      </c>
      <c r="E1072" s="57">
        <v>3</v>
      </c>
      <c r="F1072" s="57">
        <v>3</v>
      </c>
      <c r="G1072" s="57">
        <v>0</v>
      </c>
      <c r="H1072" s="57">
        <v>22.4</v>
      </c>
      <c r="I1072" s="57">
        <v>43.4</v>
      </c>
      <c r="J1072" s="57">
        <v>45.914999999999999</v>
      </c>
      <c r="K1072" s="57">
        <v>0</v>
      </c>
      <c r="L1072" s="57">
        <v>0</v>
      </c>
      <c r="M1072" s="57">
        <v>0</v>
      </c>
      <c r="N1072" s="58">
        <v>1.1499999999999999</v>
      </c>
      <c r="O1072" s="58">
        <v>12.15</v>
      </c>
      <c r="P1072" s="58">
        <v>0</v>
      </c>
      <c r="Q1072" s="58">
        <v>0</v>
      </c>
      <c r="R1072" s="58">
        <v>0</v>
      </c>
      <c r="S1072" s="91">
        <v>0</v>
      </c>
    </row>
    <row r="1073" spans="1:19">
      <c r="A1073" s="54" t="s">
        <v>3606</v>
      </c>
      <c r="B1073" s="55" t="s">
        <v>3607</v>
      </c>
      <c r="C1073" s="56">
        <v>5</v>
      </c>
      <c r="D1073" s="57">
        <v>54.5</v>
      </c>
      <c r="E1073" s="57">
        <v>2.6</v>
      </c>
      <c r="F1073" s="57">
        <v>2.5150000000000001</v>
      </c>
      <c r="G1073" s="57">
        <v>0</v>
      </c>
      <c r="H1073" s="57">
        <v>20.5</v>
      </c>
      <c r="I1073" s="57">
        <v>36</v>
      </c>
      <c r="J1073" s="57">
        <v>36.454000000000001</v>
      </c>
      <c r="K1073" s="57">
        <v>0</v>
      </c>
      <c r="L1073" s="57">
        <v>0</v>
      </c>
      <c r="M1073" s="57">
        <v>0</v>
      </c>
      <c r="N1073" s="58">
        <v>1.1499999999999999</v>
      </c>
      <c r="O1073" s="58">
        <v>45</v>
      </c>
      <c r="P1073" s="58">
        <v>0</v>
      </c>
      <c r="Q1073" s="58">
        <v>0</v>
      </c>
      <c r="R1073" s="58">
        <v>0</v>
      </c>
      <c r="S1073" s="91">
        <v>0</v>
      </c>
    </row>
    <row r="1074" spans="1:19">
      <c r="A1074" s="54" t="s">
        <v>3608</v>
      </c>
      <c r="B1074" s="55" t="s">
        <v>3609</v>
      </c>
      <c r="C1074" s="56">
        <v>1</v>
      </c>
      <c r="D1074" s="57">
        <v>54.5</v>
      </c>
      <c r="E1074" s="57">
        <v>2.6</v>
      </c>
      <c r="F1074" s="57">
        <v>2.5150000000000001</v>
      </c>
      <c r="G1074" s="57">
        <v>0</v>
      </c>
      <c r="H1074" s="57">
        <v>20.484000000000002</v>
      </c>
      <c r="I1074" s="57">
        <v>36</v>
      </c>
      <c r="J1074" s="57">
        <v>36.454000000000001</v>
      </c>
      <c r="K1074" s="57">
        <v>0</v>
      </c>
      <c r="L1074" s="57">
        <v>0</v>
      </c>
      <c r="M1074" s="57">
        <v>0</v>
      </c>
      <c r="N1074" s="58">
        <v>1.1499999999999999</v>
      </c>
      <c r="O1074" s="58">
        <v>45</v>
      </c>
      <c r="P1074" s="58">
        <v>0</v>
      </c>
      <c r="Q1074" s="58">
        <v>0</v>
      </c>
      <c r="R1074" s="58">
        <v>0</v>
      </c>
      <c r="S1074" s="91">
        <v>0</v>
      </c>
    </row>
    <row r="1075" spans="1:19">
      <c r="A1075" s="54" t="s">
        <v>3610</v>
      </c>
      <c r="B1075" s="55" t="s">
        <v>3611</v>
      </c>
      <c r="C1075" s="56">
        <v>5</v>
      </c>
      <c r="D1075" s="57">
        <v>54.5</v>
      </c>
      <c r="E1075" s="57">
        <v>2.6</v>
      </c>
      <c r="F1075" s="57">
        <v>2.5150000000000001</v>
      </c>
      <c r="G1075" s="57">
        <v>0</v>
      </c>
      <c r="H1075" s="57">
        <v>20.5</v>
      </c>
      <c r="I1075" s="57">
        <v>36</v>
      </c>
      <c r="J1075" s="57">
        <v>36.695999999999998</v>
      </c>
      <c r="K1075" s="57">
        <v>0</v>
      </c>
      <c r="L1075" s="57">
        <v>0</v>
      </c>
      <c r="M1075" s="57">
        <v>0</v>
      </c>
      <c r="N1075" s="58">
        <v>1.1499999999999999</v>
      </c>
      <c r="O1075" s="58">
        <v>45</v>
      </c>
      <c r="P1075" s="58">
        <v>0</v>
      </c>
      <c r="Q1075" s="58">
        <v>0</v>
      </c>
      <c r="R1075" s="58">
        <v>0</v>
      </c>
      <c r="S1075" s="91">
        <v>0</v>
      </c>
    </row>
    <row r="1076" spans="1:19">
      <c r="A1076" s="54" t="s">
        <v>3612</v>
      </c>
      <c r="B1076" s="55" t="s">
        <v>3613</v>
      </c>
      <c r="C1076" s="56">
        <v>5</v>
      </c>
      <c r="D1076" s="57">
        <v>55</v>
      </c>
      <c r="E1076" s="57">
        <v>2.6</v>
      </c>
      <c r="F1076" s="57">
        <v>2.5150000000000001</v>
      </c>
      <c r="G1076" s="57">
        <v>0</v>
      </c>
      <c r="H1076" s="57">
        <v>20.983000000000001</v>
      </c>
      <c r="I1076" s="57">
        <v>36.5</v>
      </c>
      <c r="J1076" s="57">
        <v>36.954000000000001</v>
      </c>
      <c r="K1076" s="57">
        <v>0</v>
      </c>
      <c r="L1076" s="57">
        <v>0</v>
      </c>
      <c r="M1076" s="57">
        <v>0</v>
      </c>
      <c r="N1076" s="58">
        <v>1.1499999999999999</v>
      </c>
      <c r="O1076" s="58">
        <v>45</v>
      </c>
      <c r="P1076" s="58">
        <v>0</v>
      </c>
      <c r="Q1076" s="58">
        <v>0</v>
      </c>
      <c r="R1076" s="58">
        <v>0</v>
      </c>
      <c r="S1076" s="91">
        <v>0</v>
      </c>
    </row>
    <row r="1077" spans="1:19">
      <c r="A1077" s="54" t="s">
        <v>3614</v>
      </c>
      <c r="B1077" s="55" t="s">
        <v>3615</v>
      </c>
      <c r="C1077" s="56">
        <v>5</v>
      </c>
      <c r="D1077" s="57">
        <v>54.5</v>
      </c>
      <c r="E1077" s="57">
        <v>2.6</v>
      </c>
      <c r="F1077" s="57">
        <v>2.5150000000000001</v>
      </c>
      <c r="G1077" s="57">
        <v>0</v>
      </c>
      <c r="H1077" s="57">
        <v>20.5</v>
      </c>
      <c r="I1077" s="57">
        <v>42.5</v>
      </c>
      <c r="J1077" s="57">
        <v>42.783999999999999</v>
      </c>
      <c r="K1077" s="57">
        <v>0</v>
      </c>
      <c r="L1077" s="57">
        <v>0</v>
      </c>
      <c r="M1077" s="57">
        <v>0</v>
      </c>
      <c r="N1077" s="58">
        <v>1.1499999999999999</v>
      </c>
      <c r="O1077" s="58">
        <v>45</v>
      </c>
      <c r="P1077" s="58">
        <v>0</v>
      </c>
      <c r="Q1077" s="58">
        <v>0</v>
      </c>
      <c r="R1077" s="58">
        <v>0</v>
      </c>
      <c r="S1077" s="91">
        <v>0</v>
      </c>
    </row>
    <row r="1078" spans="1:19">
      <c r="A1078" s="54" t="s">
        <v>3616</v>
      </c>
      <c r="B1078" s="55" t="s">
        <v>3617</v>
      </c>
      <c r="C1078" s="56">
        <v>5</v>
      </c>
      <c r="D1078" s="57">
        <v>54.5</v>
      </c>
      <c r="E1078" s="57">
        <v>2.6</v>
      </c>
      <c r="F1078" s="57">
        <v>2.5150000000000001</v>
      </c>
      <c r="G1078" s="57">
        <v>0</v>
      </c>
      <c r="H1078" s="57">
        <v>20</v>
      </c>
      <c r="I1078" s="57">
        <v>35.5</v>
      </c>
      <c r="J1078" s="57">
        <v>35.954000000000001</v>
      </c>
      <c r="K1078" s="57">
        <v>0</v>
      </c>
      <c r="L1078" s="57">
        <v>0</v>
      </c>
      <c r="M1078" s="57">
        <v>0</v>
      </c>
      <c r="N1078" s="58">
        <v>1.1499999999999999</v>
      </c>
      <c r="O1078" s="58">
        <v>45</v>
      </c>
      <c r="P1078" s="58">
        <v>0</v>
      </c>
      <c r="Q1078" s="58">
        <v>0</v>
      </c>
      <c r="R1078" s="58">
        <v>0</v>
      </c>
      <c r="S1078" s="91">
        <v>0</v>
      </c>
    </row>
    <row r="1079" spans="1:19">
      <c r="A1079" s="54" t="s">
        <v>1610</v>
      </c>
      <c r="B1079" s="55" t="s">
        <v>1611</v>
      </c>
      <c r="C1079" s="56">
        <v>1</v>
      </c>
      <c r="D1079" s="57">
        <v>55</v>
      </c>
      <c r="E1079" s="57">
        <v>3</v>
      </c>
      <c r="F1079" s="57">
        <v>3</v>
      </c>
      <c r="G1079" s="57">
        <v>0</v>
      </c>
      <c r="H1079" s="57">
        <v>21.7</v>
      </c>
      <c r="I1079" s="57">
        <v>42.7</v>
      </c>
      <c r="J1079" s="57">
        <v>45.215000000000003</v>
      </c>
      <c r="K1079" s="57">
        <v>0</v>
      </c>
      <c r="L1079" s="57">
        <v>0</v>
      </c>
      <c r="M1079" s="57">
        <v>0</v>
      </c>
      <c r="N1079" s="58">
        <v>1.1499999999999999</v>
      </c>
      <c r="O1079" s="58">
        <v>12.15</v>
      </c>
      <c r="P1079" s="58">
        <v>0</v>
      </c>
      <c r="Q1079" s="58">
        <v>0</v>
      </c>
      <c r="R1079" s="58">
        <v>0</v>
      </c>
      <c r="S1079" s="91">
        <v>0</v>
      </c>
    </row>
    <row r="1080" spans="1:19">
      <c r="A1080" s="54" t="s">
        <v>1612</v>
      </c>
      <c r="B1080" s="55" t="s">
        <v>1613</v>
      </c>
      <c r="C1080" s="56">
        <v>5</v>
      </c>
      <c r="D1080" s="57">
        <v>51</v>
      </c>
      <c r="E1080" s="57">
        <v>2.6</v>
      </c>
      <c r="F1080" s="57">
        <v>2.0249999999999999</v>
      </c>
      <c r="G1080" s="57">
        <v>0</v>
      </c>
      <c r="H1080" s="57">
        <v>22.2</v>
      </c>
      <c r="I1080" s="57">
        <v>0</v>
      </c>
      <c r="J1080" s="57">
        <v>0</v>
      </c>
      <c r="K1080" s="57">
        <v>0</v>
      </c>
      <c r="L1080" s="57">
        <v>0</v>
      </c>
      <c r="M1080" s="57">
        <v>0</v>
      </c>
      <c r="N1080" s="58">
        <v>1.3</v>
      </c>
      <c r="O1080" s="58">
        <v>0</v>
      </c>
      <c r="P1080" s="58">
        <v>0</v>
      </c>
      <c r="Q1080" s="58">
        <v>0</v>
      </c>
      <c r="R1080" s="58">
        <v>0</v>
      </c>
      <c r="S1080" s="91">
        <v>0</v>
      </c>
    </row>
    <row r="1081" spans="1:19">
      <c r="A1081" s="54" t="s">
        <v>1614</v>
      </c>
      <c r="B1081" s="55" t="s">
        <v>1615</v>
      </c>
      <c r="C1081" s="56">
        <v>5</v>
      </c>
      <c r="D1081" s="57">
        <v>52.8</v>
      </c>
      <c r="E1081" s="57">
        <v>2.6</v>
      </c>
      <c r="F1081" s="57">
        <v>2.5150000000000001</v>
      </c>
      <c r="G1081" s="57">
        <v>0</v>
      </c>
      <c r="H1081" s="57">
        <v>24.6</v>
      </c>
      <c r="I1081" s="57">
        <v>0</v>
      </c>
      <c r="J1081" s="57">
        <v>0</v>
      </c>
      <c r="K1081" s="57">
        <v>0</v>
      </c>
      <c r="L1081" s="57">
        <v>0</v>
      </c>
      <c r="M1081" s="57">
        <v>0</v>
      </c>
      <c r="N1081" s="58">
        <v>1.3</v>
      </c>
      <c r="O1081" s="58">
        <v>0</v>
      </c>
      <c r="P1081" s="58">
        <v>0</v>
      </c>
      <c r="Q1081" s="58">
        <v>0</v>
      </c>
      <c r="R1081" s="58">
        <v>0</v>
      </c>
      <c r="S1081" s="91">
        <v>0</v>
      </c>
    </row>
    <row r="1082" spans="1:19">
      <c r="A1082" s="54" t="s">
        <v>1616</v>
      </c>
      <c r="B1082" s="55" t="s">
        <v>1617</v>
      </c>
      <c r="C1082" s="56">
        <v>5</v>
      </c>
      <c r="D1082" s="57">
        <v>55</v>
      </c>
      <c r="E1082" s="57">
        <v>2.6</v>
      </c>
      <c r="F1082" s="57">
        <v>2.5150000000000001</v>
      </c>
      <c r="G1082" s="57">
        <v>0</v>
      </c>
      <c r="H1082" s="57">
        <v>23.1</v>
      </c>
      <c r="I1082" s="57">
        <v>0</v>
      </c>
      <c r="J1082" s="57">
        <v>0</v>
      </c>
      <c r="K1082" s="57">
        <v>0</v>
      </c>
      <c r="L1082" s="57">
        <v>0</v>
      </c>
      <c r="M1082" s="57">
        <v>0</v>
      </c>
      <c r="N1082" s="58">
        <v>1.3</v>
      </c>
      <c r="O1082" s="58">
        <v>0</v>
      </c>
      <c r="P1082" s="58">
        <v>0</v>
      </c>
      <c r="Q1082" s="58">
        <v>0</v>
      </c>
      <c r="R1082" s="58">
        <v>0</v>
      </c>
      <c r="S1082" s="91">
        <v>0</v>
      </c>
    </row>
    <row r="1083" spans="1:19">
      <c r="A1083" s="54" t="s">
        <v>1618</v>
      </c>
      <c r="B1083" s="55" t="s">
        <v>1619</v>
      </c>
      <c r="C1083" s="56">
        <v>1</v>
      </c>
      <c r="D1083" s="57">
        <v>58.1</v>
      </c>
      <c r="E1083" s="57">
        <v>5.5</v>
      </c>
      <c r="F1083" s="57">
        <v>2.5219999999999998</v>
      </c>
      <c r="G1083" s="57">
        <v>0</v>
      </c>
      <c r="H1083" s="57">
        <v>20.7</v>
      </c>
      <c r="I1083" s="57">
        <v>0</v>
      </c>
      <c r="J1083" s="57">
        <v>0</v>
      </c>
      <c r="K1083" s="57">
        <v>0</v>
      </c>
      <c r="L1083" s="57">
        <v>0</v>
      </c>
      <c r="M1083" s="57">
        <v>0</v>
      </c>
      <c r="N1083" s="58">
        <v>1.3</v>
      </c>
      <c r="O1083" s="58">
        <v>0</v>
      </c>
      <c r="P1083" s="58">
        <v>0</v>
      </c>
      <c r="Q1083" s="58">
        <v>0</v>
      </c>
      <c r="R1083" s="58">
        <v>0</v>
      </c>
      <c r="S1083" s="91">
        <v>0</v>
      </c>
    </row>
    <row r="1084" spans="1:19">
      <c r="A1084" s="54" t="s">
        <v>1620</v>
      </c>
      <c r="B1084" s="55" t="s">
        <v>1621</v>
      </c>
      <c r="C1084" s="56">
        <v>0</v>
      </c>
      <c r="D1084" s="57">
        <v>52.1</v>
      </c>
      <c r="E1084" s="57">
        <v>5.2</v>
      </c>
      <c r="F1084" s="57">
        <v>2.5150000000000001</v>
      </c>
      <c r="G1084" s="57">
        <v>0</v>
      </c>
      <c r="H1084" s="57">
        <v>19.100000000000001</v>
      </c>
      <c r="I1084" s="57">
        <v>0</v>
      </c>
      <c r="J1084" s="57">
        <v>0</v>
      </c>
      <c r="K1084" s="57">
        <v>0</v>
      </c>
      <c r="L1084" s="57">
        <v>0</v>
      </c>
      <c r="M1084" s="57">
        <v>0</v>
      </c>
      <c r="N1084" s="58">
        <v>1.3</v>
      </c>
      <c r="O1084" s="58">
        <v>0</v>
      </c>
      <c r="P1084" s="58">
        <v>0</v>
      </c>
      <c r="Q1084" s="58">
        <v>0</v>
      </c>
      <c r="R1084" s="58">
        <v>0</v>
      </c>
      <c r="S1084" s="91">
        <v>0</v>
      </c>
    </row>
    <row r="1085" spans="1:19">
      <c r="A1085" s="54" t="s">
        <v>1622</v>
      </c>
      <c r="B1085" s="55" t="s">
        <v>1623</v>
      </c>
      <c r="C1085" s="56">
        <v>5</v>
      </c>
      <c r="D1085" s="57">
        <v>53.3</v>
      </c>
      <c r="E1085" s="57">
        <v>2.6</v>
      </c>
      <c r="F1085" s="57">
        <v>2.5219999999999998</v>
      </c>
      <c r="G1085" s="57">
        <v>0</v>
      </c>
      <c r="H1085" s="57">
        <v>22.015000000000001</v>
      </c>
      <c r="I1085" s="57">
        <v>0</v>
      </c>
      <c r="J1085" s="57">
        <v>0</v>
      </c>
      <c r="K1085" s="57">
        <v>0</v>
      </c>
      <c r="L1085" s="57">
        <v>0</v>
      </c>
      <c r="M1085" s="57">
        <v>0</v>
      </c>
      <c r="N1085" s="58">
        <v>1.3</v>
      </c>
      <c r="O1085" s="58">
        <v>0</v>
      </c>
      <c r="P1085" s="58">
        <v>0</v>
      </c>
      <c r="Q1085" s="58">
        <v>0</v>
      </c>
      <c r="R1085" s="58">
        <v>0</v>
      </c>
      <c r="S1085" s="91">
        <v>0</v>
      </c>
    </row>
    <row r="1086" spans="1:19">
      <c r="A1086" s="54" t="s">
        <v>1624</v>
      </c>
      <c r="B1086" s="55" t="s">
        <v>1625</v>
      </c>
      <c r="C1086" s="56">
        <v>5</v>
      </c>
      <c r="D1086" s="57">
        <v>53.5</v>
      </c>
      <c r="E1086" s="57">
        <v>2.6</v>
      </c>
      <c r="F1086" s="57">
        <v>2.5219999999999998</v>
      </c>
      <c r="G1086" s="57">
        <v>0</v>
      </c>
      <c r="H1086" s="57">
        <v>22.414999999999999</v>
      </c>
      <c r="I1086" s="57">
        <v>0</v>
      </c>
      <c r="J1086" s="57">
        <v>0</v>
      </c>
      <c r="K1086" s="57">
        <v>0</v>
      </c>
      <c r="L1086" s="57">
        <v>0</v>
      </c>
      <c r="M1086" s="57">
        <v>0</v>
      </c>
      <c r="N1086" s="58">
        <v>1.3</v>
      </c>
      <c r="O1086" s="58">
        <v>0</v>
      </c>
      <c r="P1086" s="58">
        <v>0</v>
      </c>
      <c r="Q1086" s="58">
        <v>0</v>
      </c>
      <c r="R1086" s="58">
        <v>0</v>
      </c>
      <c r="S1086" s="91">
        <v>0</v>
      </c>
    </row>
    <row r="1087" spans="1:19">
      <c r="A1087" s="54" t="s">
        <v>1626</v>
      </c>
      <c r="B1087" s="55" t="s">
        <v>1627</v>
      </c>
      <c r="C1087" s="56">
        <v>1</v>
      </c>
      <c r="D1087" s="57">
        <v>53.5</v>
      </c>
      <c r="E1087" s="57">
        <v>2.6</v>
      </c>
      <c r="F1087" s="57">
        <v>2.5219999999999998</v>
      </c>
      <c r="G1087" s="57">
        <v>0</v>
      </c>
      <c r="H1087" s="57">
        <v>22.414999999999999</v>
      </c>
      <c r="I1087" s="57">
        <v>0</v>
      </c>
      <c r="J1087" s="57">
        <v>0</v>
      </c>
      <c r="K1087" s="57">
        <v>0</v>
      </c>
      <c r="L1087" s="57">
        <v>0</v>
      </c>
      <c r="M1087" s="57">
        <v>0</v>
      </c>
      <c r="N1087" s="58">
        <v>1.3</v>
      </c>
      <c r="O1087" s="58">
        <v>0</v>
      </c>
      <c r="P1087" s="58">
        <v>0</v>
      </c>
      <c r="Q1087" s="58">
        <v>0</v>
      </c>
      <c r="R1087" s="58">
        <v>0</v>
      </c>
      <c r="S1087" s="91">
        <v>0</v>
      </c>
    </row>
    <row r="1088" spans="1:19">
      <c r="A1088" s="54" t="s">
        <v>1628</v>
      </c>
      <c r="B1088" s="55" t="s">
        <v>1629</v>
      </c>
      <c r="C1088" s="56">
        <v>1</v>
      </c>
      <c r="D1088" s="57">
        <v>53.5</v>
      </c>
      <c r="E1088" s="57">
        <v>2.6</v>
      </c>
      <c r="F1088" s="57">
        <v>2.5219999999999998</v>
      </c>
      <c r="G1088" s="57">
        <v>0</v>
      </c>
      <c r="H1088" s="57">
        <v>22.114999999999998</v>
      </c>
      <c r="I1088" s="57">
        <v>0</v>
      </c>
      <c r="J1088" s="57">
        <v>0</v>
      </c>
      <c r="K1088" s="57">
        <v>0</v>
      </c>
      <c r="L1088" s="57">
        <v>0</v>
      </c>
      <c r="M1088" s="57">
        <v>0</v>
      </c>
      <c r="N1088" s="58">
        <v>1.3</v>
      </c>
      <c r="O1088" s="58">
        <v>0</v>
      </c>
      <c r="P1088" s="58">
        <v>0</v>
      </c>
      <c r="Q1088" s="58">
        <v>0</v>
      </c>
      <c r="R1088" s="58">
        <v>0</v>
      </c>
      <c r="S1088" s="91">
        <v>0</v>
      </c>
    </row>
    <row r="1089" spans="1:19">
      <c r="A1089" s="54" t="s">
        <v>1630</v>
      </c>
      <c r="B1089" s="55" t="s">
        <v>1631</v>
      </c>
      <c r="C1089" s="56">
        <v>1</v>
      </c>
      <c r="D1089" s="57">
        <v>52</v>
      </c>
      <c r="E1089" s="57">
        <v>2.6</v>
      </c>
      <c r="F1089" s="57">
        <v>2.5150000000000001</v>
      </c>
      <c r="G1089" s="57">
        <v>0</v>
      </c>
      <c r="H1089" s="57">
        <v>23.111000000000001</v>
      </c>
      <c r="I1089" s="57">
        <v>0</v>
      </c>
      <c r="J1089" s="57">
        <v>0</v>
      </c>
      <c r="K1089" s="57">
        <v>0</v>
      </c>
      <c r="L1089" s="57">
        <v>0</v>
      </c>
      <c r="M1089" s="57">
        <v>0</v>
      </c>
      <c r="N1089" s="58">
        <v>1.3</v>
      </c>
      <c r="O1089" s="58">
        <v>0</v>
      </c>
      <c r="P1089" s="58">
        <v>0</v>
      </c>
      <c r="Q1089" s="58">
        <v>0</v>
      </c>
      <c r="R1089" s="58">
        <v>0</v>
      </c>
      <c r="S1089" s="91">
        <v>0</v>
      </c>
    </row>
    <row r="1090" spans="1:19">
      <c r="A1090" s="54" t="s">
        <v>1632</v>
      </c>
      <c r="B1090" s="55" t="s">
        <v>1633</v>
      </c>
      <c r="C1090" s="56">
        <v>5</v>
      </c>
      <c r="D1090" s="57">
        <v>52</v>
      </c>
      <c r="E1090" s="57">
        <v>2.6</v>
      </c>
      <c r="F1090" s="57">
        <v>2.5150000000000001</v>
      </c>
      <c r="G1090" s="57">
        <v>0</v>
      </c>
      <c r="H1090" s="57">
        <v>23.111000000000001</v>
      </c>
      <c r="I1090" s="57">
        <v>0</v>
      </c>
      <c r="J1090" s="57">
        <v>0</v>
      </c>
      <c r="K1090" s="57">
        <v>0</v>
      </c>
      <c r="L1090" s="57">
        <v>0</v>
      </c>
      <c r="M1090" s="57">
        <v>0</v>
      </c>
      <c r="N1090" s="58">
        <v>1.3</v>
      </c>
      <c r="O1090" s="58">
        <v>0</v>
      </c>
      <c r="P1090" s="58">
        <v>0</v>
      </c>
      <c r="Q1090" s="58">
        <v>0</v>
      </c>
      <c r="R1090" s="58">
        <v>0</v>
      </c>
      <c r="S1090" s="91">
        <v>0</v>
      </c>
    </row>
    <row r="1091" spans="1:19">
      <c r="A1091" s="54" t="s">
        <v>1634</v>
      </c>
      <c r="B1091" s="55" t="s">
        <v>1635</v>
      </c>
      <c r="C1091" s="56">
        <v>5</v>
      </c>
      <c r="D1091" s="57">
        <v>52</v>
      </c>
      <c r="E1091" s="57">
        <v>2.6</v>
      </c>
      <c r="F1091" s="57">
        <v>2.5150000000000001</v>
      </c>
      <c r="G1091" s="57">
        <v>0</v>
      </c>
      <c r="H1091" s="57">
        <v>22.111000000000001</v>
      </c>
      <c r="I1091" s="57">
        <v>0</v>
      </c>
      <c r="J1091" s="57">
        <v>0</v>
      </c>
      <c r="K1091" s="57">
        <v>0</v>
      </c>
      <c r="L1091" s="57">
        <v>0</v>
      </c>
      <c r="M1091" s="57">
        <v>0</v>
      </c>
      <c r="N1091" s="58">
        <v>1.3</v>
      </c>
      <c r="O1091" s="58">
        <v>0</v>
      </c>
      <c r="P1091" s="58">
        <v>0</v>
      </c>
      <c r="Q1091" s="58">
        <v>0</v>
      </c>
      <c r="R1091" s="58">
        <v>0</v>
      </c>
      <c r="S1091" s="91">
        <v>0</v>
      </c>
    </row>
    <row r="1092" spans="1:19">
      <c r="A1092" s="54" t="s">
        <v>1636</v>
      </c>
      <c r="B1092" s="55" t="s">
        <v>1637</v>
      </c>
      <c r="C1092" s="56">
        <v>1</v>
      </c>
      <c r="D1092" s="57">
        <v>53.5</v>
      </c>
      <c r="E1092" s="57">
        <v>2.6</v>
      </c>
      <c r="F1092" s="57">
        <v>2.5219999999999998</v>
      </c>
      <c r="G1092" s="57">
        <v>0</v>
      </c>
      <c r="H1092" s="57">
        <v>21.9</v>
      </c>
      <c r="I1092" s="57">
        <v>0</v>
      </c>
      <c r="J1092" s="57">
        <v>0</v>
      </c>
      <c r="K1092" s="57">
        <v>0</v>
      </c>
      <c r="L1092" s="57">
        <v>0</v>
      </c>
      <c r="M1092" s="57">
        <v>0</v>
      </c>
      <c r="N1092" s="58">
        <v>1.3</v>
      </c>
      <c r="O1092" s="58">
        <v>0</v>
      </c>
      <c r="P1092" s="58">
        <v>0</v>
      </c>
      <c r="Q1092" s="58">
        <v>0</v>
      </c>
      <c r="R1092" s="58">
        <v>0</v>
      </c>
      <c r="S1092" s="91">
        <v>0</v>
      </c>
    </row>
    <row r="1093" spans="1:19">
      <c r="A1093" s="54" t="s">
        <v>1638</v>
      </c>
      <c r="B1093" s="55" t="s">
        <v>1639</v>
      </c>
      <c r="C1093" s="56">
        <v>5</v>
      </c>
      <c r="D1093" s="57">
        <v>52.5</v>
      </c>
      <c r="E1093" s="57">
        <v>2.6</v>
      </c>
      <c r="F1093" s="57">
        <v>2.5219999999999998</v>
      </c>
      <c r="G1093" s="57">
        <v>0</v>
      </c>
      <c r="H1093" s="57">
        <v>23.2</v>
      </c>
      <c r="I1093" s="57">
        <v>0</v>
      </c>
      <c r="J1093" s="57">
        <v>0</v>
      </c>
      <c r="K1093" s="57">
        <v>0</v>
      </c>
      <c r="L1093" s="57">
        <v>0</v>
      </c>
      <c r="M1093" s="57">
        <v>0</v>
      </c>
      <c r="N1093" s="58">
        <v>1.3</v>
      </c>
      <c r="O1093" s="58">
        <v>0</v>
      </c>
      <c r="P1093" s="58">
        <v>0</v>
      </c>
      <c r="Q1093" s="58">
        <v>0</v>
      </c>
      <c r="R1093" s="58">
        <v>0</v>
      </c>
      <c r="S1093" s="91">
        <v>0</v>
      </c>
    </row>
    <row r="1094" spans="1:19">
      <c r="A1094" s="54" t="s">
        <v>1640</v>
      </c>
      <c r="B1094" s="55" t="s">
        <v>46</v>
      </c>
      <c r="C1094" s="56">
        <v>5</v>
      </c>
      <c r="D1094" s="57">
        <v>51</v>
      </c>
      <c r="E1094" s="57">
        <v>2.6</v>
      </c>
      <c r="F1094" s="57">
        <v>2.0249999999999999</v>
      </c>
      <c r="G1094" s="57">
        <v>0</v>
      </c>
      <c r="H1094" s="57">
        <v>19.899999999999999</v>
      </c>
      <c r="I1094" s="57">
        <v>0</v>
      </c>
      <c r="J1094" s="57">
        <v>0</v>
      </c>
      <c r="K1094" s="57">
        <v>0</v>
      </c>
      <c r="L1094" s="57">
        <v>0</v>
      </c>
      <c r="M1094" s="57">
        <v>0</v>
      </c>
      <c r="N1094" s="58">
        <v>1.3</v>
      </c>
      <c r="O1094" s="58">
        <v>0</v>
      </c>
      <c r="P1094" s="58">
        <v>0</v>
      </c>
      <c r="Q1094" s="58">
        <v>0</v>
      </c>
      <c r="R1094" s="58">
        <v>0</v>
      </c>
      <c r="S1094" s="91">
        <v>0</v>
      </c>
    </row>
    <row r="1095" spans="1:19">
      <c r="A1095" s="54" t="s">
        <v>1641</v>
      </c>
      <c r="B1095" s="55" t="s">
        <v>1642</v>
      </c>
      <c r="C1095" s="56">
        <v>5</v>
      </c>
      <c r="D1095" s="57">
        <v>59</v>
      </c>
      <c r="E1095" s="57">
        <v>2.6</v>
      </c>
      <c r="F1095" s="57">
        <v>2.5150000000000001</v>
      </c>
      <c r="G1095" s="57">
        <v>2.4</v>
      </c>
      <c r="H1095" s="57">
        <v>18</v>
      </c>
      <c r="I1095" s="57">
        <v>30.7</v>
      </c>
      <c r="J1095" s="57">
        <v>0</v>
      </c>
      <c r="K1095" s="57">
        <v>0</v>
      </c>
      <c r="L1095" s="57">
        <v>0</v>
      </c>
      <c r="M1095" s="57">
        <v>0</v>
      </c>
      <c r="N1095" s="58">
        <v>0</v>
      </c>
      <c r="O1095" s="58">
        <v>1.3</v>
      </c>
      <c r="P1095" s="58">
        <v>0</v>
      </c>
      <c r="Q1095" s="58">
        <v>0</v>
      </c>
      <c r="R1095" s="58">
        <v>0</v>
      </c>
      <c r="S1095" s="91">
        <v>0</v>
      </c>
    </row>
    <row r="1096" spans="1:19">
      <c r="A1096" s="54" t="s">
        <v>1643</v>
      </c>
      <c r="B1096" s="55" t="s">
        <v>47</v>
      </c>
      <c r="C1096" s="56">
        <v>5</v>
      </c>
      <c r="D1096" s="57">
        <v>58.6</v>
      </c>
      <c r="E1096" s="57">
        <v>2.6</v>
      </c>
      <c r="F1096" s="57">
        <v>2.52</v>
      </c>
      <c r="G1096" s="57">
        <v>2.4900000000000002</v>
      </c>
      <c r="H1096" s="57">
        <v>15</v>
      </c>
      <c r="I1096" s="57">
        <v>33.200000000000003</v>
      </c>
      <c r="J1096" s="57">
        <v>0</v>
      </c>
      <c r="K1096" s="57">
        <v>0</v>
      </c>
      <c r="L1096" s="57">
        <v>0</v>
      </c>
      <c r="M1096" s="57">
        <v>0</v>
      </c>
      <c r="N1096" s="58">
        <v>0</v>
      </c>
      <c r="O1096" s="58">
        <v>1.3</v>
      </c>
      <c r="P1096" s="58">
        <v>0</v>
      </c>
      <c r="Q1096" s="58">
        <v>0</v>
      </c>
      <c r="R1096" s="58">
        <v>0</v>
      </c>
      <c r="S1096" s="91">
        <v>0</v>
      </c>
    </row>
    <row r="1097" spans="1:19">
      <c r="A1097" s="54" t="s">
        <v>1644</v>
      </c>
      <c r="B1097" s="55" t="s">
        <v>48</v>
      </c>
      <c r="C1097" s="56">
        <v>5</v>
      </c>
      <c r="D1097" s="57">
        <v>57.4</v>
      </c>
      <c r="E1097" s="57">
        <v>2.6</v>
      </c>
      <c r="F1097" s="57">
        <v>2.5219999999999998</v>
      </c>
      <c r="G1097" s="57">
        <v>0</v>
      </c>
      <c r="H1097" s="57">
        <v>25</v>
      </c>
      <c r="I1097" s="57">
        <v>0</v>
      </c>
      <c r="J1097" s="57">
        <v>0</v>
      </c>
      <c r="K1097" s="57">
        <v>0</v>
      </c>
      <c r="L1097" s="57">
        <v>0</v>
      </c>
      <c r="M1097" s="57">
        <v>0</v>
      </c>
      <c r="N1097" s="58">
        <v>1.3</v>
      </c>
      <c r="O1097" s="58">
        <v>0</v>
      </c>
      <c r="P1097" s="58">
        <v>0</v>
      </c>
      <c r="Q1097" s="58">
        <v>0</v>
      </c>
      <c r="R1097" s="58">
        <v>0</v>
      </c>
      <c r="S1097" s="91">
        <v>0</v>
      </c>
    </row>
    <row r="1098" spans="1:19">
      <c r="A1098" s="54" t="s">
        <v>1645</v>
      </c>
      <c r="B1098" s="55" t="s">
        <v>153</v>
      </c>
      <c r="C1098" s="56">
        <v>5</v>
      </c>
      <c r="D1098" s="57">
        <v>57.4</v>
      </c>
      <c r="E1098" s="57">
        <v>2.6</v>
      </c>
      <c r="F1098" s="57">
        <v>2.5150000000000001</v>
      </c>
      <c r="G1098" s="57">
        <v>0</v>
      </c>
      <c r="H1098" s="57">
        <v>23.9</v>
      </c>
      <c r="I1098" s="57">
        <v>0</v>
      </c>
      <c r="J1098" s="57">
        <v>0</v>
      </c>
      <c r="K1098" s="57">
        <v>0</v>
      </c>
      <c r="L1098" s="57">
        <v>0</v>
      </c>
      <c r="M1098" s="57">
        <v>0</v>
      </c>
      <c r="N1098" s="58">
        <v>1.32</v>
      </c>
      <c r="O1098" s="58">
        <v>0</v>
      </c>
      <c r="P1098" s="58">
        <v>0</v>
      </c>
      <c r="Q1098" s="58">
        <v>0</v>
      </c>
      <c r="R1098" s="58">
        <v>0</v>
      </c>
      <c r="S1098" s="91">
        <v>0</v>
      </c>
    </row>
    <row r="1099" spans="1:19">
      <c r="A1099" s="54" t="s">
        <v>1646</v>
      </c>
      <c r="B1099" s="55" t="s">
        <v>1647</v>
      </c>
      <c r="C1099" s="56">
        <v>5</v>
      </c>
      <c r="D1099" s="57">
        <v>57.7</v>
      </c>
      <c r="E1099" s="57">
        <v>2.6</v>
      </c>
      <c r="F1099" s="57">
        <v>2.5219999999999998</v>
      </c>
      <c r="G1099" s="57">
        <v>2.4630000000000001</v>
      </c>
      <c r="H1099" s="57">
        <v>15</v>
      </c>
      <c r="I1099" s="57">
        <v>28.5</v>
      </c>
      <c r="J1099" s="57">
        <v>0</v>
      </c>
      <c r="K1099" s="57">
        <v>0</v>
      </c>
      <c r="L1099" s="57">
        <v>0</v>
      </c>
      <c r="M1099" s="57">
        <v>0</v>
      </c>
      <c r="N1099" s="58">
        <v>0</v>
      </c>
      <c r="O1099" s="58">
        <v>1.3</v>
      </c>
      <c r="P1099" s="58">
        <v>0</v>
      </c>
      <c r="Q1099" s="58">
        <v>0</v>
      </c>
      <c r="R1099" s="58">
        <v>0</v>
      </c>
      <c r="S1099" s="91">
        <v>0</v>
      </c>
    </row>
    <row r="1100" spans="1:19">
      <c r="A1100" s="54" t="s">
        <v>1648</v>
      </c>
      <c r="B1100" s="55" t="s">
        <v>1649</v>
      </c>
      <c r="C1100" s="56">
        <v>5</v>
      </c>
      <c r="D1100" s="57">
        <v>51</v>
      </c>
      <c r="E1100" s="57">
        <v>2.6</v>
      </c>
      <c r="F1100" s="57">
        <v>2.5219999999999998</v>
      </c>
      <c r="G1100" s="57">
        <v>0</v>
      </c>
      <c r="H1100" s="57">
        <v>23.7</v>
      </c>
      <c r="I1100" s="57">
        <v>0</v>
      </c>
      <c r="J1100" s="57">
        <v>0</v>
      </c>
      <c r="K1100" s="57">
        <v>0</v>
      </c>
      <c r="L1100" s="57">
        <v>0</v>
      </c>
      <c r="M1100" s="57">
        <v>0</v>
      </c>
      <c r="N1100" s="58">
        <v>1.3</v>
      </c>
      <c r="O1100" s="58">
        <v>0</v>
      </c>
      <c r="P1100" s="58">
        <v>0</v>
      </c>
      <c r="Q1100" s="58">
        <v>0</v>
      </c>
      <c r="R1100" s="58">
        <v>0</v>
      </c>
      <c r="S1100" s="91">
        <v>0</v>
      </c>
    </row>
    <row r="1101" spans="1:19">
      <c r="A1101" s="54" t="s">
        <v>1650</v>
      </c>
      <c r="B1101" s="55" t="s">
        <v>1651</v>
      </c>
      <c r="C1101" s="56">
        <v>5</v>
      </c>
      <c r="D1101" s="57">
        <v>56.3</v>
      </c>
      <c r="E1101" s="57">
        <v>2.6</v>
      </c>
      <c r="F1101" s="57">
        <v>2.5150000000000001</v>
      </c>
      <c r="G1101" s="57">
        <v>0</v>
      </c>
      <c r="H1101" s="57">
        <v>21.1</v>
      </c>
      <c r="I1101" s="57">
        <v>0</v>
      </c>
      <c r="J1101" s="57">
        <v>0</v>
      </c>
      <c r="K1101" s="57">
        <v>0</v>
      </c>
      <c r="L1101" s="57">
        <v>0</v>
      </c>
      <c r="M1101" s="57">
        <v>0</v>
      </c>
      <c r="N1101" s="58">
        <v>1.3</v>
      </c>
      <c r="O1101" s="58">
        <v>0</v>
      </c>
      <c r="P1101" s="58">
        <v>0</v>
      </c>
      <c r="Q1101" s="58">
        <v>0</v>
      </c>
      <c r="R1101" s="58">
        <v>0</v>
      </c>
      <c r="S1101" s="91">
        <v>0</v>
      </c>
    </row>
    <row r="1102" spans="1:19">
      <c r="A1102" s="54" t="s">
        <v>1652</v>
      </c>
      <c r="B1102" s="55" t="s">
        <v>1653</v>
      </c>
      <c r="C1102" s="56">
        <v>1</v>
      </c>
      <c r="D1102" s="57">
        <v>52</v>
      </c>
      <c r="E1102" s="57">
        <v>2.6</v>
      </c>
      <c r="F1102" s="57">
        <v>2.5219999999999998</v>
      </c>
      <c r="G1102" s="57">
        <v>0</v>
      </c>
      <c r="H1102" s="57">
        <v>22.7</v>
      </c>
      <c r="I1102" s="57">
        <v>0</v>
      </c>
      <c r="J1102" s="57">
        <v>0</v>
      </c>
      <c r="K1102" s="57">
        <v>0</v>
      </c>
      <c r="L1102" s="57">
        <v>0</v>
      </c>
      <c r="M1102" s="57">
        <v>0</v>
      </c>
      <c r="N1102" s="58">
        <v>1.3</v>
      </c>
      <c r="O1102" s="58">
        <v>0</v>
      </c>
      <c r="P1102" s="58">
        <v>0</v>
      </c>
      <c r="Q1102" s="58">
        <v>0</v>
      </c>
      <c r="R1102" s="58">
        <v>0</v>
      </c>
      <c r="S1102" s="91">
        <v>0</v>
      </c>
    </row>
    <row r="1103" spans="1:19">
      <c r="A1103" s="54" t="s">
        <v>1654</v>
      </c>
      <c r="B1103" s="55" t="s">
        <v>1655</v>
      </c>
      <c r="C1103" s="56">
        <v>5</v>
      </c>
      <c r="D1103" s="57">
        <v>51</v>
      </c>
      <c r="E1103" s="57">
        <v>3</v>
      </c>
      <c r="F1103" s="57">
        <v>3</v>
      </c>
      <c r="G1103" s="57">
        <v>0</v>
      </c>
      <c r="H1103" s="57">
        <v>15</v>
      </c>
      <c r="I1103" s="57">
        <v>0</v>
      </c>
      <c r="J1103" s="57">
        <v>0</v>
      </c>
      <c r="K1103" s="57">
        <v>0</v>
      </c>
      <c r="L1103" s="57">
        <v>0</v>
      </c>
      <c r="M1103" s="57">
        <v>0</v>
      </c>
      <c r="N1103" s="58">
        <v>1.3</v>
      </c>
      <c r="O1103" s="58">
        <v>0</v>
      </c>
      <c r="P1103" s="58">
        <v>0</v>
      </c>
      <c r="Q1103" s="58">
        <v>0</v>
      </c>
      <c r="R1103" s="58">
        <v>0</v>
      </c>
      <c r="S1103" s="91">
        <v>0</v>
      </c>
    </row>
    <row r="1104" spans="1:19">
      <c r="A1104" s="54" t="s">
        <v>1656</v>
      </c>
      <c r="B1104" s="55" t="s">
        <v>1657</v>
      </c>
      <c r="C1104" s="56">
        <v>5</v>
      </c>
      <c r="D1104" s="57">
        <v>58</v>
      </c>
      <c r="E1104" s="57">
        <v>2.6</v>
      </c>
      <c r="F1104" s="57">
        <v>2.5219999999999998</v>
      </c>
      <c r="G1104" s="57">
        <v>0</v>
      </c>
      <c r="H1104" s="57">
        <v>21.2</v>
      </c>
      <c r="I1104" s="57">
        <v>0</v>
      </c>
      <c r="J1104" s="57">
        <v>0</v>
      </c>
      <c r="K1104" s="57">
        <v>0</v>
      </c>
      <c r="L1104" s="57">
        <v>0</v>
      </c>
      <c r="M1104" s="57">
        <v>0</v>
      </c>
      <c r="N1104" s="58">
        <v>1.34</v>
      </c>
      <c r="O1104" s="58">
        <v>0</v>
      </c>
      <c r="P1104" s="58">
        <v>0</v>
      </c>
      <c r="Q1104" s="58">
        <v>0</v>
      </c>
      <c r="R1104" s="58">
        <v>0</v>
      </c>
      <c r="S1104" s="91">
        <v>0</v>
      </c>
    </row>
    <row r="1105" spans="1:19">
      <c r="A1105" s="54" t="s">
        <v>1658</v>
      </c>
      <c r="B1105" s="55" t="s">
        <v>1659</v>
      </c>
      <c r="C1105" s="56">
        <v>5</v>
      </c>
      <c r="D1105" s="57">
        <v>58.6</v>
      </c>
      <c r="E1105" s="57">
        <v>2.6</v>
      </c>
      <c r="F1105" s="57">
        <v>2.5150000000000001</v>
      </c>
      <c r="G1105" s="57">
        <v>0</v>
      </c>
      <c r="H1105" s="57">
        <v>28.4</v>
      </c>
      <c r="I1105" s="57">
        <v>0</v>
      </c>
      <c r="J1105" s="57">
        <v>0</v>
      </c>
      <c r="K1105" s="57">
        <v>0</v>
      </c>
      <c r="L1105" s="57">
        <v>0</v>
      </c>
      <c r="M1105" s="57">
        <v>0</v>
      </c>
      <c r="N1105" s="58">
        <v>1.34</v>
      </c>
      <c r="O1105" s="58">
        <v>0</v>
      </c>
      <c r="P1105" s="58">
        <v>0</v>
      </c>
      <c r="Q1105" s="58">
        <v>0</v>
      </c>
      <c r="R1105" s="58">
        <v>0</v>
      </c>
      <c r="S1105" s="91">
        <v>0</v>
      </c>
    </row>
    <row r="1106" spans="1:19">
      <c r="A1106" s="54" t="s">
        <v>1660</v>
      </c>
      <c r="B1106" s="55" t="s">
        <v>1661</v>
      </c>
      <c r="C1106" s="56">
        <v>5</v>
      </c>
      <c r="D1106" s="57">
        <v>52.8</v>
      </c>
      <c r="E1106" s="57">
        <v>2.6</v>
      </c>
      <c r="F1106" s="57">
        <v>2.5150000000000001</v>
      </c>
      <c r="G1106" s="57">
        <v>0</v>
      </c>
      <c r="H1106" s="57">
        <v>24.6</v>
      </c>
      <c r="I1106" s="57">
        <v>0</v>
      </c>
      <c r="J1106" s="57">
        <v>0</v>
      </c>
      <c r="K1106" s="57">
        <v>0</v>
      </c>
      <c r="L1106" s="57">
        <v>0</v>
      </c>
      <c r="M1106" s="57">
        <v>0</v>
      </c>
      <c r="N1106" s="58">
        <v>1.3</v>
      </c>
      <c r="O1106" s="58">
        <v>0</v>
      </c>
      <c r="P1106" s="58">
        <v>0</v>
      </c>
      <c r="Q1106" s="58">
        <v>0</v>
      </c>
      <c r="R1106" s="58">
        <v>0</v>
      </c>
      <c r="S1106" s="91">
        <v>0</v>
      </c>
    </row>
    <row r="1107" spans="1:19">
      <c r="A1107" s="54" t="s">
        <v>1662</v>
      </c>
      <c r="B1107" s="55" t="s">
        <v>1663</v>
      </c>
      <c r="C1107" s="56">
        <v>1</v>
      </c>
      <c r="D1107" s="57">
        <v>52.15</v>
      </c>
      <c r="E1107" s="57">
        <v>3</v>
      </c>
      <c r="F1107" s="57">
        <v>3</v>
      </c>
      <c r="G1107" s="57">
        <v>0</v>
      </c>
      <c r="H1107" s="57">
        <v>23</v>
      </c>
      <c r="I1107" s="57">
        <v>0</v>
      </c>
      <c r="J1107" s="57">
        <v>0</v>
      </c>
      <c r="K1107" s="57">
        <v>0</v>
      </c>
      <c r="L1107" s="57">
        <v>0</v>
      </c>
      <c r="M1107" s="57">
        <v>0</v>
      </c>
      <c r="N1107" s="58">
        <v>1.3</v>
      </c>
      <c r="O1107" s="58">
        <v>0</v>
      </c>
      <c r="P1107" s="58">
        <v>0</v>
      </c>
      <c r="Q1107" s="58">
        <v>0</v>
      </c>
      <c r="R1107" s="58">
        <v>0</v>
      </c>
      <c r="S1107" s="91">
        <v>0</v>
      </c>
    </row>
    <row r="1108" spans="1:19">
      <c r="A1108" s="54" t="s">
        <v>1664</v>
      </c>
      <c r="B1108" s="55" t="s">
        <v>1665</v>
      </c>
      <c r="C1108" s="56">
        <v>5</v>
      </c>
      <c r="D1108" s="57">
        <v>52.15</v>
      </c>
      <c r="E1108" s="57">
        <v>3</v>
      </c>
      <c r="F1108" s="57">
        <v>3</v>
      </c>
      <c r="G1108" s="57">
        <v>0</v>
      </c>
      <c r="H1108" s="57">
        <v>23</v>
      </c>
      <c r="I1108" s="57">
        <v>0</v>
      </c>
      <c r="J1108" s="57">
        <v>0</v>
      </c>
      <c r="K1108" s="57">
        <v>0</v>
      </c>
      <c r="L1108" s="57">
        <v>0</v>
      </c>
      <c r="M1108" s="57">
        <v>0</v>
      </c>
      <c r="N1108" s="58">
        <v>1.3</v>
      </c>
      <c r="O1108" s="58">
        <v>0</v>
      </c>
      <c r="P1108" s="58">
        <v>0</v>
      </c>
      <c r="Q1108" s="58">
        <v>0</v>
      </c>
      <c r="R1108" s="58">
        <v>0</v>
      </c>
      <c r="S1108" s="91">
        <v>0</v>
      </c>
    </row>
    <row r="1109" spans="1:19">
      <c r="A1109" s="54" t="s">
        <v>1666</v>
      </c>
      <c r="B1109" s="55" t="s">
        <v>1667</v>
      </c>
      <c r="C1109" s="56">
        <v>1</v>
      </c>
      <c r="D1109" s="57">
        <v>52.15</v>
      </c>
      <c r="E1109" s="57">
        <v>3</v>
      </c>
      <c r="F1109" s="57">
        <v>3</v>
      </c>
      <c r="G1109" s="57">
        <v>0</v>
      </c>
      <c r="H1109" s="57">
        <v>22.5</v>
      </c>
      <c r="I1109" s="57">
        <v>0</v>
      </c>
      <c r="J1109" s="57">
        <v>0</v>
      </c>
      <c r="K1109" s="57">
        <v>0</v>
      </c>
      <c r="L1109" s="57">
        <v>0</v>
      </c>
      <c r="M1109" s="57">
        <v>0</v>
      </c>
      <c r="N1109" s="58">
        <v>1.3</v>
      </c>
      <c r="O1109" s="58">
        <v>0</v>
      </c>
      <c r="P1109" s="58">
        <v>0</v>
      </c>
      <c r="Q1109" s="58">
        <v>0</v>
      </c>
      <c r="R1109" s="58">
        <v>0</v>
      </c>
      <c r="S1109" s="91">
        <v>0</v>
      </c>
    </row>
    <row r="1110" spans="1:19">
      <c r="A1110" s="54" t="s">
        <v>1668</v>
      </c>
      <c r="B1110" s="55" t="s">
        <v>1669</v>
      </c>
      <c r="C1110" s="56">
        <v>1</v>
      </c>
      <c r="D1110" s="57">
        <v>52.15</v>
      </c>
      <c r="E1110" s="57">
        <v>3</v>
      </c>
      <c r="F1110" s="57">
        <v>3</v>
      </c>
      <c r="G1110" s="57">
        <v>0</v>
      </c>
      <c r="H1110" s="57">
        <v>22</v>
      </c>
      <c r="I1110" s="57">
        <v>0</v>
      </c>
      <c r="J1110" s="57">
        <v>0</v>
      </c>
      <c r="K1110" s="57">
        <v>0</v>
      </c>
      <c r="L1110" s="57">
        <v>0</v>
      </c>
      <c r="M1110" s="57">
        <v>0</v>
      </c>
      <c r="N1110" s="58">
        <v>1.3</v>
      </c>
      <c r="O1110" s="58">
        <v>0</v>
      </c>
      <c r="P1110" s="58">
        <v>0</v>
      </c>
      <c r="Q1110" s="58">
        <v>0</v>
      </c>
      <c r="R1110" s="58">
        <v>0</v>
      </c>
      <c r="S1110" s="91">
        <v>0</v>
      </c>
    </row>
    <row r="1111" spans="1:19">
      <c r="A1111" s="54" t="s">
        <v>1670</v>
      </c>
      <c r="B1111" s="55" t="s">
        <v>1671</v>
      </c>
      <c r="C1111" s="56">
        <v>5</v>
      </c>
      <c r="D1111" s="57">
        <v>52.15</v>
      </c>
      <c r="E1111" s="57">
        <v>3</v>
      </c>
      <c r="F1111" s="57">
        <v>3</v>
      </c>
      <c r="G1111" s="57">
        <v>0</v>
      </c>
      <c r="H1111" s="57">
        <v>22.5</v>
      </c>
      <c r="I1111" s="57">
        <v>0</v>
      </c>
      <c r="J1111" s="57">
        <v>0</v>
      </c>
      <c r="K1111" s="57">
        <v>0</v>
      </c>
      <c r="L1111" s="57">
        <v>0</v>
      </c>
      <c r="M1111" s="57">
        <v>0</v>
      </c>
      <c r="N1111" s="58">
        <v>1.3</v>
      </c>
      <c r="O1111" s="58">
        <v>0</v>
      </c>
      <c r="P1111" s="58">
        <v>0</v>
      </c>
      <c r="Q1111" s="58">
        <v>0</v>
      </c>
      <c r="R1111" s="58">
        <v>0</v>
      </c>
      <c r="S1111" s="91">
        <v>0</v>
      </c>
    </row>
    <row r="1112" spans="1:19">
      <c r="A1112" s="54" t="s">
        <v>1672</v>
      </c>
      <c r="B1112" s="55" t="s">
        <v>1673</v>
      </c>
      <c r="C1112" s="56">
        <v>5</v>
      </c>
      <c r="D1112" s="57">
        <v>52.15</v>
      </c>
      <c r="E1112" s="57">
        <v>3</v>
      </c>
      <c r="F1112" s="57">
        <v>3</v>
      </c>
      <c r="G1112" s="57">
        <v>0</v>
      </c>
      <c r="H1112" s="57">
        <v>22</v>
      </c>
      <c r="I1112" s="57">
        <v>0</v>
      </c>
      <c r="J1112" s="57">
        <v>0</v>
      </c>
      <c r="K1112" s="57">
        <v>0</v>
      </c>
      <c r="L1112" s="57">
        <v>0</v>
      </c>
      <c r="M1112" s="57">
        <v>0</v>
      </c>
      <c r="N1112" s="58">
        <v>1.3</v>
      </c>
      <c r="O1112" s="58">
        <v>0</v>
      </c>
      <c r="P1112" s="58">
        <v>0</v>
      </c>
      <c r="Q1112" s="58">
        <v>0</v>
      </c>
      <c r="R1112" s="58">
        <v>0</v>
      </c>
      <c r="S1112" s="91">
        <v>0</v>
      </c>
    </row>
    <row r="1113" spans="1:19">
      <c r="A1113" s="54" t="s">
        <v>1674</v>
      </c>
      <c r="B1113" s="55" t="s">
        <v>1675</v>
      </c>
      <c r="C1113" s="56">
        <v>5</v>
      </c>
      <c r="D1113" s="57">
        <v>50.2</v>
      </c>
      <c r="E1113" s="57">
        <v>2.6</v>
      </c>
      <c r="F1113" s="57">
        <v>2.5150000000000001</v>
      </c>
      <c r="G1113" s="57">
        <v>0</v>
      </c>
      <c r="H1113" s="57">
        <v>15.6</v>
      </c>
      <c r="I1113" s="57">
        <v>0</v>
      </c>
      <c r="J1113" s="57">
        <v>0</v>
      </c>
      <c r="K1113" s="57">
        <v>0</v>
      </c>
      <c r="L1113" s="57">
        <v>0</v>
      </c>
      <c r="M1113" s="57">
        <v>0</v>
      </c>
      <c r="N1113" s="58">
        <v>1.3</v>
      </c>
      <c r="O1113" s="58">
        <v>0</v>
      </c>
      <c r="P1113" s="58">
        <v>0</v>
      </c>
      <c r="Q1113" s="58">
        <v>0</v>
      </c>
      <c r="R1113" s="58">
        <v>0</v>
      </c>
      <c r="S1113" s="91">
        <v>0</v>
      </c>
    </row>
    <row r="1114" spans="1:19">
      <c r="A1114" s="54" t="s">
        <v>1676</v>
      </c>
      <c r="B1114" s="55" t="s">
        <v>1677</v>
      </c>
      <c r="C1114" s="56">
        <v>5</v>
      </c>
      <c r="D1114" s="57">
        <v>54.75</v>
      </c>
      <c r="E1114" s="57">
        <v>3</v>
      </c>
      <c r="F1114" s="57">
        <v>3</v>
      </c>
      <c r="G1114" s="57">
        <v>0</v>
      </c>
      <c r="H1114" s="57">
        <v>23</v>
      </c>
      <c r="I1114" s="57">
        <v>0</v>
      </c>
      <c r="J1114" s="57">
        <v>0</v>
      </c>
      <c r="K1114" s="57">
        <v>0</v>
      </c>
      <c r="L1114" s="57">
        <v>0</v>
      </c>
      <c r="M1114" s="57">
        <v>0</v>
      </c>
      <c r="N1114" s="58">
        <v>1.3</v>
      </c>
      <c r="O1114" s="58">
        <v>0</v>
      </c>
      <c r="P1114" s="58">
        <v>0</v>
      </c>
      <c r="Q1114" s="58">
        <v>0</v>
      </c>
      <c r="R1114" s="58">
        <v>0</v>
      </c>
      <c r="S1114" s="91">
        <v>0</v>
      </c>
    </row>
    <row r="1115" spans="1:19">
      <c r="A1115" s="54" t="s">
        <v>1678</v>
      </c>
      <c r="B1115" s="55" t="s">
        <v>1679</v>
      </c>
      <c r="C1115" s="56">
        <v>5</v>
      </c>
      <c r="D1115" s="57">
        <v>55</v>
      </c>
      <c r="E1115" s="57">
        <v>2.6</v>
      </c>
      <c r="F1115" s="57">
        <v>2.5219999999999998</v>
      </c>
      <c r="G1115" s="57">
        <v>0</v>
      </c>
      <c r="H1115" s="57">
        <v>23.2</v>
      </c>
      <c r="I1115" s="57">
        <v>0</v>
      </c>
      <c r="J1115" s="57">
        <v>0</v>
      </c>
      <c r="K1115" s="57">
        <v>0</v>
      </c>
      <c r="L1115" s="57">
        <v>0</v>
      </c>
      <c r="M1115" s="57">
        <v>0</v>
      </c>
      <c r="N1115" s="58">
        <v>1.3</v>
      </c>
      <c r="O1115" s="58">
        <v>0</v>
      </c>
      <c r="P1115" s="58">
        <v>0</v>
      </c>
      <c r="Q1115" s="58">
        <v>0</v>
      </c>
      <c r="R1115" s="58">
        <v>0</v>
      </c>
      <c r="S1115" s="91">
        <v>0</v>
      </c>
    </row>
    <row r="1116" spans="1:19">
      <c r="A1116" s="54" t="s">
        <v>1680</v>
      </c>
      <c r="B1116" s="55" t="s">
        <v>1681</v>
      </c>
      <c r="C1116" s="56">
        <v>5</v>
      </c>
      <c r="D1116" s="57">
        <v>55</v>
      </c>
      <c r="E1116" s="57">
        <v>2.6</v>
      </c>
      <c r="F1116" s="57">
        <v>2.5219999999999998</v>
      </c>
      <c r="G1116" s="57">
        <v>0</v>
      </c>
      <c r="H1116" s="57">
        <v>21.2</v>
      </c>
      <c r="I1116" s="57">
        <v>0</v>
      </c>
      <c r="J1116" s="57">
        <v>0</v>
      </c>
      <c r="K1116" s="57">
        <v>0</v>
      </c>
      <c r="L1116" s="57">
        <v>0</v>
      </c>
      <c r="M1116" s="57">
        <v>0</v>
      </c>
      <c r="N1116" s="58">
        <v>1.3</v>
      </c>
      <c r="O1116" s="58">
        <v>0</v>
      </c>
      <c r="P1116" s="58">
        <v>0</v>
      </c>
      <c r="Q1116" s="58">
        <v>0</v>
      </c>
      <c r="R1116" s="58">
        <v>0</v>
      </c>
      <c r="S1116" s="91">
        <v>0</v>
      </c>
    </row>
    <row r="1117" spans="1:19">
      <c r="A1117" s="54" t="s">
        <v>1682</v>
      </c>
      <c r="B1117" s="55" t="s">
        <v>1683</v>
      </c>
      <c r="C1117" s="56">
        <v>5</v>
      </c>
      <c r="D1117" s="57">
        <v>54</v>
      </c>
      <c r="E1117" s="57">
        <v>2.6</v>
      </c>
      <c r="F1117" s="57">
        <v>2.5219999999999998</v>
      </c>
      <c r="G1117" s="57">
        <v>0</v>
      </c>
      <c r="H1117" s="57">
        <v>22.7</v>
      </c>
      <c r="I1117" s="57">
        <v>0</v>
      </c>
      <c r="J1117" s="57">
        <v>0</v>
      </c>
      <c r="K1117" s="57">
        <v>0</v>
      </c>
      <c r="L1117" s="57">
        <v>0</v>
      </c>
      <c r="M1117" s="57">
        <v>0</v>
      </c>
      <c r="N1117" s="58">
        <v>1.3</v>
      </c>
      <c r="O1117" s="58">
        <v>0</v>
      </c>
      <c r="P1117" s="58">
        <v>0</v>
      </c>
      <c r="Q1117" s="58">
        <v>0</v>
      </c>
      <c r="R1117" s="58">
        <v>0</v>
      </c>
      <c r="S1117" s="91">
        <v>0</v>
      </c>
    </row>
    <row r="1118" spans="1:19">
      <c r="A1118" s="54" t="s">
        <v>1684</v>
      </c>
      <c r="B1118" s="55" t="s">
        <v>1685</v>
      </c>
      <c r="C1118" s="56">
        <v>5</v>
      </c>
      <c r="D1118" s="57">
        <v>53.5</v>
      </c>
      <c r="E1118" s="57">
        <v>2.6</v>
      </c>
      <c r="F1118" s="57">
        <v>2.5219999999999998</v>
      </c>
      <c r="G1118" s="57">
        <v>0</v>
      </c>
      <c r="H1118" s="57">
        <v>22.2</v>
      </c>
      <c r="I1118" s="57">
        <v>0</v>
      </c>
      <c r="J1118" s="57">
        <v>0</v>
      </c>
      <c r="K1118" s="57">
        <v>0</v>
      </c>
      <c r="L1118" s="57">
        <v>0</v>
      </c>
      <c r="M1118" s="57">
        <v>0</v>
      </c>
      <c r="N1118" s="58">
        <v>1.3</v>
      </c>
      <c r="O1118" s="58">
        <v>0</v>
      </c>
      <c r="P1118" s="58">
        <v>0</v>
      </c>
      <c r="Q1118" s="58">
        <v>0</v>
      </c>
      <c r="R1118" s="58">
        <v>0</v>
      </c>
      <c r="S1118" s="91">
        <v>0</v>
      </c>
    </row>
    <row r="1119" spans="1:19">
      <c r="A1119" s="54" t="s">
        <v>1686</v>
      </c>
      <c r="B1119" s="55" t="s">
        <v>1687</v>
      </c>
      <c r="C1119" s="56">
        <v>5</v>
      </c>
      <c r="D1119" s="57">
        <v>57.4</v>
      </c>
      <c r="E1119" s="57">
        <v>2.6</v>
      </c>
      <c r="F1119" s="57">
        <v>2.5219999999999998</v>
      </c>
      <c r="G1119" s="57">
        <v>0</v>
      </c>
      <c r="H1119" s="57">
        <v>23.2</v>
      </c>
      <c r="I1119" s="57">
        <v>31.1</v>
      </c>
      <c r="J1119" s="57">
        <v>0</v>
      </c>
      <c r="K1119" s="57">
        <v>0</v>
      </c>
      <c r="L1119" s="57">
        <v>0</v>
      </c>
      <c r="M1119" s="57">
        <v>0</v>
      </c>
      <c r="N1119" s="58">
        <v>1.3</v>
      </c>
      <c r="O1119" s="58">
        <v>2.2999999999999998</v>
      </c>
      <c r="P1119" s="58">
        <v>0</v>
      </c>
      <c r="Q1119" s="58">
        <v>0</v>
      </c>
      <c r="R1119" s="58">
        <v>0</v>
      </c>
      <c r="S1119" s="91">
        <v>0</v>
      </c>
    </row>
    <row r="1120" spans="1:19">
      <c r="A1120" s="54" t="s">
        <v>1688</v>
      </c>
      <c r="B1120" s="55" t="s">
        <v>1689</v>
      </c>
      <c r="C1120" s="56">
        <v>5</v>
      </c>
      <c r="D1120" s="57">
        <v>59.4</v>
      </c>
      <c r="E1120" s="57">
        <v>2.6</v>
      </c>
      <c r="F1120" s="57">
        <v>2.5219999999999998</v>
      </c>
      <c r="G1120" s="57">
        <v>0</v>
      </c>
      <c r="H1120" s="57">
        <v>26.5</v>
      </c>
      <c r="I1120" s="57">
        <v>37.200000000000003</v>
      </c>
      <c r="J1120" s="57">
        <v>47.9</v>
      </c>
      <c r="K1120" s="57">
        <v>0</v>
      </c>
      <c r="L1120" s="57">
        <v>0</v>
      </c>
      <c r="M1120" s="57">
        <v>0</v>
      </c>
      <c r="N1120" s="58">
        <v>1.3</v>
      </c>
      <c r="O1120" s="58">
        <v>2.2999999999999998</v>
      </c>
      <c r="P1120" s="58">
        <v>5.3</v>
      </c>
      <c r="Q1120" s="58">
        <v>0</v>
      </c>
      <c r="R1120" s="58">
        <v>0</v>
      </c>
      <c r="S1120" s="91">
        <v>0</v>
      </c>
    </row>
    <row r="1121" spans="1:19">
      <c r="A1121" s="54" t="s">
        <v>1690</v>
      </c>
      <c r="B1121" s="55" t="s">
        <v>50</v>
      </c>
      <c r="C1121" s="56">
        <v>5</v>
      </c>
      <c r="D1121" s="57">
        <v>57.4</v>
      </c>
      <c r="E1121" s="57">
        <v>2.6</v>
      </c>
      <c r="F1121" s="57">
        <v>2.5150000000000001</v>
      </c>
      <c r="G1121" s="57">
        <v>0</v>
      </c>
      <c r="H1121" s="57">
        <v>24.4</v>
      </c>
      <c r="I1121" s="57">
        <v>40.1</v>
      </c>
      <c r="J1121" s="57">
        <v>0</v>
      </c>
      <c r="K1121" s="57">
        <v>0</v>
      </c>
      <c r="L1121" s="57">
        <v>0</v>
      </c>
      <c r="M1121" s="57">
        <v>0</v>
      </c>
      <c r="N1121" s="58">
        <v>1.3</v>
      </c>
      <c r="O1121" s="58">
        <v>3</v>
      </c>
      <c r="P1121" s="58">
        <v>0</v>
      </c>
      <c r="Q1121" s="58">
        <v>0</v>
      </c>
      <c r="R1121" s="58">
        <v>0</v>
      </c>
      <c r="S1121" s="91">
        <v>0</v>
      </c>
    </row>
    <row r="1122" spans="1:19">
      <c r="A1122" s="54" t="s">
        <v>1691</v>
      </c>
      <c r="B1122" s="55" t="s">
        <v>1692</v>
      </c>
      <c r="C1122" s="56">
        <v>5</v>
      </c>
      <c r="D1122" s="57">
        <v>55</v>
      </c>
      <c r="E1122" s="57">
        <v>2.6</v>
      </c>
      <c r="F1122" s="57">
        <v>2.5219999999999998</v>
      </c>
      <c r="G1122" s="57">
        <v>0</v>
      </c>
      <c r="H1122" s="57">
        <v>24.1</v>
      </c>
      <c r="I1122" s="57">
        <v>40.200000000000003</v>
      </c>
      <c r="J1122" s="57">
        <v>0</v>
      </c>
      <c r="K1122" s="57">
        <v>0</v>
      </c>
      <c r="L1122" s="57">
        <v>0</v>
      </c>
      <c r="M1122" s="57">
        <v>0</v>
      </c>
      <c r="N1122" s="58">
        <v>1.3</v>
      </c>
      <c r="O1122" s="58">
        <v>3</v>
      </c>
      <c r="P1122" s="58">
        <v>0</v>
      </c>
      <c r="Q1122" s="58">
        <v>0</v>
      </c>
      <c r="R1122" s="58">
        <v>0</v>
      </c>
      <c r="S1122" s="91">
        <v>0</v>
      </c>
    </row>
    <row r="1123" spans="1:19">
      <c r="A1123" s="54" t="s">
        <v>1693</v>
      </c>
      <c r="B1123" s="55" t="s">
        <v>52</v>
      </c>
      <c r="C1123" s="56">
        <v>5</v>
      </c>
      <c r="D1123" s="57">
        <v>57.4</v>
      </c>
      <c r="E1123" s="57">
        <v>2.6</v>
      </c>
      <c r="F1123" s="57">
        <v>2.52</v>
      </c>
      <c r="G1123" s="57">
        <v>0</v>
      </c>
      <c r="H1123" s="57">
        <v>24.4</v>
      </c>
      <c r="I1123" s="57">
        <v>40.1</v>
      </c>
      <c r="J1123" s="57">
        <v>0</v>
      </c>
      <c r="K1123" s="57">
        <v>0</v>
      </c>
      <c r="L1123" s="57">
        <v>0</v>
      </c>
      <c r="M1123" s="57">
        <v>0</v>
      </c>
      <c r="N1123" s="58">
        <v>1.3</v>
      </c>
      <c r="O1123" s="58">
        <v>3</v>
      </c>
      <c r="P1123" s="58">
        <v>0</v>
      </c>
      <c r="Q1123" s="58">
        <v>0</v>
      </c>
      <c r="R1123" s="58">
        <v>0</v>
      </c>
      <c r="S1123" s="91">
        <v>0</v>
      </c>
    </row>
    <row r="1124" spans="1:19">
      <c r="A1124" s="54" t="s">
        <v>1694</v>
      </c>
      <c r="B1124" s="55" t="s">
        <v>1695</v>
      </c>
      <c r="C1124" s="56">
        <v>1</v>
      </c>
      <c r="D1124" s="57">
        <v>56</v>
      </c>
      <c r="E1124" s="57">
        <v>2.6</v>
      </c>
      <c r="F1124" s="57">
        <v>2.5219999999999998</v>
      </c>
      <c r="G1124" s="57">
        <v>0</v>
      </c>
      <c r="H1124" s="57">
        <v>18.399999999999999</v>
      </c>
      <c r="I1124" s="57">
        <v>34.5</v>
      </c>
      <c r="J1124" s="57">
        <v>0</v>
      </c>
      <c r="K1124" s="57">
        <v>0</v>
      </c>
      <c r="L1124" s="57">
        <v>0</v>
      </c>
      <c r="M1124" s="57">
        <v>0</v>
      </c>
      <c r="N1124" s="58">
        <v>1.3</v>
      </c>
      <c r="O1124" s="58">
        <v>3</v>
      </c>
      <c r="P1124" s="58">
        <v>0</v>
      </c>
      <c r="Q1124" s="58">
        <v>0</v>
      </c>
      <c r="R1124" s="58">
        <v>0</v>
      </c>
      <c r="S1124" s="91">
        <v>0</v>
      </c>
    </row>
    <row r="1125" spans="1:19">
      <c r="A1125" s="54" t="s">
        <v>1696</v>
      </c>
      <c r="B1125" s="55" t="s">
        <v>1697</v>
      </c>
      <c r="C1125" s="56">
        <v>1</v>
      </c>
      <c r="D1125" s="57">
        <v>57.45</v>
      </c>
      <c r="E1125" s="57">
        <v>2.6</v>
      </c>
      <c r="F1125" s="57">
        <v>2.5219999999999998</v>
      </c>
      <c r="G1125" s="57">
        <v>0</v>
      </c>
      <c r="H1125" s="57">
        <v>19.850000000000001</v>
      </c>
      <c r="I1125" s="57">
        <v>35.9</v>
      </c>
      <c r="J1125" s="57">
        <v>0</v>
      </c>
      <c r="K1125" s="57">
        <v>0</v>
      </c>
      <c r="L1125" s="57">
        <v>0</v>
      </c>
      <c r="M1125" s="57">
        <v>0</v>
      </c>
      <c r="N1125" s="58">
        <v>1.3</v>
      </c>
      <c r="O1125" s="58">
        <v>3</v>
      </c>
      <c r="P1125" s="58">
        <v>0</v>
      </c>
      <c r="Q1125" s="58">
        <v>0</v>
      </c>
      <c r="R1125" s="58">
        <v>0</v>
      </c>
      <c r="S1125" s="91">
        <v>0</v>
      </c>
    </row>
    <row r="1126" spans="1:19">
      <c r="A1126" s="54" t="s">
        <v>1698</v>
      </c>
      <c r="B1126" s="55" t="s">
        <v>1699</v>
      </c>
      <c r="C1126" s="56">
        <v>5</v>
      </c>
      <c r="D1126" s="57">
        <v>56</v>
      </c>
      <c r="E1126" s="57">
        <v>2.6</v>
      </c>
      <c r="F1126" s="57">
        <v>2.5150000000000001</v>
      </c>
      <c r="G1126" s="57">
        <v>0</v>
      </c>
      <c r="H1126" s="57">
        <v>17.899999999999999</v>
      </c>
      <c r="I1126" s="57">
        <v>34</v>
      </c>
      <c r="J1126" s="57">
        <v>0</v>
      </c>
      <c r="K1126" s="57">
        <v>0</v>
      </c>
      <c r="L1126" s="57">
        <v>0</v>
      </c>
      <c r="M1126" s="57">
        <v>0</v>
      </c>
      <c r="N1126" s="58">
        <v>1.3</v>
      </c>
      <c r="O1126" s="58">
        <v>3</v>
      </c>
      <c r="P1126" s="58">
        <v>0</v>
      </c>
      <c r="Q1126" s="58">
        <v>0</v>
      </c>
      <c r="R1126" s="58">
        <v>0</v>
      </c>
      <c r="S1126" s="91">
        <v>0</v>
      </c>
    </row>
    <row r="1127" spans="1:19">
      <c r="A1127" s="54" t="s">
        <v>1700</v>
      </c>
      <c r="B1127" s="55" t="s">
        <v>1701</v>
      </c>
      <c r="C1127" s="56">
        <v>1</v>
      </c>
      <c r="D1127" s="57">
        <v>51</v>
      </c>
      <c r="E1127" s="57">
        <v>3</v>
      </c>
      <c r="F1127" s="57">
        <v>3</v>
      </c>
      <c r="G1127" s="57">
        <v>0</v>
      </c>
      <c r="H1127" s="57">
        <v>17.3</v>
      </c>
      <c r="I1127" s="57">
        <v>30</v>
      </c>
      <c r="J1127" s="57">
        <v>0</v>
      </c>
      <c r="K1127" s="57">
        <v>0</v>
      </c>
      <c r="L1127" s="57">
        <v>0</v>
      </c>
      <c r="M1127" s="57">
        <v>0</v>
      </c>
      <c r="N1127" s="58">
        <v>1.3</v>
      </c>
      <c r="O1127" s="58">
        <v>3</v>
      </c>
      <c r="P1127" s="58">
        <v>0</v>
      </c>
      <c r="Q1127" s="58">
        <v>0</v>
      </c>
      <c r="R1127" s="58">
        <v>0</v>
      </c>
      <c r="S1127" s="91">
        <v>0</v>
      </c>
    </row>
    <row r="1128" spans="1:19">
      <c r="A1128" s="54" t="s">
        <v>1702</v>
      </c>
      <c r="B1128" s="55" t="s">
        <v>1703</v>
      </c>
      <c r="C1128" s="56">
        <v>5</v>
      </c>
      <c r="D1128" s="57">
        <v>51</v>
      </c>
      <c r="E1128" s="57">
        <v>3</v>
      </c>
      <c r="F1128" s="57">
        <v>3</v>
      </c>
      <c r="G1128" s="57">
        <v>0</v>
      </c>
      <c r="H1128" s="57">
        <v>17.3</v>
      </c>
      <c r="I1128" s="57">
        <v>30</v>
      </c>
      <c r="J1128" s="57">
        <v>0</v>
      </c>
      <c r="K1128" s="57">
        <v>0</v>
      </c>
      <c r="L1128" s="57">
        <v>0</v>
      </c>
      <c r="M1128" s="57">
        <v>0</v>
      </c>
      <c r="N1128" s="58">
        <v>1.3</v>
      </c>
      <c r="O1128" s="58">
        <v>3</v>
      </c>
      <c r="P1128" s="58">
        <v>0</v>
      </c>
      <c r="Q1128" s="58">
        <v>0</v>
      </c>
      <c r="R1128" s="58">
        <v>0</v>
      </c>
      <c r="S1128" s="91">
        <v>0</v>
      </c>
    </row>
    <row r="1129" spans="1:19">
      <c r="A1129" s="54" t="s">
        <v>1704</v>
      </c>
      <c r="B1129" s="55" t="s">
        <v>1705</v>
      </c>
      <c r="C1129" s="56">
        <v>5</v>
      </c>
      <c r="D1129" s="57">
        <v>58</v>
      </c>
      <c r="E1129" s="57">
        <v>2.6</v>
      </c>
      <c r="F1129" s="57">
        <v>2.5219999999999998</v>
      </c>
      <c r="G1129" s="57">
        <v>0</v>
      </c>
      <c r="H1129" s="57">
        <v>21.2</v>
      </c>
      <c r="I1129" s="57">
        <v>37.1</v>
      </c>
      <c r="J1129" s="57">
        <v>0</v>
      </c>
      <c r="K1129" s="57">
        <v>0</v>
      </c>
      <c r="L1129" s="57">
        <v>0</v>
      </c>
      <c r="M1129" s="57">
        <v>0</v>
      </c>
      <c r="N1129" s="58">
        <v>1.3</v>
      </c>
      <c r="O1129" s="58">
        <v>3</v>
      </c>
      <c r="P1129" s="58">
        <v>0</v>
      </c>
      <c r="Q1129" s="58">
        <v>0</v>
      </c>
      <c r="R1129" s="58">
        <v>0</v>
      </c>
      <c r="S1129" s="91">
        <v>0</v>
      </c>
    </row>
    <row r="1130" spans="1:19">
      <c r="A1130" s="54" t="s">
        <v>1706</v>
      </c>
      <c r="B1130" s="55" t="s">
        <v>1707</v>
      </c>
      <c r="C1130" s="56">
        <v>1</v>
      </c>
      <c r="D1130" s="57">
        <v>53.5</v>
      </c>
      <c r="E1130" s="57">
        <v>3</v>
      </c>
      <c r="F1130" s="57">
        <v>3</v>
      </c>
      <c r="G1130" s="57">
        <v>0</v>
      </c>
      <c r="H1130" s="57">
        <v>18.5</v>
      </c>
      <c r="I1130" s="57">
        <v>32</v>
      </c>
      <c r="J1130" s="57">
        <v>0</v>
      </c>
      <c r="K1130" s="57">
        <v>0</v>
      </c>
      <c r="L1130" s="57">
        <v>0</v>
      </c>
      <c r="M1130" s="57">
        <v>0</v>
      </c>
      <c r="N1130" s="58">
        <v>1.3</v>
      </c>
      <c r="O1130" s="58">
        <v>3</v>
      </c>
      <c r="P1130" s="58">
        <v>0</v>
      </c>
      <c r="Q1130" s="58">
        <v>0</v>
      </c>
      <c r="R1130" s="58">
        <v>0</v>
      </c>
      <c r="S1130" s="91">
        <v>0</v>
      </c>
    </row>
    <row r="1131" spans="1:19">
      <c r="A1131" s="54" t="s">
        <v>1708</v>
      </c>
      <c r="B1131" s="55" t="s">
        <v>1709</v>
      </c>
      <c r="C1131" s="56">
        <v>1</v>
      </c>
      <c r="D1131" s="57">
        <v>51</v>
      </c>
      <c r="E1131" s="57">
        <v>3</v>
      </c>
      <c r="F1131" s="57">
        <v>3</v>
      </c>
      <c r="G1131" s="57">
        <v>0</v>
      </c>
      <c r="H1131" s="57">
        <v>18.3</v>
      </c>
      <c r="I1131" s="57">
        <v>30</v>
      </c>
      <c r="J1131" s="57">
        <v>39.4</v>
      </c>
      <c r="K1131" s="57">
        <v>0</v>
      </c>
      <c r="L1131" s="57">
        <v>0</v>
      </c>
      <c r="M1131" s="57">
        <v>0</v>
      </c>
      <c r="N1131" s="58">
        <v>1.3</v>
      </c>
      <c r="O1131" s="58">
        <v>3</v>
      </c>
      <c r="P1131" s="58">
        <v>8.3000000000000007</v>
      </c>
      <c r="Q1131" s="58">
        <v>0</v>
      </c>
      <c r="R1131" s="58">
        <v>0</v>
      </c>
      <c r="S1131" s="91">
        <v>0</v>
      </c>
    </row>
    <row r="1132" spans="1:19">
      <c r="A1132" s="54" t="s">
        <v>1710</v>
      </c>
      <c r="B1132" s="55" t="s">
        <v>1711</v>
      </c>
      <c r="C1132" s="56">
        <v>5</v>
      </c>
      <c r="D1132" s="57">
        <v>51</v>
      </c>
      <c r="E1132" s="57">
        <v>3</v>
      </c>
      <c r="F1132" s="57">
        <v>3</v>
      </c>
      <c r="G1132" s="57">
        <v>0</v>
      </c>
      <c r="H1132" s="57">
        <v>18.3</v>
      </c>
      <c r="I1132" s="57">
        <v>30</v>
      </c>
      <c r="J1132" s="57">
        <v>39.4</v>
      </c>
      <c r="K1132" s="57">
        <v>0</v>
      </c>
      <c r="L1132" s="57">
        <v>0</v>
      </c>
      <c r="M1132" s="57">
        <v>0</v>
      </c>
      <c r="N1132" s="58">
        <v>1.3</v>
      </c>
      <c r="O1132" s="58">
        <v>3</v>
      </c>
      <c r="P1132" s="58">
        <v>8.3000000000000007</v>
      </c>
      <c r="Q1132" s="58">
        <v>0</v>
      </c>
      <c r="R1132" s="58">
        <v>0</v>
      </c>
      <c r="S1132" s="91">
        <v>0</v>
      </c>
    </row>
    <row r="1133" spans="1:19">
      <c r="A1133" s="54" t="s">
        <v>1712</v>
      </c>
      <c r="B1133" s="55" t="s">
        <v>1713</v>
      </c>
      <c r="C1133" s="56">
        <v>5</v>
      </c>
      <c r="D1133" s="57">
        <v>55</v>
      </c>
      <c r="E1133" s="57">
        <v>2.6</v>
      </c>
      <c r="F1133" s="57">
        <v>2.5150000000000001</v>
      </c>
      <c r="G1133" s="57">
        <v>0</v>
      </c>
      <c r="H1133" s="57">
        <v>17.7</v>
      </c>
      <c r="I1133" s="57">
        <v>24.2</v>
      </c>
      <c r="J1133" s="57">
        <v>0</v>
      </c>
      <c r="K1133" s="57">
        <v>0</v>
      </c>
      <c r="L1133" s="57">
        <v>0</v>
      </c>
      <c r="M1133" s="57">
        <v>0</v>
      </c>
      <c r="N1133" s="58">
        <v>1.3</v>
      </c>
      <c r="O1133" s="58">
        <v>3.3</v>
      </c>
      <c r="P1133" s="58">
        <v>0</v>
      </c>
      <c r="Q1133" s="58">
        <v>0</v>
      </c>
      <c r="R1133" s="58">
        <v>0</v>
      </c>
      <c r="S1133" s="91">
        <v>0</v>
      </c>
    </row>
    <row r="1134" spans="1:19">
      <c r="A1134" s="54" t="s">
        <v>1714</v>
      </c>
      <c r="B1134" s="55" t="s">
        <v>1715</v>
      </c>
      <c r="C1134" s="56">
        <v>5</v>
      </c>
      <c r="D1134" s="57">
        <v>55</v>
      </c>
      <c r="E1134" s="57">
        <v>2.6</v>
      </c>
      <c r="F1134" s="57">
        <v>2.5150000000000001</v>
      </c>
      <c r="G1134" s="57">
        <v>0</v>
      </c>
      <c r="H1134" s="57">
        <v>18.2</v>
      </c>
      <c r="I1134" s="57">
        <v>24.7</v>
      </c>
      <c r="J1134" s="57">
        <v>0</v>
      </c>
      <c r="K1134" s="57">
        <v>0</v>
      </c>
      <c r="L1134" s="57">
        <v>0</v>
      </c>
      <c r="M1134" s="57">
        <v>0</v>
      </c>
      <c r="N1134" s="58">
        <v>1.3</v>
      </c>
      <c r="O1134" s="58">
        <v>3.3</v>
      </c>
      <c r="P1134" s="58">
        <v>0</v>
      </c>
      <c r="Q1134" s="58">
        <v>0</v>
      </c>
      <c r="R1134" s="58">
        <v>0</v>
      </c>
      <c r="S1134" s="91">
        <v>0</v>
      </c>
    </row>
    <row r="1135" spans="1:19">
      <c r="A1135" s="54" t="s">
        <v>1716</v>
      </c>
      <c r="B1135" s="55" t="s">
        <v>1717</v>
      </c>
      <c r="C1135" s="56">
        <v>5</v>
      </c>
      <c r="D1135" s="57">
        <v>55</v>
      </c>
      <c r="E1135" s="57">
        <v>2.6</v>
      </c>
      <c r="F1135" s="57">
        <v>2.5150000000000001</v>
      </c>
      <c r="G1135" s="57">
        <v>0</v>
      </c>
      <c r="H1135" s="57">
        <v>19.7</v>
      </c>
      <c r="I1135" s="57">
        <v>26.2</v>
      </c>
      <c r="J1135" s="57">
        <v>0</v>
      </c>
      <c r="K1135" s="57">
        <v>0</v>
      </c>
      <c r="L1135" s="57">
        <v>0</v>
      </c>
      <c r="M1135" s="57">
        <v>0</v>
      </c>
      <c r="N1135" s="58">
        <v>1.3</v>
      </c>
      <c r="O1135" s="58">
        <v>3.3</v>
      </c>
      <c r="P1135" s="58">
        <v>0</v>
      </c>
      <c r="Q1135" s="58">
        <v>0</v>
      </c>
      <c r="R1135" s="58">
        <v>0</v>
      </c>
      <c r="S1135" s="91">
        <v>0</v>
      </c>
    </row>
    <row r="1136" spans="1:19">
      <c r="A1136" s="54" t="s">
        <v>1718</v>
      </c>
      <c r="B1136" s="55" t="s">
        <v>1719</v>
      </c>
      <c r="C1136" s="56">
        <v>5</v>
      </c>
      <c r="D1136" s="57">
        <v>51.4</v>
      </c>
      <c r="E1136" s="57">
        <v>2.6</v>
      </c>
      <c r="F1136" s="57">
        <v>2.5150000000000001</v>
      </c>
      <c r="G1136" s="57">
        <v>0</v>
      </c>
      <c r="H1136" s="57">
        <v>18.7</v>
      </c>
      <c r="I1136" s="57">
        <v>25.2</v>
      </c>
      <c r="J1136" s="57">
        <v>0</v>
      </c>
      <c r="K1136" s="57">
        <v>0</v>
      </c>
      <c r="L1136" s="57">
        <v>0</v>
      </c>
      <c r="M1136" s="57">
        <v>0</v>
      </c>
      <c r="N1136" s="58">
        <v>1.3</v>
      </c>
      <c r="O1136" s="58">
        <v>3.3</v>
      </c>
      <c r="P1136" s="58">
        <v>0</v>
      </c>
      <c r="Q1136" s="58">
        <v>0</v>
      </c>
      <c r="R1136" s="58">
        <v>0</v>
      </c>
      <c r="S1136" s="91">
        <v>0</v>
      </c>
    </row>
    <row r="1137" spans="1:20">
      <c r="A1137" s="54" t="s">
        <v>1720</v>
      </c>
      <c r="B1137" s="55" t="s">
        <v>1721</v>
      </c>
      <c r="C1137" s="56">
        <v>1</v>
      </c>
      <c r="D1137" s="57">
        <v>53.5</v>
      </c>
      <c r="E1137" s="57">
        <v>3</v>
      </c>
      <c r="F1137" s="57">
        <v>3</v>
      </c>
      <c r="G1137" s="57">
        <v>0</v>
      </c>
      <c r="H1137" s="57">
        <v>18.5</v>
      </c>
      <c r="I1137" s="57">
        <v>35.4</v>
      </c>
      <c r="J1137" s="57">
        <v>0</v>
      </c>
      <c r="K1137" s="57">
        <v>0</v>
      </c>
      <c r="L1137" s="57">
        <v>0</v>
      </c>
      <c r="M1137" s="57">
        <v>0</v>
      </c>
      <c r="N1137" s="58">
        <v>1.3</v>
      </c>
      <c r="O1137" s="58">
        <v>3.3</v>
      </c>
      <c r="P1137" s="58">
        <v>0</v>
      </c>
      <c r="Q1137" s="58">
        <v>0</v>
      </c>
      <c r="R1137" s="58">
        <v>0</v>
      </c>
      <c r="S1137" s="91">
        <v>0</v>
      </c>
    </row>
    <row r="1138" spans="1:20">
      <c r="A1138" s="54" t="s">
        <v>1722</v>
      </c>
      <c r="B1138" s="55" t="s">
        <v>1723</v>
      </c>
      <c r="C1138" s="56">
        <v>5</v>
      </c>
      <c r="D1138" s="57">
        <v>53.5</v>
      </c>
      <c r="E1138" s="57">
        <v>3</v>
      </c>
      <c r="F1138" s="57">
        <v>3</v>
      </c>
      <c r="G1138" s="57">
        <v>0</v>
      </c>
      <c r="H1138" s="57">
        <v>18.5</v>
      </c>
      <c r="I1138" s="57">
        <v>35.4</v>
      </c>
      <c r="J1138" s="57">
        <v>0</v>
      </c>
      <c r="K1138" s="57">
        <v>0</v>
      </c>
      <c r="L1138" s="57">
        <v>0</v>
      </c>
      <c r="M1138" s="57">
        <v>0</v>
      </c>
      <c r="N1138" s="58">
        <v>1.3</v>
      </c>
      <c r="O1138" s="58">
        <v>3.3</v>
      </c>
      <c r="P1138" s="58">
        <v>0</v>
      </c>
      <c r="Q1138" s="58">
        <v>0</v>
      </c>
      <c r="R1138" s="58">
        <v>0</v>
      </c>
      <c r="S1138" s="91">
        <v>0</v>
      </c>
    </row>
    <row r="1139" spans="1:20">
      <c r="A1139" s="54" t="s">
        <v>1724</v>
      </c>
      <c r="B1139" s="55" t="s">
        <v>1725</v>
      </c>
      <c r="C1139" s="56">
        <v>5</v>
      </c>
      <c r="D1139" s="57">
        <v>53.5</v>
      </c>
      <c r="E1139" s="57">
        <v>3</v>
      </c>
      <c r="F1139" s="57">
        <v>3</v>
      </c>
      <c r="G1139" s="57">
        <v>0</v>
      </c>
      <c r="H1139" s="57">
        <v>20.5</v>
      </c>
      <c r="I1139" s="57">
        <v>37.4</v>
      </c>
      <c r="J1139" s="57">
        <v>0</v>
      </c>
      <c r="K1139" s="57">
        <v>0</v>
      </c>
      <c r="L1139" s="57">
        <v>0</v>
      </c>
      <c r="M1139" s="57">
        <v>0</v>
      </c>
      <c r="N1139" s="58">
        <v>1.3</v>
      </c>
      <c r="O1139" s="58">
        <v>3.3</v>
      </c>
      <c r="P1139" s="58">
        <v>0</v>
      </c>
      <c r="Q1139" s="58">
        <v>0</v>
      </c>
      <c r="R1139" s="58">
        <v>0</v>
      </c>
      <c r="S1139" s="91">
        <v>0</v>
      </c>
    </row>
    <row r="1140" spans="1:20">
      <c r="A1140" s="54" t="s">
        <v>1726</v>
      </c>
      <c r="B1140" s="55" t="s">
        <v>1727</v>
      </c>
      <c r="C1140" s="56">
        <v>5</v>
      </c>
      <c r="D1140" s="57">
        <v>53.5</v>
      </c>
      <c r="E1140" s="57">
        <v>3</v>
      </c>
      <c r="F1140" s="57">
        <v>3</v>
      </c>
      <c r="G1140" s="57">
        <v>0</v>
      </c>
      <c r="H1140" s="57">
        <v>22.5</v>
      </c>
      <c r="I1140" s="57">
        <v>35.4</v>
      </c>
      <c r="J1140" s="57">
        <v>0</v>
      </c>
      <c r="K1140" s="57">
        <v>0</v>
      </c>
      <c r="L1140" s="57">
        <v>0</v>
      </c>
      <c r="M1140" s="57">
        <v>0</v>
      </c>
      <c r="N1140" s="58">
        <v>1.3</v>
      </c>
      <c r="O1140" s="58">
        <v>3.3</v>
      </c>
      <c r="P1140" s="58">
        <v>0</v>
      </c>
      <c r="Q1140" s="58">
        <v>0</v>
      </c>
      <c r="R1140" s="58">
        <v>0</v>
      </c>
      <c r="S1140" s="91">
        <v>0</v>
      </c>
    </row>
    <row r="1141" spans="1:20">
      <c r="A1141" s="59" t="s">
        <v>1728</v>
      </c>
      <c r="B1141" s="60" t="s">
        <v>146</v>
      </c>
      <c r="C1141" s="61">
        <v>5</v>
      </c>
      <c r="D1141" s="62">
        <v>59.7</v>
      </c>
      <c r="E1141" s="62">
        <v>2.6</v>
      </c>
      <c r="F1141" s="62">
        <v>2.5150000000000001</v>
      </c>
      <c r="G1141" s="62">
        <v>0</v>
      </c>
      <c r="H1141" s="62">
        <v>27.2</v>
      </c>
      <c r="I1141" s="62">
        <v>38.787999999999997</v>
      </c>
      <c r="J1141" s="62">
        <v>0</v>
      </c>
      <c r="K1141" s="62">
        <v>0</v>
      </c>
      <c r="L1141" s="62">
        <v>0</v>
      </c>
      <c r="M1141" s="62">
        <v>0</v>
      </c>
      <c r="N1141" s="63">
        <v>1.3</v>
      </c>
      <c r="O1141" s="63">
        <v>4</v>
      </c>
      <c r="P1141" s="63">
        <v>0</v>
      </c>
      <c r="Q1141" s="63">
        <v>0</v>
      </c>
      <c r="R1141" s="63">
        <v>0</v>
      </c>
      <c r="S1141" s="92">
        <v>0</v>
      </c>
      <c r="T1141" s="48"/>
    </row>
    <row r="1142" spans="1:20">
      <c r="A1142" s="54" t="s">
        <v>1729</v>
      </c>
      <c r="B1142" s="55" t="s">
        <v>1730</v>
      </c>
      <c r="C1142" s="56">
        <v>5</v>
      </c>
      <c r="D1142" s="57">
        <v>59.4</v>
      </c>
      <c r="E1142" s="57">
        <v>2.6</v>
      </c>
      <c r="F1142" s="57">
        <v>2.5219999999999998</v>
      </c>
      <c r="G1142" s="57">
        <v>0</v>
      </c>
      <c r="H1142" s="57">
        <v>27.5</v>
      </c>
      <c r="I1142" s="57">
        <v>38.200000000000003</v>
      </c>
      <c r="J1142" s="57">
        <v>0</v>
      </c>
      <c r="K1142" s="57">
        <v>0</v>
      </c>
      <c r="L1142" s="57">
        <v>0</v>
      </c>
      <c r="M1142" s="57">
        <v>0</v>
      </c>
      <c r="N1142" s="58">
        <v>1.3</v>
      </c>
      <c r="O1142" s="58">
        <v>4</v>
      </c>
      <c r="P1142" s="58">
        <v>0</v>
      </c>
      <c r="Q1142" s="58">
        <v>0</v>
      </c>
      <c r="R1142" s="58">
        <v>0</v>
      </c>
      <c r="S1142" s="91">
        <v>0</v>
      </c>
    </row>
    <row r="1143" spans="1:20">
      <c r="A1143" s="54" t="s">
        <v>1731</v>
      </c>
      <c r="B1143" s="55" t="s">
        <v>1732</v>
      </c>
      <c r="C1143" s="56">
        <v>5</v>
      </c>
      <c r="D1143" s="57">
        <v>61.4</v>
      </c>
      <c r="E1143" s="57">
        <v>2.6</v>
      </c>
      <c r="F1143" s="57">
        <v>2.5219999999999998</v>
      </c>
      <c r="G1143" s="57">
        <v>0</v>
      </c>
      <c r="H1143" s="57">
        <v>26.518000000000001</v>
      </c>
      <c r="I1143" s="57">
        <v>38.201999999999998</v>
      </c>
      <c r="J1143" s="57">
        <v>0</v>
      </c>
      <c r="K1143" s="57">
        <v>0</v>
      </c>
      <c r="L1143" s="57">
        <v>0</v>
      </c>
      <c r="M1143" s="57">
        <v>0</v>
      </c>
      <c r="N1143" s="58">
        <v>1.3</v>
      </c>
      <c r="O1143" s="58">
        <v>4</v>
      </c>
      <c r="P1143" s="58">
        <v>0</v>
      </c>
      <c r="Q1143" s="58">
        <v>0</v>
      </c>
      <c r="R1143" s="58">
        <v>0</v>
      </c>
      <c r="S1143" s="91">
        <v>0</v>
      </c>
    </row>
    <row r="1144" spans="1:20">
      <c r="A1144" s="54" t="s">
        <v>1733</v>
      </c>
      <c r="B1144" s="55" t="s">
        <v>1734</v>
      </c>
      <c r="C1144" s="56">
        <v>5</v>
      </c>
      <c r="D1144" s="57">
        <v>52</v>
      </c>
      <c r="E1144" s="57">
        <v>2.6</v>
      </c>
      <c r="F1144" s="57">
        <v>2.5150000000000001</v>
      </c>
      <c r="G1144" s="57">
        <v>0</v>
      </c>
      <c r="H1144" s="57">
        <v>19.399999999999999</v>
      </c>
      <c r="I1144" s="57">
        <v>31</v>
      </c>
      <c r="J1144" s="57">
        <v>44.4</v>
      </c>
      <c r="K1144" s="57">
        <v>45.411999999999999</v>
      </c>
      <c r="L1144" s="57">
        <v>0</v>
      </c>
      <c r="M1144" s="57">
        <v>0</v>
      </c>
      <c r="N1144" s="58">
        <v>1.3</v>
      </c>
      <c r="O1144" s="58">
        <v>4</v>
      </c>
      <c r="P1144" s="58">
        <v>15.3</v>
      </c>
      <c r="Q1144" s="58">
        <v>0</v>
      </c>
      <c r="R1144" s="58">
        <v>0</v>
      </c>
      <c r="S1144" s="91">
        <v>0</v>
      </c>
    </row>
    <row r="1145" spans="1:20">
      <c r="A1145" s="54" t="s">
        <v>1735</v>
      </c>
      <c r="B1145" s="55" t="s">
        <v>1736</v>
      </c>
      <c r="C1145" s="56">
        <v>3</v>
      </c>
      <c r="D1145" s="57">
        <v>51.5</v>
      </c>
      <c r="E1145" s="57">
        <v>2.6</v>
      </c>
      <c r="F1145" s="57">
        <v>2.5150000000000001</v>
      </c>
      <c r="G1145" s="57">
        <v>0</v>
      </c>
      <c r="H1145" s="57">
        <v>20.2</v>
      </c>
      <c r="I1145" s="57">
        <v>24.5</v>
      </c>
      <c r="J1145" s="57">
        <v>36.130000000000003</v>
      </c>
      <c r="K1145" s="57">
        <v>0</v>
      </c>
      <c r="L1145" s="57">
        <v>0</v>
      </c>
      <c r="M1145" s="57">
        <v>0</v>
      </c>
      <c r="N1145" s="58">
        <v>1.3</v>
      </c>
      <c r="O1145" s="58">
        <v>4.1500000000000004</v>
      </c>
      <c r="P1145" s="58">
        <v>3.3</v>
      </c>
      <c r="Q1145" s="58">
        <v>0</v>
      </c>
      <c r="R1145" s="58">
        <v>0</v>
      </c>
      <c r="S1145" s="91">
        <v>0</v>
      </c>
    </row>
    <row r="1146" spans="1:20">
      <c r="A1146" s="54" t="s">
        <v>1737</v>
      </c>
      <c r="B1146" s="55" t="s">
        <v>1738</v>
      </c>
      <c r="C1146" s="56">
        <v>5</v>
      </c>
      <c r="D1146" s="57">
        <v>50.8</v>
      </c>
      <c r="E1146" s="57">
        <v>3</v>
      </c>
      <c r="F1146" s="57">
        <v>3</v>
      </c>
      <c r="G1146" s="57">
        <v>0</v>
      </c>
      <c r="H1146" s="57">
        <v>15.6</v>
      </c>
      <c r="I1146" s="57">
        <v>32.6</v>
      </c>
      <c r="J1146" s="57">
        <v>0</v>
      </c>
      <c r="K1146" s="57">
        <v>0</v>
      </c>
      <c r="L1146" s="57">
        <v>0</v>
      </c>
      <c r="M1146" s="57">
        <v>0</v>
      </c>
      <c r="N1146" s="58">
        <v>1.3</v>
      </c>
      <c r="O1146" s="58">
        <v>5</v>
      </c>
      <c r="P1146" s="58">
        <v>0</v>
      </c>
      <c r="Q1146" s="58">
        <v>0</v>
      </c>
      <c r="R1146" s="58">
        <v>0</v>
      </c>
      <c r="S1146" s="91">
        <v>0</v>
      </c>
    </row>
    <row r="1147" spans="1:20">
      <c r="A1147" s="54" t="s">
        <v>1739</v>
      </c>
      <c r="B1147" s="55" t="s">
        <v>1740</v>
      </c>
      <c r="C1147" s="56">
        <v>5</v>
      </c>
      <c r="D1147" s="57">
        <v>53.3</v>
      </c>
      <c r="E1147" s="57">
        <v>2.6</v>
      </c>
      <c r="F1147" s="57">
        <v>2.5150000000000001</v>
      </c>
      <c r="G1147" s="57">
        <v>0</v>
      </c>
      <c r="H1147" s="57">
        <v>22.1</v>
      </c>
      <c r="I1147" s="57">
        <v>32.6</v>
      </c>
      <c r="J1147" s="57">
        <v>41.7</v>
      </c>
      <c r="K1147" s="57">
        <v>0</v>
      </c>
      <c r="L1147" s="57">
        <v>0</v>
      </c>
      <c r="M1147" s="57">
        <v>0</v>
      </c>
      <c r="N1147" s="58">
        <v>1.3</v>
      </c>
      <c r="O1147" s="58">
        <v>5.15</v>
      </c>
      <c r="P1147" s="58">
        <v>0</v>
      </c>
      <c r="Q1147" s="58">
        <v>0</v>
      </c>
      <c r="R1147" s="58">
        <v>0</v>
      </c>
      <c r="S1147" s="91">
        <v>0</v>
      </c>
    </row>
    <row r="1148" spans="1:20">
      <c r="A1148" s="54" t="s">
        <v>1741</v>
      </c>
      <c r="B1148" s="55" t="s">
        <v>1742</v>
      </c>
      <c r="C1148" s="56">
        <v>5</v>
      </c>
      <c r="D1148" s="57">
        <v>52.8</v>
      </c>
      <c r="E1148" s="57">
        <v>2.6</v>
      </c>
      <c r="F1148" s="57">
        <v>2.5150000000000001</v>
      </c>
      <c r="G1148" s="57">
        <v>0</v>
      </c>
      <c r="H1148" s="57">
        <v>21.6</v>
      </c>
      <c r="I1148" s="57">
        <v>32.1</v>
      </c>
      <c r="J1148" s="57">
        <v>41.2</v>
      </c>
      <c r="K1148" s="57">
        <v>0</v>
      </c>
      <c r="L1148" s="57">
        <v>0</v>
      </c>
      <c r="M1148" s="57">
        <v>0</v>
      </c>
      <c r="N1148" s="58">
        <v>1.3</v>
      </c>
      <c r="O1148" s="58">
        <v>5.15</v>
      </c>
      <c r="P1148" s="58">
        <v>0</v>
      </c>
      <c r="Q1148" s="58">
        <v>0</v>
      </c>
      <c r="R1148" s="58">
        <v>0</v>
      </c>
      <c r="S1148" s="91">
        <v>0</v>
      </c>
    </row>
    <row r="1149" spans="1:20">
      <c r="A1149" s="54" t="s">
        <v>1743</v>
      </c>
      <c r="B1149" s="55" t="s">
        <v>1744</v>
      </c>
      <c r="C1149" s="56">
        <v>5</v>
      </c>
      <c r="D1149" s="57">
        <v>51</v>
      </c>
      <c r="E1149" s="57">
        <v>3</v>
      </c>
      <c r="F1149" s="57">
        <v>3</v>
      </c>
      <c r="G1149" s="57">
        <v>0</v>
      </c>
      <c r="H1149" s="57">
        <v>15</v>
      </c>
      <c r="I1149" s="57">
        <v>30</v>
      </c>
      <c r="J1149" s="57">
        <v>0</v>
      </c>
      <c r="K1149" s="57">
        <v>0</v>
      </c>
      <c r="L1149" s="57">
        <v>0</v>
      </c>
      <c r="M1149" s="57">
        <v>0</v>
      </c>
      <c r="N1149" s="58">
        <v>1.3</v>
      </c>
      <c r="O1149" s="58">
        <v>6</v>
      </c>
      <c r="P1149" s="58">
        <v>0</v>
      </c>
      <c r="Q1149" s="58">
        <v>0</v>
      </c>
      <c r="R1149" s="58">
        <v>0</v>
      </c>
      <c r="S1149" s="91">
        <v>0</v>
      </c>
    </row>
    <row r="1150" spans="1:20">
      <c r="A1150" s="54" t="s">
        <v>1745</v>
      </c>
      <c r="B1150" s="55" t="s">
        <v>1746</v>
      </c>
      <c r="C1150" s="56">
        <v>1</v>
      </c>
      <c r="D1150" s="57">
        <v>50.8</v>
      </c>
      <c r="E1150" s="57">
        <v>3</v>
      </c>
      <c r="F1150" s="57">
        <v>3</v>
      </c>
      <c r="G1150" s="57">
        <v>0</v>
      </c>
      <c r="H1150" s="57">
        <v>16.3</v>
      </c>
      <c r="I1150" s="57">
        <v>31.3</v>
      </c>
      <c r="J1150" s="57">
        <v>0</v>
      </c>
      <c r="K1150" s="57">
        <v>0</v>
      </c>
      <c r="L1150" s="57">
        <v>0</v>
      </c>
      <c r="M1150" s="57">
        <v>0</v>
      </c>
      <c r="N1150" s="58">
        <v>1.3</v>
      </c>
      <c r="O1150" s="58">
        <v>6</v>
      </c>
      <c r="P1150" s="58">
        <v>0</v>
      </c>
      <c r="Q1150" s="58">
        <v>0</v>
      </c>
      <c r="R1150" s="58">
        <v>0</v>
      </c>
      <c r="S1150" s="91">
        <v>0</v>
      </c>
    </row>
    <row r="1151" spans="1:20">
      <c r="A1151" s="54" t="s">
        <v>1747</v>
      </c>
      <c r="B1151" s="55" t="s">
        <v>1748</v>
      </c>
      <c r="C1151" s="56">
        <v>5</v>
      </c>
      <c r="D1151" s="57">
        <v>50.8</v>
      </c>
      <c r="E1151" s="57">
        <v>3</v>
      </c>
      <c r="F1151" s="57">
        <v>3</v>
      </c>
      <c r="G1151" s="57">
        <v>0</v>
      </c>
      <c r="H1151" s="57">
        <v>15.8</v>
      </c>
      <c r="I1151" s="57">
        <v>30.8</v>
      </c>
      <c r="J1151" s="57">
        <v>0</v>
      </c>
      <c r="K1151" s="57">
        <v>0</v>
      </c>
      <c r="L1151" s="57">
        <v>0</v>
      </c>
      <c r="M1151" s="57">
        <v>0</v>
      </c>
      <c r="N1151" s="58">
        <v>1.3</v>
      </c>
      <c r="O1151" s="58">
        <v>6</v>
      </c>
      <c r="P1151" s="58">
        <v>0</v>
      </c>
      <c r="Q1151" s="58">
        <v>0</v>
      </c>
      <c r="R1151" s="58">
        <v>0</v>
      </c>
      <c r="S1151" s="91">
        <v>0</v>
      </c>
    </row>
    <row r="1152" spans="1:20">
      <c r="A1152" s="54" t="s">
        <v>1749</v>
      </c>
      <c r="B1152" s="55" t="s">
        <v>1750</v>
      </c>
      <c r="C1152" s="56">
        <v>1</v>
      </c>
      <c r="D1152" s="57">
        <v>50.8</v>
      </c>
      <c r="E1152" s="57">
        <v>3</v>
      </c>
      <c r="F1152" s="57">
        <v>3</v>
      </c>
      <c r="G1152" s="57">
        <v>0</v>
      </c>
      <c r="H1152" s="57">
        <v>15.8</v>
      </c>
      <c r="I1152" s="57">
        <v>30.8</v>
      </c>
      <c r="J1152" s="57">
        <v>0</v>
      </c>
      <c r="K1152" s="57">
        <v>0</v>
      </c>
      <c r="L1152" s="57">
        <v>0</v>
      </c>
      <c r="M1152" s="57">
        <v>0</v>
      </c>
      <c r="N1152" s="58">
        <v>1.3</v>
      </c>
      <c r="O1152" s="58">
        <v>6</v>
      </c>
      <c r="P1152" s="58">
        <v>0</v>
      </c>
      <c r="Q1152" s="58">
        <v>0</v>
      </c>
      <c r="R1152" s="58">
        <v>0</v>
      </c>
      <c r="S1152" s="91">
        <v>0</v>
      </c>
    </row>
    <row r="1153" spans="1:19">
      <c r="A1153" s="54" t="s">
        <v>1751</v>
      </c>
      <c r="B1153" s="55" t="s">
        <v>1752</v>
      </c>
      <c r="C1153" s="56">
        <v>1</v>
      </c>
      <c r="D1153" s="57">
        <v>55</v>
      </c>
      <c r="E1153" s="57">
        <v>3</v>
      </c>
      <c r="F1153" s="57">
        <v>3</v>
      </c>
      <c r="G1153" s="57">
        <v>0</v>
      </c>
      <c r="H1153" s="57">
        <v>22.5</v>
      </c>
      <c r="I1153" s="57">
        <v>43.5</v>
      </c>
      <c r="J1153" s="57">
        <v>46</v>
      </c>
      <c r="K1153" s="57">
        <v>0</v>
      </c>
      <c r="L1153" s="57">
        <v>0</v>
      </c>
      <c r="M1153" s="57">
        <v>0</v>
      </c>
      <c r="N1153" s="58">
        <v>1.3</v>
      </c>
      <c r="O1153" s="58">
        <v>10.15</v>
      </c>
      <c r="P1153" s="58">
        <v>0</v>
      </c>
      <c r="Q1153" s="58">
        <v>0</v>
      </c>
      <c r="R1153" s="58">
        <v>0</v>
      </c>
      <c r="S1153" s="91">
        <v>0</v>
      </c>
    </row>
    <row r="1154" spans="1:19">
      <c r="A1154" s="54" t="s">
        <v>3618</v>
      </c>
      <c r="B1154" s="55" t="s">
        <v>3619</v>
      </c>
      <c r="C1154" s="56">
        <v>0</v>
      </c>
      <c r="D1154" s="57">
        <v>55.6</v>
      </c>
      <c r="E1154" s="57">
        <v>5.2</v>
      </c>
      <c r="F1154" s="57">
        <v>2.5219999999999998</v>
      </c>
      <c r="G1154" s="57">
        <v>0</v>
      </c>
      <c r="H1154" s="57">
        <v>20.8</v>
      </c>
      <c r="I1154" s="57">
        <v>42.6</v>
      </c>
      <c r="J1154" s="57">
        <v>43.024000000000001</v>
      </c>
      <c r="K1154" s="57">
        <v>0</v>
      </c>
      <c r="L1154" s="57">
        <v>0</v>
      </c>
      <c r="M1154" s="57">
        <v>0</v>
      </c>
      <c r="N1154" s="58">
        <v>1.3</v>
      </c>
      <c r="O1154" s="58">
        <v>45</v>
      </c>
      <c r="P1154" s="58">
        <v>0</v>
      </c>
      <c r="Q1154" s="58">
        <v>0</v>
      </c>
      <c r="R1154" s="58">
        <v>0</v>
      </c>
      <c r="S1154" s="91">
        <v>0</v>
      </c>
    </row>
    <row r="1155" spans="1:19">
      <c r="A1155" s="54" t="s">
        <v>3620</v>
      </c>
      <c r="B1155" s="55" t="s">
        <v>3621</v>
      </c>
      <c r="C1155" s="56">
        <v>5</v>
      </c>
      <c r="D1155" s="57">
        <v>54</v>
      </c>
      <c r="E1155" s="57">
        <v>2.6</v>
      </c>
      <c r="F1155" s="57">
        <v>2.5219999999999998</v>
      </c>
      <c r="G1155" s="57">
        <v>0</v>
      </c>
      <c r="H1155" s="57">
        <v>22.7</v>
      </c>
      <c r="I1155" s="57">
        <v>44.5</v>
      </c>
      <c r="J1155" s="57">
        <v>44.923999999999999</v>
      </c>
      <c r="K1155" s="57">
        <v>0</v>
      </c>
      <c r="L1155" s="57">
        <v>0</v>
      </c>
      <c r="M1155" s="57">
        <v>0</v>
      </c>
      <c r="N1155" s="58">
        <v>1.3</v>
      </c>
      <c r="O1155" s="58">
        <v>45</v>
      </c>
      <c r="P1155" s="58">
        <v>0</v>
      </c>
      <c r="Q1155" s="58">
        <v>0</v>
      </c>
      <c r="R1155" s="58">
        <v>0</v>
      </c>
      <c r="S1155" s="91">
        <v>0</v>
      </c>
    </row>
    <row r="1156" spans="1:19">
      <c r="A1156" s="54" t="s">
        <v>3622</v>
      </c>
      <c r="B1156" s="55" t="s">
        <v>3623</v>
      </c>
      <c r="C1156" s="56">
        <v>5</v>
      </c>
      <c r="D1156" s="57">
        <v>54</v>
      </c>
      <c r="E1156" s="57">
        <v>2.6</v>
      </c>
      <c r="F1156" s="57">
        <v>2.5219999999999998</v>
      </c>
      <c r="G1156" s="57">
        <v>0</v>
      </c>
      <c r="H1156" s="57">
        <v>21.715</v>
      </c>
      <c r="I1156" s="57">
        <v>43.5</v>
      </c>
      <c r="J1156" s="57">
        <v>43.923999999999999</v>
      </c>
      <c r="K1156" s="57">
        <v>0</v>
      </c>
      <c r="L1156" s="57">
        <v>0</v>
      </c>
      <c r="M1156" s="57">
        <v>0</v>
      </c>
      <c r="N1156" s="58">
        <v>1.3</v>
      </c>
      <c r="O1156" s="58">
        <v>45</v>
      </c>
      <c r="P1156" s="58">
        <v>0</v>
      </c>
      <c r="Q1156" s="58">
        <v>0</v>
      </c>
      <c r="R1156" s="58">
        <v>0</v>
      </c>
      <c r="S1156" s="91">
        <v>0</v>
      </c>
    </row>
    <row r="1157" spans="1:19">
      <c r="A1157" s="54" t="s">
        <v>1753</v>
      </c>
      <c r="B1157" s="55" t="s">
        <v>1754</v>
      </c>
      <c r="C1157" s="56">
        <v>5</v>
      </c>
      <c r="D1157" s="57">
        <v>51.5</v>
      </c>
      <c r="E1157" s="57">
        <v>3</v>
      </c>
      <c r="F1157" s="57">
        <v>3</v>
      </c>
      <c r="G1157" s="57">
        <v>0</v>
      </c>
      <c r="H1157" s="57">
        <v>16.5</v>
      </c>
      <c r="I1157" s="57">
        <v>37.5</v>
      </c>
      <c r="J1157" s="57">
        <v>0</v>
      </c>
      <c r="K1157" s="57">
        <v>0</v>
      </c>
      <c r="L1157" s="57">
        <v>0</v>
      </c>
      <c r="M1157" s="57">
        <v>0</v>
      </c>
      <c r="N1157" s="58">
        <v>1.3</v>
      </c>
      <c r="O1157" s="58">
        <v>8</v>
      </c>
      <c r="P1157" s="58">
        <v>0</v>
      </c>
      <c r="Q1157" s="58">
        <v>0</v>
      </c>
      <c r="R1157" s="58">
        <v>0</v>
      </c>
      <c r="S1157" s="91">
        <v>0</v>
      </c>
    </row>
    <row r="1158" spans="1:19">
      <c r="A1158" s="54" t="s">
        <v>1755</v>
      </c>
      <c r="B1158" s="55" t="s">
        <v>1756</v>
      </c>
      <c r="C1158" s="56">
        <v>1</v>
      </c>
      <c r="D1158" s="57">
        <v>52</v>
      </c>
      <c r="E1158" s="57">
        <v>3</v>
      </c>
      <c r="F1158" s="57">
        <v>3</v>
      </c>
      <c r="G1158" s="57">
        <v>0</v>
      </c>
      <c r="H1158" s="57">
        <v>17</v>
      </c>
      <c r="I1158" s="57">
        <v>38</v>
      </c>
      <c r="J1158" s="57">
        <v>0</v>
      </c>
      <c r="K1158" s="57">
        <v>0</v>
      </c>
      <c r="L1158" s="57">
        <v>0</v>
      </c>
      <c r="M1158" s="57">
        <v>0</v>
      </c>
      <c r="N1158" s="58">
        <v>1.3</v>
      </c>
      <c r="O1158" s="58">
        <v>8</v>
      </c>
      <c r="P1158" s="58">
        <v>0</v>
      </c>
      <c r="Q1158" s="58">
        <v>0</v>
      </c>
      <c r="R1158" s="58">
        <v>0</v>
      </c>
      <c r="S1158" s="91">
        <v>0</v>
      </c>
    </row>
    <row r="1159" spans="1:19">
      <c r="A1159" s="54" t="s">
        <v>1757</v>
      </c>
      <c r="B1159" s="55" t="s">
        <v>1758</v>
      </c>
      <c r="C1159" s="56">
        <v>1</v>
      </c>
      <c r="D1159" s="57">
        <v>56.3</v>
      </c>
      <c r="E1159" s="57">
        <v>3</v>
      </c>
      <c r="F1159" s="57">
        <v>3</v>
      </c>
      <c r="G1159" s="57">
        <v>0</v>
      </c>
      <c r="H1159" s="57">
        <v>21.3</v>
      </c>
      <c r="I1159" s="57">
        <v>42.3</v>
      </c>
      <c r="J1159" s="57">
        <v>0</v>
      </c>
      <c r="K1159" s="57">
        <v>0</v>
      </c>
      <c r="L1159" s="57">
        <v>0</v>
      </c>
      <c r="M1159" s="57">
        <v>0</v>
      </c>
      <c r="N1159" s="58">
        <v>1.3</v>
      </c>
      <c r="O1159" s="58">
        <v>8</v>
      </c>
      <c r="P1159" s="58">
        <v>0</v>
      </c>
      <c r="Q1159" s="58">
        <v>0</v>
      </c>
      <c r="R1159" s="58">
        <v>0</v>
      </c>
      <c r="S1159" s="91">
        <v>0</v>
      </c>
    </row>
    <row r="1160" spans="1:19">
      <c r="A1160" s="54" t="s">
        <v>1759</v>
      </c>
      <c r="B1160" s="55" t="s">
        <v>1760</v>
      </c>
      <c r="C1160" s="56">
        <v>5</v>
      </c>
      <c r="D1160" s="57">
        <v>56.3</v>
      </c>
      <c r="E1160" s="57">
        <v>3</v>
      </c>
      <c r="F1160" s="57">
        <v>3</v>
      </c>
      <c r="G1160" s="57">
        <v>0</v>
      </c>
      <c r="H1160" s="57">
        <v>21.3</v>
      </c>
      <c r="I1160" s="57">
        <v>42.3</v>
      </c>
      <c r="J1160" s="57">
        <v>0</v>
      </c>
      <c r="K1160" s="57">
        <v>0</v>
      </c>
      <c r="L1160" s="57">
        <v>0</v>
      </c>
      <c r="M1160" s="57">
        <v>0</v>
      </c>
      <c r="N1160" s="58">
        <v>1.3</v>
      </c>
      <c r="O1160" s="58">
        <v>8</v>
      </c>
      <c r="P1160" s="58">
        <v>0</v>
      </c>
      <c r="Q1160" s="58">
        <v>0</v>
      </c>
      <c r="R1160" s="58">
        <v>0</v>
      </c>
      <c r="S1160" s="91">
        <v>0</v>
      </c>
    </row>
    <row r="1161" spans="1:19">
      <c r="A1161" s="54" t="s">
        <v>1761</v>
      </c>
      <c r="B1161" s="55" t="s">
        <v>1762</v>
      </c>
      <c r="C1161" s="56">
        <v>5</v>
      </c>
      <c r="D1161" s="57">
        <v>55</v>
      </c>
      <c r="E1161" s="57">
        <v>3</v>
      </c>
      <c r="F1161" s="57">
        <v>3</v>
      </c>
      <c r="G1161" s="57">
        <v>0</v>
      </c>
      <c r="H1161" s="57">
        <v>21</v>
      </c>
      <c r="I1161" s="57">
        <v>42</v>
      </c>
      <c r="J1161" s="57">
        <v>44.5</v>
      </c>
      <c r="K1161" s="57">
        <v>0</v>
      </c>
      <c r="L1161" s="57">
        <v>0</v>
      </c>
      <c r="M1161" s="57">
        <v>0</v>
      </c>
      <c r="N1161" s="58">
        <v>1.3</v>
      </c>
      <c r="O1161" s="58">
        <v>10.15</v>
      </c>
      <c r="P1161" s="58">
        <v>0</v>
      </c>
      <c r="Q1161" s="58">
        <v>0</v>
      </c>
      <c r="R1161" s="58">
        <v>0</v>
      </c>
      <c r="S1161" s="91">
        <v>0</v>
      </c>
    </row>
    <row r="1162" spans="1:19">
      <c r="A1162" s="54" t="s">
        <v>1763</v>
      </c>
      <c r="B1162" s="55" t="s">
        <v>1764</v>
      </c>
      <c r="C1162" s="56">
        <v>1</v>
      </c>
      <c r="D1162" s="57">
        <v>52.5</v>
      </c>
      <c r="E1162" s="57">
        <v>3</v>
      </c>
      <c r="F1162" s="57">
        <v>3</v>
      </c>
      <c r="G1162" s="57">
        <v>0</v>
      </c>
      <c r="H1162" s="57">
        <v>18.3</v>
      </c>
      <c r="I1162" s="57">
        <v>43.3</v>
      </c>
      <c r="J1162" s="57">
        <v>0</v>
      </c>
      <c r="K1162" s="57">
        <v>0</v>
      </c>
      <c r="L1162" s="57">
        <v>0</v>
      </c>
      <c r="M1162" s="57">
        <v>0</v>
      </c>
      <c r="N1162" s="58">
        <v>1.3</v>
      </c>
      <c r="O1162" s="58">
        <v>8</v>
      </c>
      <c r="P1162" s="58">
        <v>0</v>
      </c>
      <c r="Q1162" s="58">
        <v>0</v>
      </c>
      <c r="R1162" s="58">
        <v>0</v>
      </c>
      <c r="S1162" s="91">
        <v>0</v>
      </c>
    </row>
    <row r="1163" spans="1:19">
      <c r="A1163" s="54" t="s">
        <v>1765</v>
      </c>
      <c r="B1163" s="55" t="s">
        <v>1766</v>
      </c>
      <c r="C1163" s="56">
        <v>5</v>
      </c>
      <c r="D1163" s="57">
        <v>52.5</v>
      </c>
      <c r="E1163" s="57">
        <v>3</v>
      </c>
      <c r="F1163" s="57">
        <v>3</v>
      </c>
      <c r="G1163" s="57">
        <v>0</v>
      </c>
      <c r="H1163" s="57">
        <v>18.3</v>
      </c>
      <c r="I1163" s="57">
        <v>43.3</v>
      </c>
      <c r="J1163" s="57">
        <v>0</v>
      </c>
      <c r="K1163" s="57">
        <v>0</v>
      </c>
      <c r="L1163" s="57">
        <v>0</v>
      </c>
      <c r="M1163" s="57">
        <v>0</v>
      </c>
      <c r="N1163" s="58">
        <v>1.3</v>
      </c>
      <c r="O1163" s="58">
        <v>8</v>
      </c>
      <c r="P1163" s="58">
        <v>0</v>
      </c>
      <c r="Q1163" s="58">
        <v>0</v>
      </c>
      <c r="R1163" s="58">
        <v>0</v>
      </c>
      <c r="S1163" s="91">
        <v>0</v>
      </c>
    </row>
    <row r="1164" spans="1:19">
      <c r="A1164" s="54" t="s">
        <v>1767</v>
      </c>
      <c r="B1164" s="55" t="s">
        <v>1768</v>
      </c>
      <c r="C1164" s="56">
        <v>5</v>
      </c>
      <c r="D1164" s="57">
        <v>55</v>
      </c>
      <c r="E1164" s="57">
        <v>2.6</v>
      </c>
      <c r="F1164" s="57">
        <v>3</v>
      </c>
      <c r="G1164" s="57">
        <v>0</v>
      </c>
      <c r="H1164" s="57">
        <v>22.5</v>
      </c>
      <c r="I1164" s="57">
        <v>40.5</v>
      </c>
      <c r="J1164" s="57">
        <v>0</v>
      </c>
      <c r="K1164" s="57">
        <v>0</v>
      </c>
      <c r="L1164" s="57">
        <v>0</v>
      </c>
      <c r="M1164" s="57">
        <v>0</v>
      </c>
      <c r="N1164" s="58">
        <v>1.3</v>
      </c>
      <c r="O1164" s="58">
        <v>9</v>
      </c>
      <c r="P1164" s="58">
        <v>0</v>
      </c>
      <c r="Q1164" s="58">
        <v>0</v>
      </c>
      <c r="R1164" s="58">
        <v>0</v>
      </c>
      <c r="S1164" s="91">
        <v>0</v>
      </c>
    </row>
    <row r="1165" spans="1:19">
      <c r="A1165" s="54" t="s">
        <v>1769</v>
      </c>
      <c r="B1165" s="55" t="s">
        <v>1770</v>
      </c>
      <c r="C1165" s="56">
        <v>1</v>
      </c>
      <c r="D1165" s="57">
        <v>55</v>
      </c>
      <c r="E1165" s="57">
        <v>2.6</v>
      </c>
      <c r="F1165" s="57">
        <v>3</v>
      </c>
      <c r="G1165" s="57">
        <v>0</v>
      </c>
      <c r="H1165" s="57">
        <v>22.5</v>
      </c>
      <c r="I1165" s="57">
        <v>40.5</v>
      </c>
      <c r="J1165" s="57">
        <v>0</v>
      </c>
      <c r="K1165" s="57">
        <v>0</v>
      </c>
      <c r="L1165" s="57">
        <v>0</v>
      </c>
      <c r="M1165" s="57">
        <v>0</v>
      </c>
      <c r="N1165" s="58">
        <v>1.3</v>
      </c>
      <c r="O1165" s="58">
        <v>9</v>
      </c>
      <c r="P1165" s="58">
        <v>0</v>
      </c>
      <c r="Q1165" s="58">
        <v>0</v>
      </c>
      <c r="R1165" s="58">
        <v>0</v>
      </c>
      <c r="S1165" s="91">
        <v>0</v>
      </c>
    </row>
    <row r="1166" spans="1:19">
      <c r="A1166" s="54" t="s">
        <v>1771</v>
      </c>
      <c r="B1166" s="55" t="s">
        <v>1772</v>
      </c>
      <c r="C1166" s="56">
        <v>1</v>
      </c>
      <c r="D1166" s="57">
        <v>55</v>
      </c>
      <c r="E1166" s="57">
        <v>3</v>
      </c>
      <c r="F1166" s="57">
        <v>3</v>
      </c>
      <c r="G1166" s="57">
        <v>0</v>
      </c>
      <c r="H1166" s="57">
        <v>24.5</v>
      </c>
      <c r="I1166" s="57">
        <v>45.5</v>
      </c>
      <c r="J1166" s="57">
        <v>48</v>
      </c>
      <c r="K1166" s="57">
        <v>0</v>
      </c>
      <c r="L1166" s="57">
        <v>0</v>
      </c>
      <c r="M1166" s="57">
        <v>0</v>
      </c>
      <c r="N1166" s="58">
        <v>1.3</v>
      </c>
      <c r="O1166" s="58">
        <v>10.15</v>
      </c>
      <c r="P1166" s="58">
        <v>0</v>
      </c>
      <c r="Q1166" s="58">
        <v>0</v>
      </c>
      <c r="R1166" s="58">
        <v>0</v>
      </c>
      <c r="S1166" s="91">
        <v>0</v>
      </c>
    </row>
    <row r="1167" spans="1:19">
      <c r="A1167" s="54" t="s">
        <v>1773</v>
      </c>
      <c r="B1167" s="55" t="s">
        <v>1774</v>
      </c>
      <c r="C1167" s="56">
        <v>5</v>
      </c>
      <c r="D1167" s="57">
        <v>55</v>
      </c>
      <c r="E1167" s="57">
        <v>3</v>
      </c>
      <c r="F1167" s="57">
        <v>3</v>
      </c>
      <c r="G1167" s="57">
        <v>0</v>
      </c>
      <c r="H1167" s="57">
        <v>23.5</v>
      </c>
      <c r="I1167" s="57">
        <v>44.5</v>
      </c>
      <c r="J1167" s="57">
        <v>47</v>
      </c>
      <c r="K1167" s="57">
        <v>0</v>
      </c>
      <c r="L1167" s="57">
        <v>0</v>
      </c>
      <c r="M1167" s="57">
        <v>0</v>
      </c>
      <c r="N1167" s="58">
        <v>1.3</v>
      </c>
      <c r="O1167" s="58">
        <v>10.15</v>
      </c>
      <c r="P1167" s="58">
        <v>0</v>
      </c>
      <c r="Q1167" s="58">
        <v>0</v>
      </c>
      <c r="R1167" s="58">
        <v>0</v>
      </c>
      <c r="S1167" s="91">
        <v>0</v>
      </c>
    </row>
    <row r="1168" spans="1:19">
      <c r="A1168" s="54" t="s">
        <v>1775</v>
      </c>
      <c r="B1168" s="55" t="s">
        <v>1776</v>
      </c>
      <c r="C1168" s="56">
        <v>5</v>
      </c>
      <c r="D1168" s="57">
        <v>55</v>
      </c>
      <c r="E1168" s="57">
        <v>3</v>
      </c>
      <c r="F1168" s="57">
        <v>3</v>
      </c>
      <c r="G1168" s="57">
        <v>0</v>
      </c>
      <c r="H1168" s="57">
        <v>23</v>
      </c>
      <c r="I1168" s="57">
        <v>44</v>
      </c>
      <c r="J1168" s="57">
        <v>46.5</v>
      </c>
      <c r="K1168" s="57">
        <v>0</v>
      </c>
      <c r="L1168" s="57">
        <v>0</v>
      </c>
      <c r="M1168" s="57">
        <v>0</v>
      </c>
      <c r="N1168" s="58">
        <v>1.3</v>
      </c>
      <c r="O1168" s="58">
        <v>10.15</v>
      </c>
      <c r="P1168" s="58">
        <v>0</v>
      </c>
      <c r="Q1168" s="58">
        <v>0</v>
      </c>
      <c r="R1168" s="58">
        <v>0</v>
      </c>
      <c r="S1168" s="91">
        <v>0</v>
      </c>
    </row>
    <row r="1169" spans="1:19">
      <c r="A1169" s="54" t="s">
        <v>1777</v>
      </c>
      <c r="B1169" s="55" t="s">
        <v>1778</v>
      </c>
      <c r="C1169" s="56">
        <v>1</v>
      </c>
      <c r="D1169" s="57">
        <v>55</v>
      </c>
      <c r="E1169" s="57">
        <v>3</v>
      </c>
      <c r="F1169" s="57">
        <v>3</v>
      </c>
      <c r="G1169" s="57">
        <v>0</v>
      </c>
      <c r="H1169" s="57">
        <v>23</v>
      </c>
      <c r="I1169" s="57">
        <v>44</v>
      </c>
      <c r="J1169" s="57">
        <v>46.5</v>
      </c>
      <c r="K1169" s="57">
        <v>0</v>
      </c>
      <c r="L1169" s="57">
        <v>0</v>
      </c>
      <c r="M1169" s="57">
        <v>0</v>
      </c>
      <c r="N1169" s="58">
        <v>1.3</v>
      </c>
      <c r="O1169" s="58">
        <v>10.15</v>
      </c>
      <c r="P1169" s="58">
        <v>0</v>
      </c>
      <c r="Q1169" s="58">
        <v>0</v>
      </c>
      <c r="R1169" s="58">
        <v>0</v>
      </c>
      <c r="S1169" s="91">
        <v>0</v>
      </c>
    </row>
    <row r="1170" spans="1:19">
      <c r="A1170" s="54" t="s">
        <v>1779</v>
      </c>
      <c r="B1170" s="55" t="s">
        <v>1780</v>
      </c>
      <c r="C1170" s="56">
        <v>1</v>
      </c>
      <c r="D1170" s="57">
        <v>56.6</v>
      </c>
      <c r="E1170" s="57">
        <v>3</v>
      </c>
      <c r="F1170" s="57">
        <v>3</v>
      </c>
      <c r="G1170" s="57">
        <v>0</v>
      </c>
      <c r="H1170" s="57">
        <v>21.6</v>
      </c>
      <c r="I1170" s="57">
        <v>42.6</v>
      </c>
      <c r="J1170" s="57">
        <v>0</v>
      </c>
      <c r="K1170" s="57">
        <v>0</v>
      </c>
      <c r="L1170" s="57">
        <v>0</v>
      </c>
      <c r="M1170" s="57">
        <v>0</v>
      </c>
      <c r="N1170" s="58">
        <v>1.3</v>
      </c>
      <c r="O1170" s="58">
        <v>8</v>
      </c>
      <c r="P1170" s="58">
        <v>0</v>
      </c>
      <c r="Q1170" s="58">
        <v>0</v>
      </c>
      <c r="R1170" s="58">
        <v>0</v>
      </c>
      <c r="S1170" s="91">
        <v>0</v>
      </c>
    </row>
    <row r="1171" spans="1:19">
      <c r="A1171" s="54" t="s">
        <v>1781</v>
      </c>
      <c r="B1171" s="55" t="s">
        <v>1782</v>
      </c>
      <c r="C1171" s="56">
        <v>1</v>
      </c>
      <c r="D1171" s="57">
        <v>56.8</v>
      </c>
      <c r="E1171" s="57">
        <v>3</v>
      </c>
      <c r="F1171" s="57">
        <v>3</v>
      </c>
      <c r="G1171" s="57">
        <v>0</v>
      </c>
      <c r="H1171" s="57">
        <v>21.8</v>
      </c>
      <c r="I1171" s="57">
        <v>42.8</v>
      </c>
      <c r="J1171" s="57">
        <v>0</v>
      </c>
      <c r="K1171" s="57">
        <v>0</v>
      </c>
      <c r="L1171" s="57">
        <v>0</v>
      </c>
      <c r="M1171" s="57">
        <v>0</v>
      </c>
      <c r="N1171" s="58">
        <v>1.3</v>
      </c>
      <c r="O1171" s="58">
        <v>8</v>
      </c>
      <c r="P1171" s="58">
        <v>0</v>
      </c>
      <c r="Q1171" s="58">
        <v>0</v>
      </c>
      <c r="R1171" s="58">
        <v>0</v>
      </c>
      <c r="S1171" s="91">
        <v>0</v>
      </c>
    </row>
    <row r="1172" spans="1:19">
      <c r="A1172" s="54" t="s">
        <v>1783</v>
      </c>
      <c r="B1172" s="55" t="s">
        <v>1784</v>
      </c>
      <c r="C1172" s="56">
        <v>5</v>
      </c>
      <c r="D1172" s="57">
        <v>55</v>
      </c>
      <c r="E1172" s="57">
        <v>3</v>
      </c>
      <c r="F1172" s="57">
        <v>3</v>
      </c>
      <c r="G1172" s="57">
        <v>0</v>
      </c>
      <c r="H1172" s="57">
        <v>21</v>
      </c>
      <c r="I1172" s="57">
        <v>42</v>
      </c>
      <c r="J1172" s="57">
        <v>44.5</v>
      </c>
      <c r="K1172" s="57">
        <v>0</v>
      </c>
      <c r="L1172" s="57">
        <v>0</v>
      </c>
      <c r="M1172" s="57">
        <v>0</v>
      </c>
      <c r="N1172" s="58">
        <v>1.3</v>
      </c>
      <c r="O1172" s="58">
        <v>10.15</v>
      </c>
      <c r="P1172" s="58">
        <v>0</v>
      </c>
      <c r="Q1172" s="58">
        <v>0</v>
      </c>
      <c r="R1172" s="58">
        <v>0</v>
      </c>
      <c r="S1172" s="91">
        <v>0</v>
      </c>
    </row>
    <row r="1173" spans="1:19">
      <c r="A1173" s="54" t="s">
        <v>3624</v>
      </c>
      <c r="B1173" s="55" t="s">
        <v>3625</v>
      </c>
      <c r="C1173" s="56">
        <v>5</v>
      </c>
      <c r="D1173" s="57">
        <v>54.5</v>
      </c>
      <c r="E1173" s="57">
        <v>2.6</v>
      </c>
      <c r="F1173" s="57">
        <v>2.5150000000000001</v>
      </c>
      <c r="G1173" s="57">
        <v>0</v>
      </c>
      <c r="H1173" s="57">
        <v>20.5</v>
      </c>
      <c r="I1173" s="57">
        <v>36</v>
      </c>
      <c r="J1173" s="57">
        <v>36.454000000000001</v>
      </c>
      <c r="K1173" s="57">
        <v>0</v>
      </c>
      <c r="L1173" s="57">
        <v>0</v>
      </c>
      <c r="M1173" s="57">
        <v>0</v>
      </c>
      <c r="N1173" s="58">
        <v>1.1499999999999999</v>
      </c>
      <c r="O1173" s="58">
        <v>45</v>
      </c>
      <c r="P1173" s="58">
        <v>0</v>
      </c>
      <c r="Q1173" s="58">
        <v>0</v>
      </c>
      <c r="R1173" s="58">
        <v>0</v>
      </c>
      <c r="S1173" s="91">
        <v>0</v>
      </c>
    </row>
    <row r="1174" spans="1:19">
      <c r="A1174" s="54" t="s">
        <v>1785</v>
      </c>
      <c r="B1174" s="55" t="s">
        <v>1786</v>
      </c>
      <c r="C1174" s="56">
        <v>1</v>
      </c>
      <c r="D1174" s="57">
        <v>59.5</v>
      </c>
      <c r="E1174" s="57">
        <v>3</v>
      </c>
      <c r="F1174" s="57">
        <v>3</v>
      </c>
      <c r="G1174" s="57">
        <v>0</v>
      </c>
      <c r="H1174" s="57">
        <v>26.1</v>
      </c>
      <c r="I1174" s="57">
        <v>31.5</v>
      </c>
      <c r="J1174" s="57">
        <v>36.1</v>
      </c>
      <c r="K1174" s="57">
        <v>38.267000000000003</v>
      </c>
      <c r="L1174" s="57">
        <v>0</v>
      </c>
      <c r="M1174" s="57">
        <v>0</v>
      </c>
      <c r="N1174" s="58">
        <v>1.3</v>
      </c>
      <c r="O1174" s="58">
        <v>8</v>
      </c>
      <c r="P1174" s="58">
        <v>16</v>
      </c>
      <c r="Q1174" s="58">
        <v>0</v>
      </c>
      <c r="R1174" s="58">
        <v>0</v>
      </c>
      <c r="S1174" s="91">
        <v>0</v>
      </c>
    </row>
    <row r="1175" spans="1:19">
      <c r="A1175" s="54" t="s">
        <v>1787</v>
      </c>
      <c r="B1175" s="55" t="s">
        <v>1788</v>
      </c>
      <c r="C1175" s="56">
        <v>1</v>
      </c>
      <c r="D1175" s="57">
        <v>58.5</v>
      </c>
      <c r="E1175" s="57">
        <v>3</v>
      </c>
      <c r="F1175" s="57">
        <v>3</v>
      </c>
      <c r="G1175" s="57">
        <v>0</v>
      </c>
      <c r="H1175" s="57">
        <v>25.1</v>
      </c>
      <c r="I1175" s="57">
        <v>30.5</v>
      </c>
      <c r="J1175" s="57">
        <v>35.1</v>
      </c>
      <c r="K1175" s="57">
        <v>37.267000000000003</v>
      </c>
      <c r="L1175" s="57">
        <v>0</v>
      </c>
      <c r="M1175" s="57">
        <v>0</v>
      </c>
      <c r="N1175" s="58">
        <v>1.3</v>
      </c>
      <c r="O1175" s="58">
        <v>8</v>
      </c>
      <c r="P1175" s="58">
        <v>16</v>
      </c>
      <c r="Q1175" s="58">
        <v>0</v>
      </c>
      <c r="R1175" s="58">
        <v>0</v>
      </c>
      <c r="S1175" s="91">
        <v>0</v>
      </c>
    </row>
    <row r="1176" spans="1:19">
      <c r="A1176" s="54" t="s">
        <v>1789</v>
      </c>
      <c r="B1176" s="55" t="s">
        <v>1790</v>
      </c>
      <c r="C1176" s="56">
        <v>5</v>
      </c>
      <c r="D1176" s="57">
        <v>58.5</v>
      </c>
      <c r="E1176" s="57">
        <v>3</v>
      </c>
      <c r="F1176" s="57">
        <v>3</v>
      </c>
      <c r="G1176" s="57">
        <v>0</v>
      </c>
      <c r="H1176" s="57">
        <v>26.6</v>
      </c>
      <c r="I1176" s="57">
        <v>33.206000000000003</v>
      </c>
      <c r="J1176" s="57">
        <v>36.6</v>
      </c>
      <c r="K1176" s="57">
        <v>38.767000000000003</v>
      </c>
      <c r="L1176" s="57">
        <v>0</v>
      </c>
      <c r="M1176" s="57">
        <v>0</v>
      </c>
      <c r="N1176" s="58">
        <v>3</v>
      </c>
      <c r="O1176" s="58">
        <v>7.3</v>
      </c>
      <c r="P1176" s="58">
        <v>16</v>
      </c>
      <c r="Q1176" s="58">
        <v>0</v>
      </c>
      <c r="R1176" s="58">
        <v>0</v>
      </c>
      <c r="S1176" s="91">
        <v>0</v>
      </c>
    </row>
    <row r="1177" spans="1:19">
      <c r="A1177" s="54" t="s">
        <v>1791</v>
      </c>
      <c r="B1177" s="55" t="s">
        <v>1792</v>
      </c>
      <c r="C1177" s="56">
        <v>5</v>
      </c>
      <c r="D1177" s="57">
        <v>51.8</v>
      </c>
      <c r="E1177" s="57">
        <v>2.6</v>
      </c>
      <c r="F1177" s="57">
        <v>2.5150000000000001</v>
      </c>
      <c r="G1177" s="57">
        <v>0</v>
      </c>
      <c r="H1177" s="57">
        <v>21.5</v>
      </c>
      <c r="I1177" s="57">
        <v>0</v>
      </c>
      <c r="J1177" s="57">
        <v>0</v>
      </c>
      <c r="K1177" s="57">
        <v>0</v>
      </c>
      <c r="L1177" s="57">
        <v>0</v>
      </c>
      <c r="M1177" s="57">
        <v>0</v>
      </c>
      <c r="N1177" s="58">
        <v>1.5</v>
      </c>
      <c r="O1177" s="58">
        <v>0</v>
      </c>
      <c r="P1177" s="58">
        <v>0</v>
      </c>
      <c r="Q1177" s="58">
        <v>0</v>
      </c>
      <c r="R1177" s="58">
        <v>0</v>
      </c>
      <c r="S1177" s="91">
        <v>0</v>
      </c>
    </row>
    <row r="1178" spans="1:19">
      <c r="A1178" s="54" t="s">
        <v>1793</v>
      </c>
      <c r="B1178" s="55" t="s">
        <v>1794</v>
      </c>
      <c r="C1178" s="56">
        <v>1</v>
      </c>
      <c r="D1178" s="57">
        <v>54</v>
      </c>
      <c r="E1178" s="57">
        <v>3</v>
      </c>
      <c r="F1178" s="57">
        <v>3</v>
      </c>
      <c r="G1178" s="57">
        <v>0</v>
      </c>
      <c r="H1178" s="57">
        <v>22</v>
      </c>
      <c r="I1178" s="57">
        <v>0</v>
      </c>
      <c r="J1178" s="57">
        <v>0</v>
      </c>
      <c r="K1178" s="57">
        <v>0</v>
      </c>
      <c r="L1178" s="57">
        <v>0</v>
      </c>
      <c r="M1178" s="57">
        <v>0</v>
      </c>
      <c r="N1178" s="58">
        <v>1.45</v>
      </c>
      <c r="O1178" s="58">
        <v>0</v>
      </c>
      <c r="P1178" s="58">
        <v>0</v>
      </c>
      <c r="Q1178" s="58">
        <v>0</v>
      </c>
      <c r="R1178" s="58">
        <v>0</v>
      </c>
      <c r="S1178" s="91">
        <v>0</v>
      </c>
    </row>
    <row r="1179" spans="1:19">
      <c r="A1179" s="54" t="s">
        <v>1795</v>
      </c>
      <c r="B1179" s="55" t="s">
        <v>1796</v>
      </c>
      <c r="C1179" s="56">
        <v>1</v>
      </c>
      <c r="D1179" s="57">
        <v>54</v>
      </c>
      <c r="E1179" s="57">
        <v>3</v>
      </c>
      <c r="F1179" s="57">
        <v>3</v>
      </c>
      <c r="G1179" s="57">
        <v>0</v>
      </c>
      <c r="H1179" s="57">
        <v>22.8</v>
      </c>
      <c r="I1179" s="57">
        <v>0</v>
      </c>
      <c r="J1179" s="57">
        <v>0</v>
      </c>
      <c r="K1179" s="57">
        <v>0</v>
      </c>
      <c r="L1179" s="57">
        <v>0</v>
      </c>
      <c r="M1179" s="57">
        <v>0</v>
      </c>
      <c r="N1179" s="58">
        <v>1.45</v>
      </c>
      <c r="O1179" s="58">
        <v>0</v>
      </c>
      <c r="P1179" s="58">
        <v>0</v>
      </c>
      <c r="Q1179" s="58">
        <v>0</v>
      </c>
      <c r="R1179" s="58">
        <v>0</v>
      </c>
      <c r="S1179" s="91">
        <v>0</v>
      </c>
    </row>
    <row r="1180" spans="1:19">
      <c r="A1180" s="54" t="s">
        <v>1797</v>
      </c>
      <c r="B1180" s="55" t="s">
        <v>1798</v>
      </c>
      <c r="C1180" s="56">
        <v>5</v>
      </c>
      <c r="D1180" s="57">
        <v>54</v>
      </c>
      <c r="E1180" s="57">
        <v>3</v>
      </c>
      <c r="F1180" s="57">
        <v>3</v>
      </c>
      <c r="G1180" s="57">
        <v>0</v>
      </c>
      <c r="H1180" s="57">
        <v>22</v>
      </c>
      <c r="I1180" s="57">
        <v>0</v>
      </c>
      <c r="J1180" s="57">
        <v>0</v>
      </c>
      <c r="K1180" s="57">
        <v>0</v>
      </c>
      <c r="L1180" s="57">
        <v>0</v>
      </c>
      <c r="M1180" s="57">
        <v>0</v>
      </c>
      <c r="N1180" s="58">
        <v>1.45</v>
      </c>
      <c r="O1180" s="58">
        <v>0</v>
      </c>
      <c r="P1180" s="58">
        <v>0</v>
      </c>
      <c r="Q1180" s="58">
        <v>0</v>
      </c>
      <c r="R1180" s="58">
        <v>0</v>
      </c>
      <c r="S1180" s="91">
        <v>0</v>
      </c>
    </row>
    <row r="1181" spans="1:19">
      <c r="A1181" s="54" t="s">
        <v>1799</v>
      </c>
      <c r="B1181" s="55" t="s">
        <v>1800</v>
      </c>
      <c r="C1181" s="56">
        <v>5</v>
      </c>
      <c r="D1181" s="57">
        <v>54</v>
      </c>
      <c r="E1181" s="57">
        <v>3</v>
      </c>
      <c r="F1181" s="57">
        <v>3</v>
      </c>
      <c r="G1181" s="57">
        <v>0</v>
      </c>
      <c r="H1181" s="57">
        <v>22.8</v>
      </c>
      <c r="I1181" s="57">
        <v>0</v>
      </c>
      <c r="J1181" s="57">
        <v>0</v>
      </c>
      <c r="K1181" s="57">
        <v>0</v>
      </c>
      <c r="L1181" s="57">
        <v>0</v>
      </c>
      <c r="M1181" s="57">
        <v>0</v>
      </c>
      <c r="N1181" s="58">
        <v>1.45</v>
      </c>
      <c r="O1181" s="58">
        <v>0</v>
      </c>
      <c r="P1181" s="58">
        <v>0</v>
      </c>
      <c r="Q1181" s="58">
        <v>0</v>
      </c>
      <c r="R1181" s="58">
        <v>0</v>
      </c>
      <c r="S1181" s="91">
        <v>0</v>
      </c>
    </row>
    <row r="1182" spans="1:19">
      <c r="A1182" s="54" t="s">
        <v>1801</v>
      </c>
      <c r="B1182" s="55" t="s">
        <v>1802</v>
      </c>
      <c r="C1182" s="56">
        <v>5</v>
      </c>
      <c r="D1182" s="57">
        <v>53.5</v>
      </c>
      <c r="E1182" s="57">
        <v>3</v>
      </c>
      <c r="F1182" s="57">
        <v>3</v>
      </c>
      <c r="G1182" s="57">
        <v>0</v>
      </c>
      <c r="H1182" s="57">
        <v>17.5</v>
      </c>
      <c r="I1182" s="57">
        <v>0</v>
      </c>
      <c r="J1182" s="57">
        <v>0</v>
      </c>
      <c r="K1182" s="57">
        <v>0</v>
      </c>
      <c r="L1182" s="57">
        <v>0</v>
      </c>
      <c r="M1182" s="57">
        <v>0</v>
      </c>
      <c r="N1182" s="58">
        <v>1.45</v>
      </c>
      <c r="O1182" s="58">
        <v>0</v>
      </c>
      <c r="P1182" s="58">
        <v>0</v>
      </c>
      <c r="Q1182" s="58">
        <v>0</v>
      </c>
      <c r="R1182" s="58">
        <v>0</v>
      </c>
      <c r="S1182" s="91">
        <v>0</v>
      </c>
    </row>
    <row r="1183" spans="1:19">
      <c r="A1183" s="54" t="s">
        <v>1803</v>
      </c>
      <c r="B1183" s="55" t="s">
        <v>1804</v>
      </c>
      <c r="C1183" s="56">
        <v>5</v>
      </c>
      <c r="D1183" s="57">
        <v>56</v>
      </c>
      <c r="E1183" s="57">
        <v>3</v>
      </c>
      <c r="F1183" s="57">
        <v>3</v>
      </c>
      <c r="G1183" s="57">
        <v>0</v>
      </c>
      <c r="H1183" s="57">
        <v>20</v>
      </c>
      <c r="I1183" s="57">
        <v>0</v>
      </c>
      <c r="J1183" s="57">
        <v>0</v>
      </c>
      <c r="K1183" s="57">
        <v>0</v>
      </c>
      <c r="L1183" s="57">
        <v>0</v>
      </c>
      <c r="M1183" s="57">
        <v>0</v>
      </c>
      <c r="N1183" s="58">
        <v>1.45</v>
      </c>
      <c r="O1183" s="58">
        <v>0</v>
      </c>
      <c r="P1183" s="58">
        <v>0</v>
      </c>
      <c r="Q1183" s="58">
        <v>0</v>
      </c>
      <c r="R1183" s="58">
        <v>0</v>
      </c>
      <c r="S1183" s="91">
        <v>0</v>
      </c>
    </row>
    <row r="1184" spans="1:19">
      <c r="A1184" s="54" t="s">
        <v>1805</v>
      </c>
      <c r="B1184" s="55" t="s">
        <v>1806</v>
      </c>
      <c r="C1184" s="56">
        <v>5</v>
      </c>
      <c r="D1184" s="57">
        <v>56</v>
      </c>
      <c r="E1184" s="57">
        <v>3</v>
      </c>
      <c r="F1184" s="57">
        <v>3</v>
      </c>
      <c r="G1184" s="57">
        <v>0</v>
      </c>
      <c r="H1184" s="57">
        <v>20</v>
      </c>
      <c r="I1184" s="57">
        <v>0</v>
      </c>
      <c r="J1184" s="57">
        <v>0</v>
      </c>
      <c r="K1184" s="57">
        <v>0</v>
      </c>
      <c r="L1184" s="57">
        <v>0</v>
      </c>
      <c r="M1184" s="57">
        <v>0</v>
      </c>
      <c r="N1184" s="58">
        <v>1.45</v>
      </c>
      <c r="O1184" s="58">
        <v>0</v>
      </c>
      <c r="P1184" s="58">
        <v>0</v>
      </c>
      <c r="Q1184" s="58">
        <v>0</v>
      </c>
      <c r="R1184" s="58">
        <v>0</v>
      </c>
      <c r="S1184" s="91">
        <v>0</v>
      </c>
    </row>
    <row r="1185" spans="1:19">
      <c r="A1185" s="54" t="s">
        <v>1807</v>
      </c>
      <c r="B1185" s="55" t="s">
        <v>1808</v>
      </c>
      <c r="C1185" s="56">
        <v>5</v>
      </c>
      <c r="D1185" s="57">
        <v>56</v>
      </c>
      <c r="E1185" s="57">
        <v>3</v>
      </c>
      <c r="F1185" s="57">
        <v>3</v>
      </c>
      <c r="G1185" s="57">
        <v>0</v>
      </c>
      <c r="H1185" s="57">
        <v>21</v>
      </c>
      <c r="I1185" s="57">
        <v>0</v>
      </c>
      <c r="J1185" s="57">
        <v>0</v>
      </c>
      <c r="K1185" s="57">
        <v>0</v>
      </c>
      <c r="L1185" s="57">
        <v>0</v>
      </c>
      <c r="M1185" s="57">
        <v>0</v>
      </c>
      <c r="N1185" s="58">
        <v>1.45</v>
      </c>
      <c r="O1185" s="58">
        <v>0</v>
      </c>
      <c r="P1185" s="58">
        <v>0</v>
      </c>
      <c r="Q1185" s="58">
        <v>0</v>
      </c>
      <c r="R1185" s="58">
        <v>0</v>
      </c>
      <c r="S1185" s="91">
        <v>0</v>
      </c>
    </row>
    <row r="1186" spans="1:19">
      <c r="A1186" s="54" t="s">
        <v>1809</v>
      </c>
      <c r="B1186" s="55" t="s">
        <v>1810</v>
      </c>
      <c r="C1186" s="56">
        <v>5</v>
      </c>
      <c r="D1186" s="57">
        <v>52.8</v>
      </c>
      <c r="E1186" s="57">
        <v>2.6</v>
      </c>
      <c r="F1186" s="57">
        <v>2.5150000000000001</v>
      </c>
      <c r="G1186" s="57">
        <v>0</v>
      </c>
      <c r="H1186" s="57">
        <v>24.5</v>
      </c>
      <c r="I1186" s="57">
        <v>29.7</v>
      </c>
      <c r="J1186" s="57">
        <v>0</v>
      </c>
      <c r="K1186" s="57">
        <v>0</v>
      </c>
      <c r="L1186" s="57">
        <v>0</v>
      </c>
      <c r="M1186" s="57">
        <v>0</v>
      </c>
      <c r="N1186" s="58">
        <v>1.45</v>
      </c>
      <c r="O1186" s="58">
        <v>1</v>
      </c>
      <c r="P1186" s="58">
        <v>0</v>
      </c>
      <c r="Q1186" s="58">
        <v>0</v>
      </c>
      <c r="R1186" s="58">
        <v>0</v>
      </c>
      <c r="S1186" s="91">
        <v>0</v>
      </c>
    </row>
    <row r="1187" spans="1:19">
      <c r="A1187" s="54" t="s">
        <v>1811</v>
      </c>
      <c r="B1187" s="55" t="s">
        <v>1812</v>
      </c>
      <c r="C1187" s="56">
        <v>5</v>
      </c>
      <c r="D1187" s="57">
        <v>49.5</v>
      </c>
      <c r="E1187" s="57">
        <v>3</v>
      </c>
      <c r="F1187" s="57">
        <v>3</v>
      </c>
      <c r="G1187" s="57">
        <v>0</v>
      </c>
      <c r="H1187" s="57">
        <v>15.3</v>
      </c>
      <c r="I1187" s="57">
        <v>19.3</v>
      </c>
      <c r="J1187" s="57">
        <v>33.299999999999997</v>
      </c>
      <c r="K1187" s="57">
        <v>0</v>
      </c>
      <c r="L1187" s="57">
        <v>0</v>
      </c>
      <c r="M1187" s="57">
        <v>0</v>
      </c>
      <c r="N1187" s="58">
        <v>1.45</v>
      </c>
      <c r="O1187" s="58">
        <v>2.15</v>
      </c>
      <c r="P1187" s="58">
        <v>7</v>
      </c>
      <c r="Q1187" s="58">
        <v>0</v>
      </c>
      <c r="R1187" s="58">
        <v>0</v>
      </c>
      <c r="S1187" s="91">
        <v>0</v>
      </c>
    </row>
    <row r="1188" spans="1:19">
      <c r="A1188" s="54" t="s">
        <v>1813</v>
      </c>
      <c r="B1188" s="55" t="s">
        <v>1814</v>
      </c>
      <c r="C1188" s="56">
        <v>5</v>
      </c>
      <c r="D1188" s="57">
        <v>53.3</v>
      </c>
      <c r="E1188" s="57">
        <v>2.6</v>
      </c>
      <c r="F1188" s="57">
        <v>2.5150000000000001</v>
      </c>
      <c r="G1188" s="57">
        <v>0</v>
      </c>
      <c r="H1188" s="57">
        <v>22.7</v>
      </c>
      <c r="I1188" s="57">
        <v>30.7</v>
      </c>
      <c r="J1188" s="57">
        <v>0</v>
      </c>
      <c r="K1188" s="57">
        <v>0</v>
      </c>
      <c r="L1188" s="57">
        <v>0</v>
      </c>
      <c r="M1188" s="57">
        <v>0</v>
      </c>
      <c r="N1188" s="58">
        <v>1.45</v>
      </c>
      <c r="O1188" s="58">
        <v>3</v>
      </c>
      <c r="P1188" s="58">
        <v>0</v>
      </c>
      <c r="Q1188" s="58">
        <v>0</v>
      </c>
      <c r="R1188" s="58">
        <v>0</v>
      </c>
      <c r="S1188" s="91">
        <v>0</v>
      </c>
    </row>
    <row r="1189" spans="1:19">
      <c r="A1189" s="54" t="s">
        <v>1815</v>
      </c>
      <c r="B1189" s="55" t="s">
        <v>1816</v>
      </c>
      <c r="C1189" s="56">
        <v>1</v>
      </c>
      <c r="D1189" s="57">
        <v>50</v>
      </c>
      <c r="E1189" s="57">
        <v>2.6</v>
      </c>
      <c r="F1189" s="57">
        <v>2.5150000000000001</v>
      </c>
      <c r="G1189" s="57">
        <v>0</v>
      </c>
      <c r="H1189" s="57">
        <v>19.399999999999999</v>
      </c>
      <c r="I1189" s="57">
        <v>27.4</v>
      </c>
      <c r="J1189" s="57">
        <v>0</v>
      </c>
      <c r="K1189" s="57">
        <v>0</v>
      </c>
      <c r="L1189" s="57">
        <v>0</v>
      </c>
      <c r="M1189" s="57">
        <v>0</v>
      </c>
      <c r="N1189" s="58">
        <v>1.45</v>
      </c>
      <c r="O1189" s="58">
        <v>3</v>
      </c>
      <c r="P1189" s="58">
        <v>0</v>
      </c>
      <c r="Q1189" s="58">
        <v>0</v>
      </c>
      <c r="R1189" s="58">
        <v>0</v>
      </c>
      <c r="S1189" s="91">
        <v>0</v>
      </c>
    </row>
    <row r="1190" spans="1:19">
      <c r="A1190" s="54" t="s">
        <v>1817</v>
      </c>
      <c r="B1190" s="55" t="s">
        <v>1818</v>
      </c>
      <c r="C1190" s="56">
        <v>1</v>
      </c>
      <c r="D1190" s="57">
        <v>50.3</v>
      </c>
      <c r="E1190" s="57">
        <v>2.6</v>
      </c>
      <c r="F1190" s="57">
        <v>2.5150000000000001</v>
      </c>
      <c r="G1190" s="57">
        <v>0</v>
      </c>
      <c r="H1190" s="57">
        <v>19.5</v>
      </c>
      <c r="I1190" s="57">
        <v>22</v>
      </c>
      <c r="J1190" s="57">
        <v>0</v>
      </c>
      <c r="K1190" s="57">
        <v>0</v>
      </c>
      <c r="L1190" s="57">
        <v>0</v>
      </c>
      <c r="M1190" s="57">
        <v>0</v>
      </c>
      <c r="N1190" s="58">
        <v>1.45</v>
      </c>
      <c r="O1190" s="58">
        <v>3</v>
      </c>
      <c r="P1190" s="58">
        <v>0</v>
      </c>
      <c r="Q1190" s="58">
        <v>0</v>
      </c>
      <c r="R1190" s="58">
        <v>0</v>
      </c>
      <c r="S1190" s="91">
        <v>0</v>
      </c>
    </row>
    <row r="1191" spans="1:19">
      <c r="A1191" s="54" t="s">
        <v>1819</v>
      </c>
      <c r="B1191" s="55" t="s">
        <v>1820</v>
      </c>
      <c r="C1191" s="56">
        <v>5</v>
      </c>
      <c r="D1191" s="57">
        <v>50</v>
      </c>
      <c r="E1191" s="57">
        <v>2.6</v>
      </c>
      <c r="F1191" s="57">
        <v>2.5150000000000001</v>
      </c>
      <c r="G1191" s="57">
        <v>0</v>
      </c>
      <c r="H1191" s="57">
        <v>20.399999999999999</v>
      </c>
      <c r="I1191" s="57">
        <v>28.4</v>
      </c>
      <c r="J1191" s="57">
        <v>0</v>
      </c>
      <c r="K1191" s="57">
        <v>0</v>
      </c>
      <c r="L1191" s="57">
        <v>0</v>
      </c>
      <c r="M1191" s="57">
        <v>0</v>
      </c>
      <c r="N1191" s="58">
        <v>1.45</v>
      </c>
      <c r="O1191" s="58">
        <v>3</v>
      </c>
      <c r="P1191" s="58">
        <v>0</v>
      </c>
      <c r="Q1191" s="58">
        <v>0</v>
      </c>
      <c r="R1191" s="58">
        <v>0</v>
      </c>
      <c r="S1191" s="91">
        <v>0</v>
      </c>
    </row>
    <row r="1192" spans="1:19">
      <c r="A1192" s="54" t="s">
        <v>1821</v>
      </c>
      <c r="B1192" s="55" t="s">
        <v>1822</v>
      </c>
      <c r="C1192" s="56">
        <v>1</v>
      </c>
      <c r="D1192" s="57">
        <v>51</v>
      </c>
      <c r="E1192" s="57">
        <v>3</v>
      </c>
      <c r="F1192" s="57">
        <v>3</v>
      </c>
      <c r="G1192" s="57">
        <v>0</v>
      </c>
      <c r="H1192" s="57">
        <v>16.8</v>
      </c>
      <c r="I1192" s="57">
        <v>20.8</v>
      </c>
      <c r="J1192" s="57">
        <v>34.799999999999997</v>
      </c>
      <c r="K1192" s="57">
        <v>0</v>
      </c>
      <c r="L1192" s="57">
        <v>0</v>
      </c>
      <c r="M1192" s="57">
        <v>0</v>
      </c>
      <c r="N1192" s="58">
        <v>1.45</v>
      </c>
      <c r="O1192" s="58">
        <v>3</v>
      </c>
      <c r="P1192" s="58">
        <v>7</v>
      </c>
      <c r="Q1192" s="58">
        <v>0</v>
      </c>
      <c r="R1192" s="58">
        <v>0</v>
      </c>
      <c r="S1192" s="91">
        <v>0</v>
      </c>
    </row>
    <row r="1193" spans="1:19">
      <c r="A1193" s="54" t="s">
        <v>1823</v>
      </c>
      <c r="B1193" s="55" t="s">
        <v>1824</v>
      </c>
      <c r="C1193" s="56">
        <v>5</v>
      </c>
      <c r="D1193" s="57">
        <v>50</v>
      </c>
      <c r="E1193" s="57">
        <v>2.6</v>
      </c>
      <c r="F1193" s="57">
        <v>2.5150000000000001</v>
      </c>
      <c r="G1193" s="57">
        <v>0</v>
      </c>
      <c r="H1193" s="57">
        <v>19.399999999999999</v>
      </c>
      <c r="I1193" s="57">
        <v>27.4</v>
      </c>
      <c r="J1193" s="57">
        <v>0</v>
      </c>
      <c r="K1193" s="57">
        <v>0</v>
      </c>
      <c r="L1193" s="57">
        <v>0</v>
      </c>
      <c r="M1193" s="57">
        <v>0</v>
      </c>
      <c r="N1193" s="58">
        <v>1.45</v>
      </c>
      <c r="O1193" s="58">
        <v>3</v>
      </c>
      <c r="P1193" s="58">
        <v>0</v>
      </c>
      <c r="Q1193" s="58">
        <v>0</v>
      </c>
      <c r="R1193" s="58">
        <v>0</v>
      </c>
      <c r="S1193" s="91">
        <v>0</v>
      </c>
    </row>
    <row r="1194" spans="1:19">
      <c r="A1194" s="54" t="s">
        <v>1825</v>
      </c>
      <c r="B1194" s="55" t="s">
        <v>1826</v>
      </c>
      <c r="C1194" s="56">
        <v>5</v>
      </c>
      <c r="D1194" s="57">
        <v>50.3</v>
      </c>
      <c r="E1194" s="57">
        <v>2.6</v>
      </c>
      <c r="F1194" s="57">
        <v>2.5150000000000001</v>
      </c>
      <c r="G1194" s="57">
        <v>0</v>
      </c>
      <c r="H1194" s="57">
        <v>19.5</v>
      </c>
      <c r="I1194" s="57">
        <v>22</v>
      </c>
      <c r="J1194" s="57">
        <v>0</v>
      </c>
      <c r="K1194" s="57">
        <v>0</v>
      </c>
      <c r="L1194" s="57">
        <v>0</v>
      </c>
      <c r="M1194" s="57">
        <v>0</v>
      </c>
      <c r="N1194" s="58">
        <v>1.45</v>
      </c>
      <c r="O1194" s="58">
        <v>3</v>
      </c>
      <c r="P1194" s="58">
        <v>0</v>
      </c>
      <c r="Q1194" s="58">
        <v>0</v>
      </c>
      <c r="R1194" s="58">
        <v>0</v>
      </c>
      <c r="S1194" s="91">
        <v>0</v>
      </c>
    </row>
    <row r="1195" spans="1:19">
      <c r="A1195" s="54" t="s">
        <v>1827</v>
      </c>
      <c r="B1195" s="55" t="s">
        <v>1828</v>
      </c>
      <c r="C1195" s="56">
        <v>5</v>
      </c>
      <c r="D1195" s="57">
        <v>50.8</v>
      </c>
      <c r="E1195" s="57">
        <v>2.6</v>
      </c>
      <c r="F1195" s="57">
        <v>2.5150000000000001</v>
      </c>
      <c r="G1195" s="57">
        <v>0</v>
      </c>
      <c r="H1195" s="57">
        <v>20.2</v>
      </c>
      <c r="I1195" s="57">
        <v>28.2</v>
      </c>
      <c r="J1195" s="57">
        <v>0</v>
      </c>
      <c r="K1195" s="57">
        <v>0</v>
      </c>
      <c r="L1195" s="57">
        <v>0</v>
      </c>
      <c r="M1195" s="57">
        <v>0</v>
      </c>
      <c r="N1195" s="58">
        <v>1.45</v>
      </c>
      <c r="O1195" s="58">
        <v>3</v>
      </c>
      <c r="P1195" s="58">
        <v>0</v>
      </c>
      <c r="Q1195" s="58">
        <v>0</v>
      </c>
      <c r="R1195" s="58">
        <v>0</v>
      </c>
      <c r="S1195" s="91">
        <v>0</v>
      </c>
    </row>
    <row r="1196" spans="1:19">
      <c r="A1196" s="54" t="s">
        <v>1829</v>
      </c>
      <c r="B1196" s="55" t="s">
        <v>1830</v>
      </c>
      <c r="C1196" s="56">
        <v>5</v>
      </c>
      <c r="D1196" s="57">
        <v>54.75</v>
      </c>
      <c r="E1196" s="57">
        <v>2.6</v>
      </c>
      <c r="F1196" s="57">
        <v>2.5150000000000001</v>
      </c>
      <c r="G1196" s="57">
        <v>0</v>
      </c>
      <c r="H1196" s="57">
        <v>24</v>
      </c>
      <c r="I1196" s="57">
        <v>26.45</v>
      </c>
      <c r="J1196" s="57">
        <v>0</v>
      </c>
      <c r="K1196" s="57">
        <v>0</v>
      </c>
      <c r="L1196" s="57">
        <v>0</v>
      </c>
      <c r="M1196" s="57">
        <v>0</v>
      </c>
      <c r="N1196" s="58">
        <v>1.45</v>
      </c>
      <c r="O1196" s="58">
        <v>3</v>
      </c>
      <c r="P1196" s="58">
        <v>0</v>
      </c>
      <c r="Q1196" s="58">
        <v>0</v>
      </c>
      <c r="R1196" s="58">
        <v>0</v>
      </c>
      <c r="S1196" s="91">
        <v>0</v>
      </c>
    </row>
    <row r="1197" spans="1:19">
      <c r="A1197" s="54" t="s">
        <v>1831</v>
      </c>
      <c r="B1197" s="55" t="s">
        <v>1832</v>
      </c>
      <c r="C1197" s="56">
        <v>5</v>
      </c>
      <c r="D1197" s="57">
        <v>50.5</v>
      </c>
      <c r="E1197" s="57">
        <v>3</v>
      </c>
      <c r="F1197" s="57">
        <v>3</v>
      </c>
      <c r="G1197" s="57">
        <v>0</v>
      </c>
      <c r="H1197" s="57">
        <v>16.3</v>
      </c>
      <c r="I1197" s="57">
        <v>20.3</v>
      </c>
      <c r="J1197" s="57">
        <v>34.299999999999997</v>
      </c>
      <c r="K1197" s="57">
        <v>0</v>
      </c>
      <c r="L1197" s="57">
        <v>0</v>
      </c>
      <c r="M1197" s="57">
        <v>0</v>
      </c>
      <c r="N1197" s="58">
        <v>1.45</v>
      </c>
      <c r="O1197" s="58">
        <v>3</v>
      </c>
      <c r="P1197" s="58">
        <v>7</v>
      </c>
      <c r="Q1197" s="58">
        <v>0</v>
      </c>
      <c r="R1197" s="58">
        <v>0</v>
      </c>
      <c r="S1197" s="91">
        <v>0</v>
      </c>
    </row>
    <row r="1198" spans="1:19">
      <c r="A1198" s="54" t="s">
        <v>1833</v>
      </c>
      <c r="B1198" s="55" t="s">
        <v>1834</v>
      </c>
      <c r="C1198" s="56">
        <v>5</v>
      </c>
      <c r="D1198" s="57">
        <v>51</v>
      </c>
      <c r="E1198" s="57">
        <v>3</v>
      </c>
      <c r="F1198" s="57">
        <v>3</v>
      </c>
      <c r="G1198" s="57">
        <v>0</v>
      </c>
      <c r="H1198" s="57">
        <v>16.8</v>
      </c>
      <c r="I1198" s="57">
        <v>20.8</v>
      </c>
      <c r="J1198" s="57">
        <v>34.799999999999997</v>
      </c>
      <c r="K1198" s="57">
        <v>0</v>
      </c>
      <c r="L1198" s="57">
        <v>0</v>
      </c>
      <c r="M1198" s="57">
        <v>0</v>
      </c>
      <c r="N1198" s="58">
        <v>1.45</v>
      </c>
      <c r="O1198" s="58">
        <v>3</v>
      </c>
      <c r="P1198" s="58">
        <v>7</v>
      </c>
      <c r="Q1198" s="58">
        <v>0</v>
      </c>
      <c r="R1198" s="58">
        <v>0</v>
      </c>
      <c r="S1198" s="91">
        <v>0</v>
      </c>
    </row>
    <row r="1199" spans="1:19">
      <c r="A1199" s="54" t="s">
        <v>1835</v>
      </c>
      <c r="B1199" s="55" t="s">
        <v>1836</v>
      </c>
      <c r="C1199" s="56">
        <v>1</v>
      </c>
      <c r="D1199" s="57">
        <v>51</v>
      </c>
      <c r="E1199" s="57">
        <v>3</v>
      </c>
      <c r="F1199" s="57">
        <v>3</v>
      </c>
      <c r="G1199" s="57">
        <v>0</v>
      </c>
      <c r="H1199" s="57">
        <v>16.899999999999999</v>
      </c>
      <c r="I1199" s="57">
        <v>20.77</v>
      </c>
      <c r="J1199" s="57">
        <v>34.770000000000003</v>
      </c>
      <c r="K1199" s="57">
        <v>0</v>
      </c>
      <c r="L1199" s="57">
        <v>0</v>
      </c>
      <c r="M1199" s="57">
        <v>0</v>
      </c>
      <c r="N1199" s="58">
        <v>1.45</v>
      </c>
      <c r="O1199" s="58">
        <v>3</v>
      </c>
      <c r="P1199" s="58">
        <v>7</v>
      </c>
      <c r="Q1199" s="58">
        <v>0</v>
      </c>
      <c r="R1199" s="58">
        <v>0</v>
      </c>
      <c r="S1199" s="91">
        <v>0</v>
      </c>
    </row>
    <row r="1200" spans="1:19">
      <c r="A1200" s="54" t="s">
        <v>1837</v>
      </c>
      <c r="B1200" s="55" t="s">
        <v>1838</v>
      </c>
      <c r="C1200" s="56">
        <v>1</v>
      </c>
      <c r="D1200" s="57">
        <v>50.5</v>
      </c>
      <c r="E1200" s="57">
        <v>3</v>
      </c>
      <c r="F1200" s="57">
        <v>3</v>
      </c>
      <c r="G1200" s="57">
        <v>0</v>
      </c>
      <c r="H1200" s="57">
        <v>16.3</v>
      </c>
      <c r="I1200" s="57">
        <v>20.3</v>
      </c>
      <c r="J1200" s="57">
        <v>34.299999999999997</v>
      </c>
      <c r="K1200" s="57">
        <v>0</v>
      </c>
      <c r="L1200" s="57">
        <v>0</v>
      </c>
      <c r="M1200" s="57">
        <v>0</v>
      </c>
      <c r="N1200" s="58">
        <v>1.45</v>
      </c>
      <c r="O1200" s="58">
        <v>3</v>
      </c>
      <c r="P1200" s="58">
        <v>7</v>
      </c>
      <c r="Q1200" s="58">
        <v>0</v>
      </c>
      <c r="R1200" s="58">
        <v>0</v>
      </c>
      <c r="S1200" s="91">
        <v>0</v>
      </c>
    </row>
    <row r="1201" spans="1:19">
      <c r="A1201" s="54" t="s">
        <v>1839</v>
      </c>
      <c r="B1201" s="55" t="s">
        <v>1840</v>
      </c>
      <c r="C1201" s="56">
        <v>5</v>
      </c>
      <c r="D1201" s="57">
        <v>50.8</v>
      </c>
      <c r="E1201" s="57">
        <v>2.6</v>
      </c>
      <c r="F1201" s="57">
        <v>2.5150000000000001</v>
      </c>
      <c r="G1201" s="57">
        <v>0</v>
      </c>
      <c r="H1201" s="57">
        <v>20.2</v>
      </c>
      <c r="I1201" s="57">
        <v>25.2</v>
      </c>
      <c r="J1201" s="57">
        <v>41.1</v>
      </c>
      <c r="K1201" s="57">
        <v>0</v>
      </c>
      <c r="L1201" s="57">
        <v>0</v>
      </c>
      <c r="M1201" s="57">
        <v>0</v>
      </c>
      <c r="N1201" s="58">
        <v>1.45</v>
      </c>
      <c r="O1201" s="58">
        <v>3.15</v>
      </c>
      <c r="P1201" s="58">
        <v>0</v>
      </c>
      <c r="Q1201" s="58">
        <v>0</v>
      </c>
      <c r="R1201" s="58">
        <v>0</v>
      </c>
      <c r="S1201" s="91">
        <v>0</v>
      </c>
    </row>
    <row r="1202" spans="1:19">
      <c r="A1202" s="54" t="s">
        <v>1841</v>
      </c>
      <c r="B1202" s="55" t="s">
        <v>1842</v>
      </c>
      <c r="C1202" s="56">
        <v>5</v>
      </c>
      <c r="D1202" s="57">
        <v>50.8</v>
      </c>
      <c r="E1202" s="57">
        <v>2.6</v>
      </c>
      <c r="F1202" s="57">
        <v>2.5150000000000001</v>
      </c>
      <c r="G1202" s="57">
        <v>0</v>
      </c>
      <c r="H1202" s="57">
        <v>20.2</v>
      </c>
      <c r="I1202" s="57">
        <v>25.2</v>
      </c>
      <c r="J1202" s="57">
        <v>40</v>
      </c>
      <c r="K1202" s="57">
        <v>0</v>
      </c>
      <c r="L1202" s="57">
        <v>0</v>
      </c>
      <c r="M1202" s="57">
        <v>0</v>
      </c>
      <c r="N1202" s="58">
        <v>1.45</v>
      </c>
      <c r="O1202" s="58">
        <v>3.3</v>
      </c>
      <c r="P1202" s="58">
        <v>0</v>
      </c>
      <c r="Q1202" s="58">
        <v>0</v>
      </c>
      <c r="R1202" s="58">
        <v>0</v>
      </c>
      <c r="S1202" s="91">
        <v>0</v>
      </c>
    </row>
    <row r="1203" spans="1:19">
      <c r="A1203" s="54" t="s">
        <v>1843</v>
      </c>
      <c r="B1203" s="55" t="s">
        <v>1844</v>
      </c>
      <c r="C1203" s="56">
        <v>5</v>
      </c>
      <c r="D1203" s="57">
        <v>50.8</v>
      </c>
      <c r="E1203" s="57">
        <v>2.6</v>
      </c>
      <c r="F1203" s="57">
        <v>2.5150000000000001</v>
      </c>
      <c r="G1203" s="57">
        <v>0</v>
      </c>
      <c r="H1203" s="57">
        <v>19.7</v>
      </c>
      <c r="I1203" s="57">
        <v>24.7</v>
      </c>
      <c r="J1203" s="57">
        <v>39.5</v>
      </c>
      <c r="K1203" s="57">
        <v>0</v>
      </c>
      <c r="L1203" s="57">
        <v>0</v>
      </c>
      <c r="M1203" s="57">
        <v>0</v>
      </c>
      <c r="N1203" s="58">
        <v>1.45</v>
      </c>
      <c r="O1203" s="58">
        <v>3.3</v>
      </c>
      <c r="P1203" s="58">
        <v>0</v>
      </c>
      <c r="Q1203" s="58">
        <v>0</v>
      </c>
      <c r="R1203" s="58">
        <v>0</v>
      </c>
      <c r="S1203" s="91">
        <v>0</v>
      </c>
    </row>
    <row r="1204" spans="1:19">
      <c r="A1204" s="54" t="s">
        <v>1845</v>
      </c>
      <c r="B1204" s="55" t="s">
        <v>1846</v>
      </c>
      <c r="C1204" s="56">
        <v>1</v>
      </c>
      <c r="D1204" s="57">
        <v>51</v>
      </c>
      <c r="E1204" s="57">
        <v>3</v>
      </c>
      <c r="F1204" s="57">
        <v>3</v>
      </c>
      <c r="G1204" s="57">
        <v>0</v>
      </c>
      <c r="H1204" s="57">
        <v>17.2</v>
      </c>
      <c r="I1204" s="57">
        <v>29.2</v>
      </c>
      <c r="J1204" s="57">
        <v>0</v>
      </c>
      <c r="K1204" s="57">
        <v>0</v>
      </c>
      <c r="L1204" s="57">
        <v>0</v>
      </c>
      <c r="M1204" s="57">
        <v>0</v>
      </c>
      <c r="N1204" s="58">
        <v>1.45</v>
      </c>
      <c r="O1204" s="58">
        <v>3.3</v>
      </c>
      <c r="P1204" s="58">
        <v>0</v>
      </c>
      <c r="Q1204" s="58">
        <v>0</v>
      </c>
      <c r="R1204" s="58">
        <v>0</v>
      </c>
      <c r="S1204" s="91">
        <v>0</v>
      </c>
    </row>
    <row r="1205" spans="1:19">
      <c r="A1205" s="54" t="s">
        <v>1847</v>
      </c>
      <c r="B1205" s="55" t="s">
        <v>1848</v>
      </c>
      <c r="C1205" s="56">
        <v>5</v>
      </c>
      <c r="D1205" s="57">
        <v>52</v>
      </c>
      <c r="E1205" s="57">
        <v>2.6</v>
      </c>
      <c r="F1205" s="57">
        <v>2.5150000000000001</v>
      </c>
      <c r="G1205" s="57">
        <v>0</v>
      </c>
      <c r="H1205" s="57">
        <v>17.7</v>
      </c>
      <c r="I1205" s="57">
        <v>22.7</v>
      </c>
      <c r="J1205" s="57">
        <v>37.5</v>
      </c>
      <c r="K1205" s="57">
        <v>0</v>
      </c>
      <c r="L1205" s="57">
        <v>0</v>
      </c>
      <c r="M1205" s="57">
        <v>0</v>
      </c>
      <c r="N1205" s="58">
        <v>1.45</v>
      </c>
      <c r="O1205" s="58">
        <v>3.3</v>
      </c>
      <c r="P1205" s="58">
        <v>0</v>
      </c>
      <c r="Q1205" s="58">
        <v>0</v>
      </c>
      <c r="R1205" s="58">
        <v>0</v>
      </c>
      <c r="S1205" s="91">
        <v>0</v>
      </c>
    </row>
    <row r="1206" spans="1:19">
      <c r="A1206" s="54" t="s">
        <v>1849</v>
      </c>
      <c r="B1206" s="55" t="s">
        <v>1850</v>
      </c>
      <c r="C1206" s="56">
        <v>5</v>
      </c>
      <c r="D1206" s="57">
        <v>50.3</v>
      </c>
      <c r="E1206" s="57">
        <v>2.6</v>
      </c>
      <c r="F1206" s="57">
        <v>2.5150000000000001</v>
      </c>
      <c r="G1206" s="57">
        <v>0</v>
      </c>
      <c r="H1206" s="57">
        <v>19.2</v>
      </c>
      <c r="I1206" s="57">
        <v>24.187000000000001</v>
      </c>
      <c r="J1206" s="57">
        <v>38.966000000000001</v>
      </c>
      <c r="K1206" s="57">
        <v>0</v>
      </c>
      <c r="L1206" s="57">
        <v>0</v>
      </c>
      <c r="M1206" s="57">
        <v>0</v>
      </c>
      <c r="N1206" s="58">
        <v>1.45</v>
      </c>
      <c r="O1206" s="58">
        <v>3.3</v>
      </c>
      <c r="P1206" s="58">
        <v>0</v>
      </c>
      <c r="Q1206" s="58">
        <v>0</v>
      </c>
      <c r="R1206" s="58">
        <v>0</v>
      </c>
      <c r="S1206" s="91">
        <v>0</v>
      </c>
    </row>
    <row r="1207" spans="1:19">
      <c r="A1207" s="54" t="s">
        <v>1851</v>
      </c>
      <c r="B1207" s="55" t="s">
        <v>1852</v>
      </c>
      <c r="C1207" s="56">
        <v>5</v>
      </c>
      <c r="D1207" s="57">
        <v>52</v>
      </c>
      <c r="E1207" s="57">
        <v>2.6</v>
      </c>
      <c r="F1207" s="57">
        <v>2.5150000000000001</v>
      </c>
      <c r="G1207" s="57">
        <v>0</v>
      </c>
      <c r="H1207" s="57">
        <v>18.899999999999999</v>
      </c>
      <c r="I1207" s="57">
        <v>23.9</v>
      </c>
      <c r="J1207" s="57">
        <v>38.700000000000003</v>
      </c>
      <c r="K1207" s="57">
        <v>0</v>
      </c>
      <c r="L1207" s="57">
        <v>0</v>
      </c>
      <c r="M1207" s="57">
        <v>0</v>
      </c>
      <c r="N1207" s="58">
        <v>1.45</v>
      </c>
      <c r="O1207" s="58">
        <v>3.3</v>
      </c>
      <c r="P1207" s="58">
        <v>0</v>
      </c>
      <c r="Q1207" s="58">
        <v>0</v>
      </c>
      <c r="R1207" s="58">
        <v>0</v>
      </c>
      <c r="S1207" s="91">
        <v>0</v>
      </c>
    </row>
    <row r="1208" spans="1:19">
      <c r="A1208" s="54" t="s">
        <v>1853</v>
      </c>
      <c r="B1208" s="55" t="s">
        <v>1854</v>
      </c>
      <c r="C1208" s="56">
        <v>1</v>
      </c>
      <c r="D1208" s="57">
        <v>52.5</v>
      </c>
      <c r="E1208" s="57">
        <v>3</v>
      </c>
      <c r="F1208" s="57">
        <v>3</v>
      </c>
      <c r="G1208" s="57">
        <v>0</v>
      </c>
      <c r="H1208" s="57">
        <v>17.5</v>
      </c>
      <c r="I1208" s="57">
        <v>26.5</v>
      </c>
      <c r="J1208" s="57">
        <v>0</v>
      </c>
      <c r="K1208" s="57">
        <v>0</v>
      </c>
      <c r="L1208" s="57">
        <v>0</v>
      </c>
      <c r="M1208" s="57">
        <v>0</v>
      </c>
      <c r="N1208" s="58">
        <v>1.45</v>
      </c>
      <c r="O1208" s="58">
        <v>4</v>
      </c>
      <c r="P1208" s="58">
        <v>0</v>
      </c>
      <c r="Q1208" s="58">
        <v>0</v>
      </c>
      <c r="R1208" s="58">
        <v>0</v>
      </c>
      <c r="S1208" s="91">
        <v>0</v>
      </c>
    </row>
    <row r="1209" spans="1:19">
      <c r="A1209" s="54" t="s">
        <v>1855</v>
      </c>
      <c r="B1209" s="55" t="s">
        <v>1856</v>
      </c>
      <c r="C1209" s="56">
        <v>5</v>
      </c>
      <c r="D1209" s="57">
        <v>52.2</v>
      </c>
      <c r="E1209" s="57">
        <v>3</v>
      </c>
      <c r="F1209" s="57">
        <v>3</v>
      </c>
      <c r="G1209" s="57">
        <v>0</v>
      </c>
      <c r="H1209" s="57">
        <v>17.2</v>
      </c>
      <c r="I1209" s="57">
        <v>26.2</v>
      </c>
      <c r="J1209" s="57">
        <v>0</v>
      </c>
      <c r="K1209" s="57">
        <v>0</v>
      </c>
      <c r="L1209" s="57">
        <v>0</v>
      </c>
      <c r="M1209" s="57">
        <v>0</v>
      </c>
      <c r="N1209" s="58">
        <v>1.45</v>
      </c>
      <c r="O1209" s="58">
        <v>4</v>
      </c>
      <c r="P1209" s="58">
        <v>0</v>
      </c>
      <c r="Q1209" s="58">
        <v>0</v>
      </c>
      <c r="R1209" s="58">
        <v>0</v>
      </c>
      <c r="S1209" s="91">
        <v>0</v>
      </c>
    </row>
    <row r="1210" spans="1:19">
      <c r="A1210" s="54" t="s">
        <v>1857</v>
      </c>
      <c r="B1210" s="55" t="s">
        <v>1858</v>
      </c>
      <c r="C1210" s="56">
        <v>5</v>
      </c>
      <c r="D1210" s="57">
        <v>51</v>
      </c>
      <c r="E1210" s="57">
        <v>3</v>
      </c>
      <c r="F1210" s="57">
        <v>3</v>
      </c>
      <c r="G1210" s="57">
        <v>0</v>
      </c>
      <c r="H1210" s="57">
        <v>14.7</v>
      </c>
      <c r="I1210" s="57">
        <v>33</v>
      </c>
      <c r="J1210" s="57">
        <v>0</v>
      </c>
      <c r="K1210" s="57">
        <v>0</v>
      </c>
      <c r="L1210" s="57">
        <v>0</v>
      </c>
      <c r="M1210" s="57">
        <v>0</v>
      </c>
      <c r="N1210" s="58">
        <v>1.45</v>
      </c>
      <c r="O1210" s="58">
        <v>6</v>
      </c>
      <c r="P1210" s="58">
        <v>0</v>
      </c>
      <c r="Q1210" s="58">
        <v>0</v>
      </c>
      <c r="R1210" s="58">
        <v>0</v>
      </c>
      <c r="S1210" s="91">
        <v>0</v>
      </c>
    </row>
    <row r="1211" spans="1:19">
      <c r="A1211" s="54" t="s">
        <v>1859</v>
      </c>
      <c r="B1211" s="55" t="s">
        <v>1860</v>
      </c>
      <c r="C1211" s="56">
        <v>1</v>
      </c>
      <c r="D1211" s="57">
        <v>51</v>
      </c>
      <c r="E1211" s="57">
        <v>3</v>
      </c>
      <c r="F1211" s="57">
        <v>3</v>
      </c>
      <c r="G1211" s="57">
        <v>0</v>
      </c>
      <c r="H1211" s="57">
        <v>17.5</v>
      </c>
      <c r="I1211" s="57">
        <v>29.5</v>
      </c>
      <c r="J1211" s="57">
        <v>0</v>
      </c>
      <c r="K1211" s="57">
        <v>0</v>
      </c>
      <c r="L1211" s="57">
        <v>0</v>
      </c>
      <c r="M1211" s="57">
        <v>0</v>
      </c>
      <c r="N1211" s="58">
        <v>1.45</v>
      </c>
      <c r="O1211" s="58">
        <v>6</v>
      </c>
      <c r="P1211" s="58">
        <v>0</v>
      </c>
      <c r="Q1211" s="58">
        <v>0</v>
      </c>
      <c r="R1211" s="58">
        <v>0</v>
      </c>
      <c r="S1211" s="91">
        <v>0</v>
      </c>
    </row>
    <row r="1212" spans="1:19">
      <c r="A1212" s="54" t="s">
        <v>1861</v>
      </c>
      <c r="B1212" s="55" t="s">
        <v>1862</v>
      </c>
      <c r="C1212" s="56">
        <v>5</v>
      </c>
      <c r="D1212" s="57">
        <v>51</v>
      </c>
      <c r="E1212" s="57">
        <v>3</v>
      </c>
      <c r="F1212" s="57">
        <v>3</v>
      </c>
      <c r="G1212" s="57">
        <v>0</v>
      </c>
      <c r="H1212" s="57">
        <v>17.5</v>
      </c>
      <c r="I1212" s="57">
        <v>29.5</v>
      </c>
      <c r="J1212" s="57">
        <v>0</v>
      </c>
      <c r="K1212" s="57">
        <v>0</v>
      </c>
      <c r="L1212" s="57">
        <v>0</v>
      </c>
      <c r="M1212" s="57">
        <v>0</v>
      </c>
      <c r="N1212" s="58">
        <v>1.45</v>
      </c>
      <c r="O1212" s="58">
        <v>6</v>
      </c>
      <c r="P1212" s="58">
        <v>0</v>
      </c>
      <c r="Q1212" s="58">
        <v>0</v>
      </c>
      <c r="R1212" s="58">
        <v>0</v>
      </c>
      <c r="S1212" s="91">
        <v>0</v>
      </c>
    </row>
    <row r="1213" spans="1:19">
      <c r="A1213" s="54" t="s">
        <v>1863</v>
      </c>
      <c r="B1213" s="55" t="s">
        <v>1864</v>
      </c>
      <c r="C1213" s="56">
        <v>5</v>
      </c>
      <c r="D1213" s="57">
        <v>51</v>
      </c>
      <c r="E1213" s="57">
        <v>3</v>
      </c>
      <c r="F1213" s="57">
        <v>3</v>
      </c>
      <c r="G1213" s="57">
        <v>0</v>
      </c>
      <c r="H1213" s="57">
        <v>16</v>
      </c>
      <c r="I1213" s="57">
        <v>34</v>
      </c>
      <c r="J1213" s="57">
        <v>0</v>
      </c>
      <c r="K1213" s="57">
        <v>0</v>
      </c>
      <c r="L1213" s="57">
        <v>0</v>
      </c>
      <c r="M1213" s="57">
        <v>0</v>
      </c>
      <c r="N1213" s="58">
        <v>1.45</v>
      </c>
      <c r="O1213" s="58">
        <v>6</v>
      </c>
      <c r="P1213" s="58">
        <v>0</v>
      </c>
      <c r="Q1213" s="58">
        <v>0</v>
      </c>
      <c r="R1213" s="58">
        <v>0</v>
      </c>
      <c r="S1213" s="91">
        <v>0</v>
      </c>
    </row>
    <row r="1214" spans="1:19">
      <c r="A1214" s="54" t="s">
        <v>1865</v>
      </c>
      <c r="B1214" s="55" t="s">
        <v>1866</v>
      </c>
      <c r="C1214" s="56">
        <v>5</v>
      </c>
      <c r="D1214" s="57">
        <v>52.5</v>
      </c>
      <c r="E1214" s="57">
        <v>3</v>
      </c>
      <c r="F1214" s="57">
        <v>3</v>
      </c>
      <c r="G1214" s="57">
        <v>0</v>
      </c>
      <c r="H1214" s="57">
        <v>17.2</v>
      </c>
      <c r="I1214" s="57">
        <v>39.200000000000003</v>
      </c>
      <c r="J1214" s="57">
        <v>0</v>
      </c>
      <c r="K1214" s="57">
        <v>0</v>
      </c>
      <c r="L1214" s="57">
        <v>0</v>
      </c>
      <c r="M1214" s="57">
        <v>0</v>
      </c>
      <c r="N1214" s="58">
        <v>1.45</v>
      </c>
      <c r="O1214" s="58">
        <v>8</v>
      </c>
      <c r="P1214" s="58">
        <v>0</v>
      </c>
      <c r="Q1214" s="58">
        <v>0</v>
      </c>
      <c r="R1214" s="58">
        <v>0</v>
      </c>
      <c r="S1214" s="91">
        <v>0</v>
      </c>
    </row>
    <row r="1215" spans="1:19">
      <c r="A1215" s="54" t="s">
        <v>1867</v>
      </c>
      <c r="B1215" s="55" t="s">
        <v>1868</v>
      </c>
      <c r="C1215" s="56">
        <v>1</v>
      </c>
      <c r="D1215" s="57">
        <v>50.8</v>
      </c>
      <c r="E1215" s="57">
        <v>3</v>
      </c>
      <c r="F1215" s="57">
        <v>3</v>
      </c>
      <c r="G1215" s="57">
        <v>0</v>
      </c>
      <c r="H1215" s="57">
        <v>15.5</v>
      </c>
      <c r="I1215" s="57">
        <v>37.5</v>
      </c>
      <c r="J1215" s="57">
        <v>0</v>
      </c>
      <c r="K1215" s="57">
        <v>0</v>
      </c>
      <c r="L1215" s="57">
        <v>0</v>
      </c>
      <c r="M1215" s="57">
        <v>0</v>
      </c>
      <c r="N1215" s="58">
        <v>1.45</v>
      </c>
      <c r="O1215" s="58">
        <v>8</v>
      </c>
      <c r="P1215" s="58">
        <v>0</v>
      </c>
      <c r="Q1215" s="58">
        <v>0</v>
      </c>
      <c r="R1215" s="58">
        <v>0</v>
      </c>
      <c r="S1215" s="91">
        <v>0</v>
      </c>
    </row>
    <row r="1216" spans="1:19">
      <c r="A1216" s="54" t="s">
        <v>1869</v>
      </c>
      <c r="B1216" s="55" t="s">
        <v>1870</v>
      </c>
      <c r="C1216" s="56">
        <v>5</v>
      </c>
      <c r="D1216" s="57">
        <v>50.8</v>
      </c>
      <c r="E1216" s="57">
        <v>3</v>
      </c>
      <c r="F1216" s="57">
        <v>3</v>
      </c>
      <c r="G1216" s="57">
        <v>0</v>
      </c>
      <c r="H1216" s="57">
        <v>15.5</v>
      </c>
      <c r="I1216" s="57">
        <v>37.5</v>
      </c>
      <c r="J1216" s="57">
        <v>0</v>
      </c>
      <c r="K1216" s="57">
        <v>0</v>
      </c>
      <c r="L1216" s="57">
        <v>0</v>
      </c>
      <c r="M1216" s="57">
        <v>0</v>
      </c>
      <c r="N1216" s="58">
        <v>1.45</v>
      </c>
      <c r="O1216" s="58">
        <v>8</v>
      </c>
      <c r="P1216" s="58">
        <v>0</v>
      </c>
      <c r="Q1216" s="58">
        <v>0</v>
      </c>
      <c r="R1216" s="58">
        <v>0</v>
      </c>
      <c r="S1216" s="91">
        <v>0</v>
      </c>
    </row>
    <row r="1217" spans="1:19">
      <c r="A1217" s="54" t="s">
        <v>1871</v>
      </c>
      <c r="B1217" s="55" t="s">
        <v>1872</v>
      </c>
      <c r="C1217" s="56">
        <v>5</v>
      </c>
      <c r="D1217" s="57">
        <v>57.4</v>
      </c>
      <c r="E1217" s="57">
        <v>2.6</v>
      </c>
      <c r="F1217" s="57">
        <v>2.5219999999999998</v>
      </c>
      <c r="G1217" s="57">
        <v>0</v>
      </c>
      <c r="H1217" s="57">
        <v>20.3</v>
      </c>
      <c r="I1217" s="57">
        <v>0</v>
      </c>
      <c r="J1217" s="57">
        <v>0</v>
      </c>
      <c r="K1217" s="57">
        <v>0</v>
      </c>
      <c r="L1217" s="57">
        <v>0</v>
      </c>
      <c r="M1217" s="57">
        <v>0</v>
      </c>
      <c r="N1217" s="58">
        <v>2.0499999999999998</v>
      </c>
      <c r="O1217" s="58">
        <v>0</v>
      </c>
      <c r="P1217" s="58">
        <v>0</v>
      </c>
      <c r="Q1217" s="58">
        <v>0</v>
      </c>
      <c r="R1217" s="58">
        <v>0</v>
      </c>
      <c r="S1217" s="91">
        <v>0</v>
      </c>
    </row>
    <row r="1218" spans="1:19">
      <c r="A1218" s="54" t="s">
        <v>1873</v>
      </c>
      <c r="B1218" s="55" t="s">
        <v>1874</v>
      </c>
      <c r="C1218" s="56">
        <v>5</v>
      </c>
      <c r="D1218" s="57">
        <v>52</v>
      </c>
      <c r="E1218" s="57">
        <v>2.6</v>
      </c>
      <c r="F1218" s="57">
        <v>2.5150000000000001</v>
      </c>
      <c r="G1218" s="57">
        <v>0</v>
      </c>
      <c r="H1218" s="57">
        <v>20</v>
      </c>
      <c r="I1218" s="57">
        <v>0</v>
      </c>
      <c r="J1218" s="57">
        <v>0</v>
      </c>
      <c r="K1218" s="57">
        <v>0</v>
      </c>
      <c r="L1218" s="57">
        <v>0</v>
      </c>
      <c r="M1218" s="57">
        <v>0</v>
      </c>
      <c r="N1218" s="58">
        <v>2</v>
      </c>
      <c r="O1218" s="58">
        <v>0</v>
      </c>
      <c r="P1218" s="58">
        <v>0</v>
      </c>
      <c r="Q1218" s="58">
        <v>0</v>
      </c>
      <c r="R1218" s="58">
        <v>0</v>
      </c>
      <c r="S1218" s="91">
        <v>0</v>
      </c>
    </row>
    <row r="1219" spans="1:19">
      <c r="A1219" s="54" t="s">
        <v>1875</v>
      </c>
      <c r="B1219" s="55" t="s">
        <v>1876</v>
      </c>
      <c r="C1219" s="56">
        <v>5</v>
      </c>
      <c r="D1219" s="57">
        <v>50</v>
      </c>
      <c r="E1219" s="57">
        <v>2.6</v>
      </c>
      <c r="F1219" s="57">
        <v>2.5150000000000001</v>
      </c>
      <c r="G1219" s="57">
        <v>0</v>
      </c>
      <c r="H1219" s="57">
        <v>14.5</v>
      </c>
      <c r="I1219" s="57">
        <v>0</v>
      </c>
      <c r="J1219" s="57">
        <v>0</v>
      </c>
      <c r="K1219" s="57">
        <v>0</v>
      </c>
      <c r="L1219" s="57">
        <v>0</v>
      </c>
      <c r="M1219" s="57">
        <v>0</v>
      </c>
      <c r="N1219" s="58">
        <v>2</v>
      </c>
      <c r="O1219" s="58">
        <v>0</v>
      </c>
      <c r="P1219" s="58">
        <v>0</v>
      </c>
      <c r="Q1219" s="58">
        <v>0</v>
      </c>
      <c r="R1219" s="58">
        <v>0</v>
      </c>
      <c r="S1219" s="91">
        <v>0</v>
      </c>
    </row>
    <row r="1220" spans="1:19">
      <c r="A1220" s="54" t="s">
        <v>1877</v>
      </c>
      <c r="B1220" s="55" t="s">
        <v>1878</v>
      </c>
      <c r="C1220" s="56">
        <v>5</v>
      </c>
      <c r="D1220" s="57">
        <v>50</v>
      </c>
      <c r="E1220" s="57">
        <v>2.6</v>
      </c>
      <c r="F1220" s="57">
        <v>2.5150000000000001</v>
      </c>
      <c r="G1220" s="57">
        <v>0</v>
      </c>
      <c r="H1220" s="57">
        <v>15</v>
      </c>
      <c r="I1220" s="57">
        <v>0</v>
      </c>
      <c r="J1220" s="57">
        <v>0</v>
      </c>
      <c r="K1220" s="57">
        <v>0</v>
      </c>
      <c r="L1220" s="57">
        <v>0</v>
      </c>
      <c r="M1220" s="57">
        <v>0</v>
      </c>
      <c r="N1220" s="58">
        <v>2</v>
      </c>
      <c r="O1220" s="58">
        <v>0</v>
      </c>
      <c r="P1220" s="58">
        <v>0</v>
      </c>
      <c r="Q1220" s="58">
        <v>0</v>
      </c>
      <c r="R1220" s="58">
        <v>0</v>
      </c>
      <c r="S1220" s="91">
        <v>0</v>
      </c>
    </row>
    <row r="1221" spans="1:19">
      <c r="A1221" s="54" t="s">
        <v>1879</v>
      </c>
      <c r="B1221" s="55" t="s">
        <v>1880</v>
      </c>
      <c r="C1221" s="56">
        <v>5</v>
      </c>
      <c r="D1221" s="57">
        <v>55</v>
      </c>
      <c r="E1221" s="57">
        <v>2.6</v>
      </c>
      <c r="F1221" s="57">
        <v>2.5150000000000001</v>
      </c>
      <c r="G1221" s="57">
        <v>0</v>
      </c>
      <c r="H1221" s="57">
        <v>21</v>
      </c>
      <c r="I1221" s="57">
        <v>0</v>
      </c>
      <c r="J1221" s="57">
        <v>0</v>
      </c>
      <c r="K1221" s="57">
        <v>0</v>
      </c>
      <c r="L1221" s="57">
        <v>0</v>
      </c>
      <c r="M1221" s="57">
        <v>0</v>
      </c>
      <c r="N1221" s="58">
        <v>2</v>
      </c>
      <c r="O1221" s="58">
        <v>0</v>
      </c>
      <c r="P1221" s="58">
        <v>0</v>
      </c>
      <c r="Q1221" s="58">
        <v>0</v>
      </c>
      <c r="R1221" s="58">
        <v>0</v>
      </c>
      <c r="S1221" s="91">
        <v>0</v>
      </c>
    </row>
    <row r="1222" spans="1:19">
      <c r="A1222" s="54" t="s">
        <v>1881</v>
      </c>
      <c r="B1222" s="55" t="s">
        <v>1882</v>
      </c>
      <c r="C1222" s="56">
        <v>5</v>
      </c>
      <c r="D1222" s="57">
        <v>52.6</v>
      </c>
      <c r="E1222" s="57">
        <v>2.6</v>
      </c>
      <c r="F1222" s="57">
        <v>2.5150000000000001</v>
      </c>
      <c r="G1222" s="57">
        <v>0</v>
      </c>
      <c r="H1222" s="57">
        <v>22.6</v>
      </c>
      <c r="I1222" s="57">
        <v>37.4</v>
      </c>
      <c r="J1222" s="57">
        <v>0</v>
      </c>
      <c r="K1222" s="57">
        <v>0</v>
      </c>
      <c r="L1222" s="57">
        <v>0</v>
      </c>
      <c r="M1222" s="57">
        <v>0</v>
      </c>
      <c r="N1222" s="58">
        <v>2</v>
      </c>
      <c r="O1222" s="58">
        <v>0</v>
      </c>
      <c r="P1222" s="58">
        <v>0</v>
      </c>
      <c r="Q1222" s="58">
        <v>0</v>
      </c>
      <c r="R1222" s="58">
        <v>0</v>
      </c>
      <c r="S1222" s="91">
        <v>0</v>
      </c>
    </row>
    <row r="1223" spans="1:19">
      <c r="A1223" s="54" t="s">
        <v>1883</v>
      </c>
      <c r="B1223" s="55" t="s">
        <v>1884</v>
      </c>
      <c r="C1223" s="56">
        <v>5</v>
      </c>
      <c r="D1223" s="57">
        <v>58.7</v>
      </c>
      <c r="E1223" s="57">
        <v>2.6</v>
      </c>
      <c r="F1223" s="57">
        <v>2.5219999999999998</v>
      </c>
      <c r="G1223" s="57">
        <v>0</v>
      </c>
      <c r="H1223" s="57">
        <v>18.3</v>
      </c>
      <c r="I1223" s="57">
        <v>43</v>
      </c>
      <c r="J1223" s="57">
        <v>0</v>
      </c>
      <c r="K1223" s="57">
        <v>0</v>
      </c>
      <c r="L1223" s="57">
        <v>0</v>
      </c>
      <c r="M1223" s="57">
        <v>0</v>
      </c>
      <c r="N1223" s="58">
        <v>2</v>
      </c>
      <c r="O1223" s="58">
        <v>0</v>
      </c>
      <c r="P1223" s="58">
        <v>0</v>
      </c>
      <c r="Q1223" s="58">
        <v>0</v>
      </c>
      <c r="R1223" s="58">
        <v>0</v>
      </c>
      <c r="S1223" s="91">
        <v>0</v>
      </c>
    </row>
    <row r="1224" spans="1:19">
      <c r="A1224" s="54" t="s">
        <v>1885</v>
      </c>
      <c r="B1224" s="55" t="s">
        <v>1886</v>
      </c>
      <c r="C1224" s="56">
        <v>5</v>
      </c>
      <c r="D1224" s="57">
        <v>50.7</v>
      </c>
      <c r="E1224" s="57">
        <v>2.6</v>
      </c>
      <c r="F1224" s="57">
        <v>2.5150000000000001</v>
      </c>
      <c r="G1224" s="57">
        <v>0</v>
      </c>
      <c r="H1224" s="57">
        <v>16.7</v>
      </c>
      <c r="I1224" s="57">
        <v>30</v>
      </c>
      <c r="J1224" s="57">
        <v>0</v>
      </c>
      <c r="K1224" s="57">
        <v>0</v>
      </c>
      <c r="L1224" s="57">
        <v>0</v>
      </c>
      <c r="M1224" s="57">
        <v>0</v>
      </c>
      <c r="N1224" s="58">
        <v>2</v>
      </c>
      <c r="O1224" s="58">
        <v>3</v>
      </c>
      <c r="P1224" s="58">
        <v>0</v>
      </c>
      <c r="Q1224" s="58">
        <v>0</v>
      </c>
      <c r="R1224" s="58">
        <v>0</v>
      </c>
      <c r="S1224" s="91">
        <v>0</v>
      </c>
    </row>
    <row r="1225" spans="1:19">
      <c r="A1225" s="54" t="s">
        <v>1887</v>
      </c>
      <c r="B1225" s="55" t="s">
        <v>1888</v>
      </c>
      <c r="C1225" s="56">
        <v>5</v>
      </c>
      <c r="D1225" s="57">
        <v>56.5</v>
      </c>
      <c r="E1225" s="57">
        <v>3</v>
      </c>
      <c r="F1225" s="57">
        <v>3</v>
      </c>
      <c r="G1225" s="57">
        <v>2.96</v>
      </c>
      <c r="H1225" s="57">
        <v>23.6</v>
      </c>
      <c r="I1225" s="57">
        <v>29.17</v>
      </c>
      <c r="J1225" s="57">
        <v>33.6</v>
      </c>
      <c r="K1225" s="57">
        <v>43</v>
      </c>
      <c r="L1225" s="57">
        <v>46</v>
      </c>
      <c r="M1225" s="57">
        <v>0</v>
      </c>
      <c r="N1225" s="58">
        <v>0</v>
      </c>
      <c r="O1225" s="58">
        <v>2</v>
      </c>
      <c r="P1225" s="58">
        <v>3</v>
      </c>
      <c r="Q1225" s="58">
        <v>24.3</v>
      </c>
      <c r="R1225" s="58">
        <v>0</v>
      </c>
      <c r="S1225" s="91">
        <v>0</v>
      </c>
    </row>
    <row r="1226" spans="1:19">
      <c r="A1226" s="54" t="s">
        <v>1889</v>
      </c>
      <c r="B1226" s="55" t="s">
        <v>1890</v>
      </c>
      <c r="C1226" s="56">
        <v>5</v>
      </c>
      <c r="D1226" s="57">
        <v>53</v>
      </c>
      <c r="E1226" s="57">
        <v>2.6</v>
      </c>
      <c r="F1226" s="57">
        <v>2.5219999999999998</v>
      </c>
      <c r="G1226" s="57">
        <v>0</v>
      </c>
      <c r="H1226" s="57">
        <v>16.8</v>
      </c>
      <c r="I1226" s="57">
        <v>27</v>
      </c>
      <c r="J1226" s="57">
        <v>0</v>
      </c>
      <c r="K1226" s="57">
        <v>0</v>
      </c>
      <c r="L1226" s="57">
        <v>0</v>
      </c>
      <c r="M1226" s="57">
        <v>0</v>
      </c>
      <c r="N1226" s="58">
        <v>2</v>
      </c>
      <c r="O1226" s="58">
        <v>3.3</v>
      </c>
      <c r="P1226" s="58">
        <v>0</v>
      </c>
      <c r="Q1226" s="58">
        <v>0</v>
      </c>
      <c r="R1226" s="58">
        <v>0</v>
      </c>
      <c r="S1226" s="91">
        <v>0</v>
      </c>
    </row>
    <row r="1227" spans="1:19">
      <c r="A1227" s="54" t="s">
        <v>1891</v>
      </c>
      <c r="B1227" s="55" t="s">
        <v>1892</v>
      </c>
      <c r="C1227" s="56">
        <v>5</v>
      </c>
      <c r="D1227" s="57">
        <v>56.3</v>
      </c>
      <c r="E1227" s="57">
        <v>2.6</v>
      </c>
      <c r="F1227" s="57">
        <v>2.5219999999999998</v>
      </c>
      <c r="G1227" s="57">
        <v>0</v>
      </c>
      <c r="H1227" s="57">
        <v>20.100000000000001</v>
      </c>
      <c r="I1227" s="57">
        <v>30.3</v>
      </c>
      <c r="J1227" s="57">
        <v>0</v>
      </c>
      <c r="K1227" s="57">
        <v>0</v>
      </c>
      <c r="L1227" s="57">
        <v>0</v>
      </c>
      <c r="M1227" s="57">
        <v>0</v>
      </c>
      <c r="N1227" s="58">
        <v>2</v>
      </c>
      <c r="O1227" s="58">
        <v>3.3</v>
      </c>
      <c r="P1227" s="58">
        <v>0</v>
      </c>
      <c r="Q1227" s="58">
        <v>0</v>
      </c>
      <c r="R1227" s="58">
        <v>0</v>
      </c>
      <c r="S1227" s="91">
        <v>0</v>
      </c>
    </row>
    <row r="1228" spans="1:19">
      <c r="A1228" s="54" t="s">
        <v>1893</v>
      </c>
      <c r="B1228" s="55" t="s">
        <v>1894</v>
      </c>
      <c r="C1228" s="56">
        <v>5</v>
      </c>
      <c r="D1228" s="57">
        <v>57.1</v>
      </c>
      <c r="E1228" s="57">
        <v>2.6</v>
      </c>
      <c r="F1228" s="57">
        <v>2.5219999999999998</v>
      </c>
      <c r="G1228" s="57">
        <v>0</v>
      </c>
      <c r="H1228" s="57">
        <v>21.1</v>
      </c>
      <c r="I1228" s="57">
        <v>31.3</v>
      </c>
      <c r="J1228" s="57">
        <v>0</v>
      </c>
      <c r="K1228" s="57">
        <v>0</v>
      </c>
      <c r="L1228" s="57">
        <v>0</v>
      </c>
      <c r="M1228" s="57">
        <v>0</v>
      </c>
      <c r="N1228" s="58">
        <v>2</v>
      </c>
      <c r="O1228" s="58">
        <v>3.3</v>
      </c>
      <c r="P1228" s="58">
        <v>0</v>
      </c>
      <c r="Q1228" s="58">
        <v>0</v>
      </c>
      <c r="R1228" s="58">
        <v>0</v>
      </c>
      <c r="S1228" s="91">
        <v>0</v>
      </c>
    </row>
    <row r="1229" spans="1:19">
      <c r="A1229" s="54" t="s">
        <v>1895</v>
      </c>
      <c r="B1229" s="55" t="s">
        <v>1896</v>
      </c>
      <c r="C1229" s="56">
        <v>5</v>
      </c>
      <c r="D1229" s="57">
        <v>59.4</v>
      </c>
      <c r="E1229" s="57">
        <v>2.6</v>
      </c>
      <c r="F1229" s="57">
        <v>2.5219999999999998</v>
      </c>
      <c r="G1229" s="57">
        <v>0</v>
      </c>
      <c r="H1229" s="57">
        <v>24.5</v>
      </c>
      <c r="I1229" s="57">
        <v>37.9</v>
      </c>
      <c r="J1229" s="57">
        <v>0</v>
      </c>
      <c r="K1229" s="57">
        <v>0</v>
      </c>
      <c r="L1229" s="57">
        <v>0</v>
      </c>
      <c r="M1229" s="57">
        <v>0</v>
      </c>
      <c r="N1229" s="58">
        <v>2</v>
      </c>
      <c r="O1229" s="58">
        <v>4</v>
      </c>
      <c r="P1229" s="58">
        <v>0</v>
      </c>
      <c r="Q1229" s="58">
        <v>0</v>
      </c>
      <c r="R1229" s="58">
        <v>0</v>
      </c>
      <c r="S1229" s="91">
        <v>0</v>
      </c>
    </row>
    <row r="1230" spans="1:19">
      <c r="A1230" s="54" t="s">
        <v>1897</v>
      </c>
      <c r="B1230" s="55" t="s">
        <v>1898</v>
      </c>
      <c r="C1230" s="56">
        <v>5</v>
      </c>
      <c r="D1230" s="57">
        <v>56.4</v>
      </c>
      <c r="E1230" s="57">
        <v>3</v>
      </c>
      <c r="F1230" s="57">
        <v>3</v>
      </c>
      <c r="G1230" s="57">
        <v>0</v>
      </c>
      <c r="H1230" s="57">
        <v>22</v>
      </c>
      <c r="I1230" s="57">
        <v>30</v>
      </c>
      <c r="J1230" s="57">
        <v>38</v>
      </c>
      <c r="K1230" s="57">
        <v>0</v>
      </c>
      <c r="L1230" s="57">
        <v>0</v>
      </c>
      <c r="M1230" s="57">
        <v>0</v>
      </c>
      <c r="N1230" s="58">
        <v>2</v>
      </c>
      <c r="O1230" s="58">
        <v>0</v>
      </c>
      <c r="P1230" s="58">
        <v>4</v>
      </c>
      <c r="Q1230" s="58">
        <v>0</v>
      </c>
      <c r="R1230" s="58">
        <v>0</v>
      </c>
      <c r="S1230" s="91">
        <v>0</v>
      </c>
    </row>
    <row r="1231" spans="1:19">
      <c r="A1231" s="54" t="s">
        <v>1899</v>
      </c>
      <c r="B1231" s="55" t="s">
        <v>1900</v>
      </c>
      <c r="C1231" s="56">
        <v>5</v>
      </c>
      <c r="D1231" s="57">
        <v>52</v>
      </c>
      <c r="E1231" s="57">
        <v>3</v>
      </c>
      <c r="F1231" s="57">
        <v>3</v>
      </c>
      <c r="G1231" s="57">
        <v>0</v>
      </c>
      <c r="H1231" s="57">
        <v>17.100000000000001</v>
      </c>
      <c r="I1231" s="57">
        <v>33.5</v>
      </c>
      <c r="J1231" s="57">
        <v>0</v>
      </c>
      <c r="K1231" s="57">
        <v>0</v>
      </c>
      <c r="L1231" s="57">
        <v>0</v>
      </c>
      <c r="M1231" s="57">
        <v>0</v>
      </c>
      <c r="N1231" s="58">
        <v>2</v>
      </c>
      <c r="O1231" s="58">
        <v>6</v>
      </c>
      <c r="P1231" s="58">
        <v>0</v>
      </c>
      <c r="Q1231" s="58">
        <v>0</v>
      </c>
      <c r="R1231" s="58">
        <v>0</v>
      </c>
      <c r="S1231" s="91">
        <v>0</v>
      </c>
    </row>
    <row r="1232" spans="1:19">
      <c r="A1232" s="54" t="s">
        <v>1901</v>
      </c>
      <c r="B1232" s="55" t="s">
        <v>1902</v>
      </c>
      <c r="C1232" s="56">
        <v>1</v>
      </c>
      <c r="D1232" s="57">
        <v>53</v>
      </c>
      <c r="E1232" s="57">
        <v>3</v>
      </c>
      <c r="F1232" s="57">
        <v>3</v>
      </c>
      <c r="G1232" s="57">
        <v>0</v>
      </c>
      <c r="H1232" s="57">
        <v>17</v>
      </c>
      <c r="I1232" s="57">
        <v>35</v>
      </c>
      <c r="J1232" s="57">
        <v>0</v>
      </c>
      <c r="K1232" s="57">
        <v>0</v>
      </c>
      <c r="L1232" s="57">
        <v>0</v>
      </c>
      <c r="M1232" s="57">
        <v>0</v>
      </c>
      <c r="N1232" s="58">
        <v>2</v>
      </c>
      <c r="O1232" s="58">
        <v>6</v>
      </c>
      <c r="P1232" s="58">
        <v>0</v>
      </c>
      <c r="Q1232" s="58">
        <v>0</v>
      </c>
      <c r="R1232" s="58">
        <v>0</v>
      </c>
      <c r="S1232" s="91">
        <v>0</v>
      </c>
    </row>
    <row r="1233" spans="1:19">
      <c r="A1233" s="54" t="s">
        <v>1903</v>
      </c>
      <c r="B1233" s="55" t="s">
        <v>1904</v>
      </c>
      <c r="C1233" s="56">
        <v>5</v>
      </c>
      <c r="D1233" s="57">
        <v>52.5</v>
      </c>
      <c r="E1233" s="57">
        <v>3</v>
      </c>
      <c r="F1233" s="57">
        <v>3</v>
      </c>
      <c r="G1233" s="57">
        <v>0</v>
      </c>
      <c r="H1233" s="57">
        <v>16.5</v>
      </c>
      <c r="I1233" s="57">
        <v>34.5</v>
      </c>
      <c r="J1233" s="57">
        <v>0</v>
      </c>
      <c r="K1233" s="57">
        <v>0</v>
      </c>
      <c r="L1233" s="57">
        <v>0</v>
      </c>
      <c r="M1233" s="57">
        <v>0</v>
      </c>
      <c r="N1233" s="58">
        <v>2</v>
      </c>
      <c r="O1233" s="58">
        <v>6</v>
      </c>
      <c r="P1233" s="58">
        <v>0</v>
      </c>
      <c r="Q1233" s="58">
        <v>0</v>
      </c>
      <c r="R1233" s="58">
        <v>0</v>
      </c>
      <c r="S1233" s="91">
        <v>0</v>
      </c>
    </row>
    <row r="1234" spans="1:19">
      <c r="A1234" s="54" t="s">
        <v>1905</v>
      </c>
      <c r="B1234" s="55" t="s">
        <v>1906</v>
      </c>
      <c r="C1234" s="56">
        <v>5</v>
      </c>
      <c r="D1234" s="57">
        <v>51</v>
      </c>
      <c r="E1234" s="57">
        <v>3</v>
      </c>
      <c r="F1234" s="57">
        <v>3</v>
      </c>
      <c r="G1234" s="57">
        <v>0</v>
      </c>
      <c r="H1234" s="57">
        <v>16</v>
      </c>
      <c r="I1234" s="57">
        <v>37</v>
      </c>
      <c r="J1234" s="57">
        <v>0</v>
      </c>
      <c r="K1234" s="57">
        <v>0</v>
      </c>
      <c r="L1234" s="57">
        <v>0</v>
      </c>
      <c r="M1234" s="57">
        <v>0</v>
      </c>
      <c r="N1234" s="58">
        <v>2</v>
      </c>
      <c r="O1234" s="58">
        <v>8</v>
      </c>
      <c r="P1234" s="58">
        <v>0</v>
      </c>
      <c r="Q1234" s="58">
        <v>0</v>
      </c>
      <c r="R1234" s="58">
        <v>0</v>
      </c>
      <c r="S1234" s="91">
        <v>0</v>
      </c>
    </row>
    <row r="1235" spans="1:19">
      <c r="A1235" s="54" t="s">
        <v>1907</v>
      </c>
      <c r="B1235" s="55" t="s">
        <v>1908</v>
      </c>
      <c r="C1235" s="56">
        <v>5</v>
      </c>
      <c r="D1235" s="57">
        <v>56.5</v>
      </c>
      <c r="E1235" s="57">
        <v>3</v>
      </c>
      <c r="F1235" s="57">
        <v>3</v>
      </c>
      <c r="G1235" s="57">
        <v>0</v>
      </c>
      <c r="H1235" s="57">
        <v>27.1</v>
      </c>
      <c r="I1235" s="57">
        <v>38</v>
      </c>
      <c r="J1235" s="57">
        <v>44.5</v>
      </c>
      <c r="K1235" s="57">
        <v>0</v>
      </c>
      <c r="L1235" s="57">
        <v>0</v>
      </c>
      <c r="M1235" s="57">
        <v>0</v>
      </c>
      <c r="N1235" s="58">
        <v>2.2999999999999998</v>
      </c>
      <c r="O1235" s="58">
        <v>13.15</v>
      </c>
      <c r="P1235" s="58">
        <v>0</v>
      </c>
      <c r="Q1235" s="58">
        <v>0</v>
      </c>
      <c r="R1235" s="58">
        <v>0</v>
      </c>
      <c r="S1235" s="91">
        <v>0</v>
      </c>
    </row>
    <row r="1236" spans="1:19">
      <c r="A1236" s="54" t="s">
        <v>1909</v>
      </c>
      <c r="B1236" s="55" t="s">
        <v>1910</v>
      </c>
      <c r="C1236" s="56">
        <v>5</v>
      </c>
      <c r="D1236" s="57">
        <v>60</v>
      </c>
      <c r="E1236" s="57">
        <v>3</v>
      </c>
      <c r="F1236" s="57">
        <v>3</v>
      </c>
      <c r="G1236" s="57">
        <v>0</v>
      </c>
      <c r="H1236" s="57">
        <v>26.6</v>
      </c>
      <c r="I1236" s="57">
        <v>32</v>
      </c>
      <c r="J1236" s="57">
        <v>36.6</v>
      </c>
      <c r="K1236" s="57">
        <v>38.767000000000003</v>
      </c>
      <c r="L1236" s="57">
        <v>0</v>
      </c>
      <c r="M1236" s="57">
        <v>0</v>
      </c>
      <c r="N1236" s="58">
        <v>2</v>
      </c>
      <c r="O1236" s="58">
        <v>7.3</v>
      </c>
      <c r="P1236" s="58">
        <v>16</v>
      </c>
      <c r="Q1236" s="58">
        <v>0</v>
      </c>
      <c r="R1236" s="58">
        <v>0</v>
      </c>
      <c r="S1236" s="91">
        <v>0</v>
      </c>
    </row>
    <row r="1237" spans="1:19">
      <c r="A1237" s="54" t="s">
        <v>1911</v>
      </c>
      <c r="B1237" s="55" t="s">
        <v>1912</v>
      </c>
      <c r="C1237" s="56">
        <v>5</v>
      </c>
      <c r="D1237" s="57">
        <v>51</v>
      </c>
      <c r="E1237" s="57">
        <v>2.6</v>
      </c>
      <c r="F1237" s="57">
        <v>2.0249999999999999</v>
      </c>
      <c r="G1237" s="57">
        <v>0</v>
      </c>
      <c r="H1237" s="57">
        <v>22</v>
      </c>
      <c r="I1237" s="57">
        <v>0</v>
      </c>
      <c r="J1237" s="57">
        <v>0</v>
      </c>
      <c r="K1237" s="57">
        <v>0</v>
      </c>
      <c r="L1237" s="57">
        <v>0</v>
      </c>
      <c r="M1237" s="57">
        <v>0</v>
      </c>
      <c r="N1237" s="58">
        <v>2.15</v>
      </c>
      <c r="O1237" s="58">
        <v>0</v>
      </c>
      <c r="P1237" s="58">
        <v>0</v>
      </c>
      <c r="Q1237" s="58">
        <v>0</v>
      </c>
      <c r="R1237" s="58">
        <v>0</v>
      </c>
      <c r="S1237" s="91">
        <v>0</v>
      </c>
    </row>
    <row r="1238" spans="1:19">
      <c r="A1238" s="54" t="s">
        <v>1913</v>
      </c>
      <c r="B1238" s="55" t="s">
        <v>1914</v>
      </c>
      <c r="C1238" s="56">
        <v>5</v>
      </c>
      <c r="D1238" s="57">
        <v>50.5</v>
      </c>
      <c r="E1238" s="57">
        <v>2.6</v>
      </c>
      <c r="F1238" s="57">
        <v>2.0249999999999999</v>
      </c>
      <c r="G1238" s="57">
        <v>0</v>
      </c>
      <c r="H1238" s="57">
        <v>21.5</v>
      </c>
      <c r="I1238" s="57">
        <v>0</v>
      </c>
      <c r="J1238" s="57">
        <v>0</v>
      </c>
      <c r="K1238" s="57">
        <v>0</v>
      </c>
      <c r="L1238" s="57">
        <v>0</v>
      </c>
      <c r="M1238" s="57">
        <v>0</v>
      </c>
      <c r="N1238" s="58">
        <v>2.15</v>
      </c>
      <c r="O1238" s="58">
        <v>0</v>
      </c>
      <c r="P1238" s="58">
        <v>0</v>
      </c>
      <c r="Q1238" s="58">
        <v>0</v>
      </c>
      <c r="R1238" s="58">
        <v>0</v>
      </c>
      <c r="S1238" s="91">
        <v>0</v>
      </c>
    </row>
    <row r="1239" spans="1:19">
      <c r="A1239" s="54" t="s">
        <v>1915</v>
      </c>
      <c r="B1239" s="55" t="s">
        <v>53</v>
      </c>
      <c r="C1239" s="56">
        <v>5</v>
      </c>
      <c r="D1239" s="57">
        <v>57.4</v>
      </c>
      <c r="E1239" s="57">
        <v>2.6</v>
      </c>
      <c r="F1239" s="57">
        <v>2.5150000000000001</v>
      </c>
      <c r="G1239" s="57">
        <v>0</v>
      </c>
      <c r="H1239" s="57">
        <v>23.1</v>
      </c>
      <c r="I1239" s="57">
        <v>0</v>
      </c>
      <c r="J1239" s="57">
        <v>0</v>
      </c>
      <c r="K1239" s="57">
        <v>0</v>
      </c>
      <c r="L1239" s="57">
        <v>0</v>
      </c>
      <c r="M1239" s="57">
        <v>0</v>
      </c>
      <c r="N1239" s="58">
        <v>2.15</v>
      </c>
      <c r="O1239" s="58">
        <v>0</v>
      </c>
      <c r="P1239" s="58">
        <v>0</v>
      </c>
      <c r="Q1239" s="58">
        <v>0</v>
      </c>
      <c r="R1239" s="58">
        <v>0</v>
      </c>
      <c r="S1239" s="91">
        <v>0</v>
      </c>
    </row>
    <row r="1240" spans="1:19">
      <c r="A1240" s="54" t="s">
        <v>1916</v>
      </c>
      <c r="B1240" s="55" t="s">
        <v>1917</v>
      </c>
      <c r="C1240" s="56">
        <v>5</v>
      </c>
      <c r="D1240" s="57">
        <v>50</v>
      </c>
      <c r="E1240" s="57">
        <v>2.6</v>
      </c>
      <c r="F1240" s="57">
        <v>2.5219999999999998</v>
      </c>
      <c r="G1240" s="57">
        <v>0</v>
      </c>
      <c r="H1240" s="57">
        <v>20.7</v>
      </c>
      <c r="I1240" s="57">
        <v>0</v>
      </c>
      <c r="J1240" s="57">
        <v>0</v>
      </c>
      <c r="K1240" s="57">
        <v>0</v>
      </c>
      <c r="L1240" s="57">
        <v>0</v>
      </c>
      <c r="M1240" s="57">
        <v>0</v>
      </c>
      <c r="N1240" s="58">
        <v>2.15</v>
      </c>
      <c r="O1240" s="58">
        <v>0</v>
      </c>
      <c r="P1240" s="58">
        <v>0</v>
      </c>
      <c r="Q1240" s="58">
        <v>0</v>
      </c>
      <c r="R1240" s="58">
        <v>0</v>
      </c>
      <c r="S1240" s="91">
        <v>0</v>
      </c>
    </row>
    <row r="1241" spans="1:19">
      <c r="A1241" s="54" t="s">
        <v>1918</v>
      </c>
      <c r="B1241" s="55" t="s">
        <v>1919</v>
      </c>
      <c r="C1241" s="56">
        <v>5</v>
      </c>
      <c r="D1241" s="57">
        <v>52</v>
      </c>
      <c r="E1241" s="57">
        <v>2.6</v>
      </c>
      <c r="F1241" s="57">
        <v>2.5219999999999998</v>
      </c>
      <c r="G1241" s="57">
        <v>0</v>
      </c>
      <c r="H1241" s="57">
        <v>19.7</v>
      </c>
      <c r="I1241" s="57">
        <v>0</v>
      </c>
      <c r="J1241" s="57">
        <v>0</v>
      </c>
      <c r="K1241" s="57">
        <v>0</v>
      </c>
      <c r="L1241" s="57">
        <v>0</v>
      </c>
      <c r="M1241" s="57">
        <v>0</v>
      </c>
      <c r="N1241" s="58">
        <v>2.15</v>
      </c>
      <c r="O1241" s="58">
        <v>0</v>
      </c>
      <c r="P1241" s="58">
        <v>0</v>
      </c>
      <c r="Q1241" s="58">
        <v>0</v>
      </c>
      <c r="R1241" s="58">
        <v>0</v>
      </c>
      <c r="S1241" s="91">
        <v>0</v>
      </c>
    </row>
    <row r="1242" spans="1:19">
      <c r="A1242" s="54" t="s">
        <v>1920</v>
      </c>
      <c r="B1242" s="55" t="s">
        <v>1921</v>
      </c>
      <c r="C1242" s="56">
        <v>5</v>
      </c>
      <c r="D1242" s="57">
        <v>54.7</v>
      </c>
      <c r="E1242" s="57">
        <v>2.6</v>
      </c>
      <c r="F1242" s="57">
        <v>2.5150000000000001</v>
      </c>
      <c r="G1242" s="57">
        <v>0</v>
      </c>
      <c r="H1242" s="57">
        <v>19</v>
      </c>
      <c r="I1242" s="57">
        <v>0</v>
      </c>
      <c r="J1242" s="57">
        <v>0</v>
      </c>
      <c r="K1242" s="57">
        <v>0</v>
      </c>
      <c r="L1242" s="57">
        <v>0</v>
      </c>
      <c r="M1242" s="57">
        <v>0</v>
      </c>
      <c r="N1242" s="58">
        <v>2.15</v>
      </c>
      <c r="O1242" s="58">
        <v>0</v>
      </c>
      <c r="P1242" s="58">
        <v>0</v>
      </c>
      <c r="Q1242" s="58">
        <v>0</v>
      </c>
      <c r="R1242" s="58">
        <v>0</v>
      </c>
      <c r="S1242" s="91">
        <v>0</v>
      </c>
    </row>
    <row r="1243" spans="1:19">
      <c r="A1243" s="54" t="s">
        <v>1922</v>
      </c>
      <c r="B1243" s="55" t="s">
        <v>1923</v>
      </c>
      <c r="C1243" s="56">
        <v>5</v>
      </c>
      <c r="D1243" s="57">
        <v>50</v>
      </c>
      <c r="E1243" s="57">
        <v>2.6</v>
      </c>
      <c r="F1243" s="57">
        <v>2.5150000000000001</v>
      </c>
      <c r="G1243" s="57">
        <v>0</v>
      </c>
      <c r="H1243" s="57">
        <v>15</v>
      </c>
      <c r="I1243" s="57">
        <v>0</v>
      </c>
      <c r="J1243" s="57">
        <v>0</v>
      </c>
      <c r="K1243" s="57">
        <v>0</v>
      </c>
      <c r="L1243" s="57">
        <v>0</v>
      </c>
      <c r="M1243" s="57">
        <v>0</v>
      </c>
      <c r="N1243" s="58">
        <v>2.15</v>
      </c>
      <c r="O1243" s="58">
        <v>0</v>
      </c>
      <c r="P1243" s="58">
        <v>0</v>
      </c>
      <c r="Q1243" s="58">
        <v>0</v>
      </c>
      <c r="R1243" s="58">
        <v>0</v>
      </c>
      <c r="S1243" s="91">
        <v>0</v>
      </c>
    </row>
    <row r="1244" spans="1:19">
      <c r="A1244" s="54" t="s">
        <v>1924</v>
      </c>
      <c r="B1244" s="55" t="s">
        <v>1925</v>
      </c>
      <c r="C1244" s="56">
        <v>5</v>
      </c>
      <c r="D1244" s="57">
        <v>51</v>
      </c>
      <c r="E1244" s="57">
        <v>2.6</v>
      </c>
      <c r="F1244" s="57">
        <v>2.5150000000000001</v>
      </c>
      <c r="G1244" s="57">
        <v>0</v>
      </c>
      <c r="H1244" s="57">
        <v>22.6</v>
      </c>
      <c r="I1244" s="57">
        <v>0</v>
      </c>
      <c r="J1244" s="57">
        <v>0</v>
      </c>
      <c r="K1244" s="57">
        <v>0</v>
      </c>
      <c r="L1244" s="57">
        <v>0</v>
      </c>
      <c r="M1244" s="57">
        <v>0</v>
      </c>
      <c r="N1244" s="58">
        <v>2.15</v>
      </c>
      <c r="O1244" s="58">
        <v>0</v>
      </c>
      <c r="P1244" s="58">
        <v>0</v>
      </c>
      <c r="Q1244" s="58">
        <v>0</v>
      </c>
      <c r="R1244" s="58">
        <v>0</v>
      </c>
      <c r="S1244" s="91">
        <v>0</v>
      </c>
    </row>
    <row r="1245" spans="1:19">
      <c r="A1245" s="54" t="s">
        <v>1926</v>
      </c>
      <c r="B1245" s="55" t="s">
        <v>1927</v>
      </c>
      <c r="C1245" s="56">
        <v>5</v>
      </c>
      <c r="D1245" s="57">
        <v>51</v>
      </c>
      <c r="E1245" s="57">
        <v>2.6</v>
      </c>
      <c r="F1245" s="57">
        <v>2.5150000000000001</v>
      </c>
      <c r="G1245" s="57">
        <v>0</v>
      </c>
      <c r="H1245" s="57">
        <v>22.6</v>
      </c>
      <c r="I1245" s="57">
        <v>0</v>
      </c>
      <c r="J1245" s="57">
        <v>0</v>
      </c>
      <c r="K1245" s="57">
        <v>0</v>
      </c>
      <c r="L1245" s="57">
        <v>0</v>
      </c>
      <c r="M1245" s="57">
        <v>0</v>
      </c>
      <c r="N1245" s="58">
        <v>2.15</v>
      </c>
      <c r="O1245" s="58">
        <v>0</v>
      </c>
      <c r="P1245" s="58">
        <v>0</v>
      </c>
      <c r="Q1245" s="58">
        <v>0</v>
      </c>
      <c r="R1245" s="58">
        <v>0</v>
      </c>
      <c r="S1245" s="91">
        <v>0</v>
      </c>
    </row>
    <row r="1246" spans="1:19">
      <c r="A1246" s="54" t="s">
        <v>1928</v>
      </c>
      <c r="B1246" s="55" t="s">
        <v>1929</v>
      </c>
      <c r="C1246" s="56">
        <v>5</v>
      </c>
      <c r="D1246" s="57">
        <v>53</v>
      </c>
      <c r="E1246" s="57">
        <v>2.6</v>
      </c>
      <c r="F1246" s="57">
        <v>2.5219999999999998</v>
      </c>
      <c r="G1246" s="57">
        <v>0</v>
      </c>
      <c r="H1246" s="57">
        <v>15.8</v>
      </c>
      <c r="I1246" s="57">
        <v>26</v>
      </c>
      <c r="J1246" s="57">
        <v>0</v>
      </c>
      <c r="K1246" s="57">
        <v>0</v>
      </c>
      <c r="L1246" s="57">
        <v>0</v>
      </c>
      <c r="M1246" s="57">
        <v>0</v>
      </c>
      <c r="N1246" s="58">
        <v>2.15</v>
      </c>
      <c r="O1246" s="58">
        <v>3.15</v>
      </c>
      <c r="P1246" s="58">
        <v>0</v>
      </c>
      <c r="Q1246" s="58">
        <v>0</v>
      </c>
      <c r="R1246" s="58">
        <v>0</v>
      </c>
      <c r="S1246" s="91">
        <v>0</v>
      </c>
    </row>
    <row r="1247" spans="1:19">
      <c r="A1247" s="54" t="s">
        <v>1930</v>
      </c>
      <c r="B1247" s="55" t="s">
        <v>1931</v>
      </c>
      <c r="C1247" s="56">
        <v>5</v>
      </c>
      <c r="D1247" s="57">
        <v>52</v>
      </c>
      <c r="E1247" s="57">
        <v>3</v>
      </c>
      <c r="F1247" s="57">
        <v>3</v>
      </c>
      <c r="G1247" s="57">
        <v>0</v>
      </c>
      <c r="H1247" s="57">
        <v>16</v>
      </c>
      <c r="I1247" s="57">
        <v>35</v>
      </c>
      <c r="J1247" s="57">
        <v>0</v>
      </c>
      <c r="K1247" s="57">
        <v>0</v>
      </c>
      <c r="L1247" s="57">
        <v>0</v>
      </c>
      <c r="M1247" s="57">
        <v>0</v>
      </c>
      <c r="N1247" s="58">
        <v>2.15</v>
      </c>
      <c r="O1247" s="58">
        <v>6</v>
      </c>
      <c r="P1247" s="58">
        <v>0</v>
      </c>
      <c r="Q1247" s="58">
        <v>0</v>
      </c>
      <c r="R1247" s="58">
        <v>0</v>
      </c>
      <c r="S1247" s="91">
        <v>0</v>
      </c>
    </row>
    <row r="1248" spans="1:19">
      <c r="A1248" s="54" t="s">
        <v>1932</v>
      </c>
      <c r="B1248" s="55" t="s">
        <v>1933</v>
      </c>
      <c r="C1248" s="56">
        <v>5</v>
      </c>
      <c r="D1248" s="57">
        <v>52</v>
      </c>
      <c r="E1248" s="57">
        <v>3</v>
      </c>
      <c r="F1248" s="57">
        <v>3</v>
      </c>
      <c r="G1248" s="57">
        <v>0</v>
      </c>
      <c r="H1248" s="57">
        <v>15.7</v>
      </c>
      <c r="I1248" s="57">
        <v>35</v>
      </c>
      <c r="J1248" s="57">
        <v>0</v>
      </c>
      <c r="K1248" s="57">
        <v>0</v>
      </c>
      <c r="L1248" s="57">
        <v>0</v>
      </c>
      <c r="M1248" s="57">
        <v>0</v>
      </c>
      <c r="N1248" s="58">
        <v>2.15</v>
      </c>
      <c r="O1248" s="58">
        <v>6</v>
      </c>
      <c r="P1248" s="58">
        <v>0</v>
      </c>
      <c r="Q1248" s="58">
        <v>0</v>
      </c>
      <c r="R1248" s="58">
        <v>0</v>
      </c>
      <c r="S1248" s="91">
        <v>0</v>
      </c>
    </row>
    <row r="1249" spans="1:19">
      <c r="A1249" s="54" t="s">
        <v>1934</v>
      </c>
      <c r="B1249" s="55" t="s">
        <v>1935</v>
      </c>
      <c r="C1249" s="56">
        <v>5</v>
      </c>
      <c r="D1249" s="57">
        <v>51.5</v>
      </c>
      <c r="E1249" s="57">
        <v>3</v>
      </c>
      <c r="F1249" s="57">
        <v>3</v>
      </c>
      <c r="G1249" s="57">
        <v>0</v>
      </c>
      <c r="H1249" s="57">
        <v>15.5</v>
      </c>
      <c r="I1249" s="57">
        <v>34.5</v>
      </c>
      <c r="J1249" s="57">
        <v>0</v>
      </c>
      <c r="K1249" s="57">
        <v>0</v>
      </c>
      <c r="L1249" s="57">
        <v>0</v>
      </c>
      <c r="M1249" s="57">
        <v>0</v>
      </c>
      <c r="N1249" s="58">
        <v>2.15</v>
      </c>
      <c r="O1249" s="58">
        <v>6</v>
      </c>
      <c r="P1249" s="58">
        <v>0</v>
      </c>
      <c r="Q1249" s="58">
        <v>0</v>
      </c>
      <c r="R1249" s="58">
        <v>0</v>
      </c>
      <c r="S1249" s="91">
        <v>0</v>
      </c>
    </row>
    <row r="1250" spans="1:19">
      <c r="A1250" s="54" t="s">
        <v>1936</v>
      </c>
      <c r="B1250" s="55" t="s">
        <v>1937</v>
      </c>
      <c r="C1250" s="56">
        <v>1</v>
      </c>
      <c r="D1250" s="57">
        <v>51.8</v>
      </c>
      <c r="E1250" s="57">
        <v>3</v>
      </c>
      <c r="F1250" s="57">
        <v>3</v>
      </c>
      <c r="G1250" s="57">
        <v>0</v>
      </c>
      <c r="H1250" s="57">
        <v>16.8</v>
      </c>
      <c r="I1250" s="57">
        <v>34.799999999999997</v>
      </c>
      <c r="J1250" s="57">
        <v>0</v>
      </c>
      <c r="K1250" s="57">
        <v>0</v>
      </c>
      <c r="L1250" s="57">
        <v>0</v>
      </c>
      <c r="M1250" s="57">
        <v>0</v>
      </c>
      <c r="N1250" s="58">
        <v>2.15</v>
      </c>
      <c r="O1250" s="58">
        <v>8</v>
      </c>
      <c r="P1250" s="58">
        <v>0</v>
      </c>
      <c r="Q1250" s="58">
        <v>0</v>
      </c>
      <c r="R1250" s="58">
        <v>0</v>
      </c>
      <c r="S1250" s="91">
        <v>0</v>
      </c>
    </row>
    <row r="1251" spans="1:19">
      <c r="A1251" s="54" t="s">
        <v>1938</v>
      </c>
      <c r="B1251" s="55" t="s">
        <v>1939</v>
      </c>
      <c r="C1251" s="56">
        <v>5</v>
      </c>
      <c r="D1251" s="57">
        <v>56.3</v>
      </c>
      <c r="E1251" s="57">
        <v>2.6</v>
      </c>
      <c r="F1251" s="57">
        <v>2.5219999999999998</v>
      </c>
      <c r="G1251" s="57">
        <v>0</v>
      </c>
      <c r="H1251" s="57">
        <v>20.100000000000001</v>
      </c>
      <c r="I1251" s="57">
        <v>30.3</v>
      </c>
      <c r="J1251" s="57">
        <v>0</v>
      </c>
      <c r="K1251" s="57">
        <v>0</v>
      </c>
      <c r="L1251" s="57">
        <v>0</v>
      </c>
      <c r="M1251" s="57">
        <v>0</v>
      </c>
      <c r="N1251" s="58">
        <v>2</v>
      </c>
      <c r="O1251" s="58">
        <v>3.3</v>
      </c>
      <c r="P1251" s="58">
        <v>0</v>
      </c>
      <c r="Q1251" s="58">
        <v>0</v>
      </c>
      <c r="R1251" s="58">
        <v>0</v>
      </c>
      <c r="S1251" s="91">
        <v>0</v>
      </c>
    </row>
    <row r="1252" spans="1:19">
      <c r="A1252" s="54" t="s">
        <v>1940</v>
      </c>
      <c r="B1252" s="55" t="s">
        <v>1941</v>
      </c>
      <c r="C1252" s="56">
        <v>5</v>
      </c>
      <c r="D1252" s="57">
        <v>51</v>
      </c>
      <c r="E1252" s="57">
        <v>2.6</v>
      </c>
      <c r="F1252" s="57">
        <v>2.0249999999999999</v>
      </c>
      <c r="G1252" s="57">
        <v>0</v>
      </c>
      <c r="H1252" s="57">
        <v>22.1</v>
      </c>
      <c r="I1252" s="57">
        <v>0</v>
      </c>
      <c r="J1252" s="57">
        <v>0</v>
      </c>
      <c r="K1252" s="57">
        <v>0</v>
      </c>
      <c r="L1252" s="57">
        <v>0</v>
      </c>
      <c r="M1252" s="57">
        <v>0</v>
      </c>
      <c r="N1252" s="58">
        <v>2.2999999999999998</v>
      </c>
      <c r="O1252" s="58">
        <v>0</v>
      </c>
      <c r="P1252" s="58">
        <v>0</v>
      </c>
      <c r="Q1252" s="58">
        <v>0</v>
      </c>
      <c r="R1252" s="58">
        <v>0</v>
      </c>
      <c r="S1252" s="91">
        <v>0</v>
      </c>
    </row>
    <row r="1253" spans="1:19">
      <c r="A1253" s="54" t="s">
        <v>1942</v>
      </c>
      <c r="B1253" s="55" t="s">
        <v>54</v>
      </c>
      <c r="C1253" s="56">
        <v>5</v>
      </c>
      <c r="D1253" s="57">
        <v>57.4</v>
      </c>
      <c r="E1253" s="57">
        <v>2.6</v>
      </c>
      <c r="F1253" s="57">
        <v>2.5150000000000001</v>
      </c>
      <c r="G1253" s="57">
        <v>0</v>
      </c>
      <c r="H1253" s="57">
        <v>23.6</v>
      </c>
      <c r="I1253" s="57">
        <v>0</v>
      </c>
      <c r="J1253" s="57">
        <v>0</v>
      </c>
      <c r="K1253" s="57">
        <v>0</v>
      </c>
      <c r="L1253" s="57">
        <v>0</v>
      </c>
      <c r="M1253" s="57">
        <v>0</v>
      </c>
      <c r="N1253" s="58">
        <v>2.2999999999999998</v>
      </c>
      <c r="O1253" s="58">
        <v>0</v>
      </c>
      <c r="P1253" s="58">
        <v>0</v>
      </c>
      <c r="Q1253" s="58">
        <v>0</v>
      </c>
      <c r="R1253" s="58">
        <v>0</v>
      </c>
      <c r="S1253" s="91">
        <v>0</v>
      </c>
    </row>
    <row r="1254" spans="1:19">
      <c r="A1254" s="54" t="s">
        <v>1943</v>
      </c>
      <c r="B1254" s="55" t="s">
        <v>1944</v>
      </c>
      <c r="C1254" s="56">
        <v>5</v>
      </c>
      <c r="D1254" s="57">
        <v>53.5</v>
      </c>
      <c r="E1254" s="57">
        <v>2.6</v>
      </c>
      <c r="F1254" s="57">
        <v>2.5150000000000001</v>
      </c>
      <c r="G1254" s="57">
        <v>0</v>
      </c>
      <c r="H1254" s="57">
        <v>24.7</v>
      </c>
      <c r="I1254" s="57">
        <v>0</v>
      </c>
      <c r="J1254" s="57">
        <v>0</v>
      </c>
      <c r="K1254" s="57">
        <v>0</v>
      </c>
      <c r="L1254" s="57">
        <v>0</v>
      </c>
      <c r="M1254" s="57">
        <v>0</v>
      </c>
      <c r="N1254" s="58">
        <v>2.2999999999999998</v>
      </c>
      <c r="O1254" s="58">
        <v>0</v>
      </c>
      <c r="P1254" s="58">
        <v>0</v>
      </c>
      <c r="Q1254" s="58">
        <v>0</v>
      </c>
      <c r="R1254" s="58">
        <v>0</v>
      </c>
      <c r="S1254" s="91">
        <v>0</v>
      </c>
    </row>
    <row r="1255" spans="1:19">
      <c r="A1255" s="54" t="s">
        <v>1945</v>
      </c>
      <c r="B1255" s="55" t="s">
        <v>1946</v>
      </c>
      <c r="C1255" s="56">
        <v>5</v>
      </c>
      <c r="D1255" s="57">
        <v>50.5</v>
      </c>
      <c r="E1255" s="57">
        <v>2.6</v>
      </c>
      <c r="F1255" s="57">
        <v>2.5150000000000001</v>
      </c>
      <c r="G1255" s="57">
        <v>0</v>
      </c>
      <c r="H1255" s="57">
        <v>18.899999999999999</v>
      </c>
      <c r="I1255" s="57">
        <v>0</v>
      </c>
      <c r="J1255" s="57">
        <v>0</v>
      </c>
      <c r="K1255" s="57">
        <v>0</v>
      </c>
      <c r="L1255" s="57">
        <v>0</v>
      </c>
      <c r="M1255" s="57">
        <v>0</v>
      </c>
      <c r="N1255" s="58">
        <v>2.2999999999999998</v>
      </c>
      <c r="O1255" s="58">
        <v>0</v>
      </c>
      <c r="P1255" s="58">
        <v>0</v>
      </c>
      <c r="Q1255" s="58">
        <v>0</v>
      </c>
      <c r="R1255" s="58">
        <v>0</v>
      </c>
      <c r="S1255" s="91">
        <v>0</v>
      </c>
    </row>
    <row r="1256" spans="1:19">
      <c r="A1256" s="54" t="s">
        <v>1947</v>
      </c>
      <c r="B1256" s="55" t="s">
        <v>1948</v>
      </c>
      <c r="C1256" s="56">
        <v>5</v>
      </c>
      <c r="D1256" s="57">
        <v>50.5</v>
      </c>
      <c r="E1256" s="57">
        <v>2.6</v>
      </c>
      <c r="F1256" s="57">
        <v>2.5150000000000001</v>
      </c>
      <c r="G1256" s="57">
        <v>0</v>
      </c>
      <c r="H1256" s="57">
        <v>18.399999999999999</v>
      </c>
      <c r="I1256" s="57">
        <v>0</v>
      </c>
      <c r="J1256" s="57">
        <v>0</v>
      </c>
      <c r="K1256" s="57">
        <v>0</v>
      </c>
      <c r="L1256" s="57">
        <v>0</v>
      </c>
      <c r="M1256" s="57">
        <v>0</v>
      </c>
      <c r="N1256" s="58">
        <v>2.2999999999999998</v>
      </c>
      <c r="O1256" s="58">
        <v>0</v>
      </c>
      <c r="P1256" s="58">
        <v>0</v>
      </c>
      <c r="Q1256" s="58">
        <v>0</v>
      </c>
      <c r="R1256" s="58">
        <v>0</v>
      </c>
      <c r="S1256" s="91">
        <v>0</v>
      </c>
    </row>
    <row r="1257" spans="1:19">
      <c r="A1257" s="54" t="s">
        <v>1949</v>
      </c>
      <c r="B1257" s="55" t="s">
        <v>1950</v>
      </c>
      <c r="C1257" s="56">
        <v>5</v>
      </c>
      <c r="D1257" s="57">
        <v>50.7</v>
      </c>
      <c r="E1257" s="57">
        <v>2.6</v>
      </c>
      <c r="F1257" s="57">
        <v>2.5150000000000001</v>
      </c>
      <c r="G1257" s="57">
        <v>0</v>
      </c>
      <c r="H1257" s="57">
        <v>23</v>
      </c>
      <c r="I1257" s="57">
        <v>0</v>
      </c>
      <c r="J1257" s="57">
        <v>0</v>
      </c>
      <c r="K1257" s="57">
        <v>0</v>
      </c>
      <c r="L1257" s="57">
        <v>0</v>
      </c>
      <c r="M1257" s="57">
        <v>0</v>
      </c>
      <c r="N1257" s="58">
        <v>2.2999999999999998</v>
      </c>
      <c r="O1257" s="58">
        <v>0</v>
      </c>
      <c r="P1257" s="58">
        <v>0</v>
      </c>
      <c r="Q1257" s="58">
        <v>0</v>
      </c>
      <c r="R1257" s="58">
        <v>0</v>
      </c>
      <c r="S1257" s="91">
        <v>0</v>
      </c>
    </row>
    <row r="1258" spans="1:19">
      <c r="A1258" s="54" t="s">
        <v>1951</v>
      </c>
      <c r="B1258" s="55" t="s">
        <v>1952</v>
      </c>
      <c r="C1258" s="56">
        <v>5</v>
      </c>
      <c r="D1258" s="57">
        <v>50.7</v>
      </c>
      <c r="E1258" s="57">
        <v>2.6</v>
      </c>
      <c r="F1258" s="57">
        <v>2.5150000000000001</v>
      </c>
      <c r="G1258" s="57">
        <v>0</v>
      </c>
      <c r="H1258" s="57">
        <v>16</v>
      </c>
      <c r="I1258" s="57">
        <v>0</v>
      </c>
      <c r="J1258" s="57">
        <v>0</v>
      </c>
      <c r="K1258" s="57">
        <v>0</v>
      </c>
      <c r="L1258" s="57">
        <v>0</v>
      </c>
      <c r="M1258" s="57">
        <v>0</v>
      </c>
      <c r="N1258" s="58">
        <v>2.2999999999999998</v>
      </c>
      <c r="O1258" s="58">
        <v>0</v>
      </c>
      <c r="P1258" s="58">
        <v>0</v>
      </c>
      <c r="Q1258" s="58">
        <v>0</v>
      </c>
      <c r="R1258" s="58">
        <v>0</v>
      </c>
      <c r="S1258" s="91">
        <v>0</v>
      </c>
    </row>
    <row r="1259" spans="1:19">
      <c r="A1259" s="54" t="s">
        <v>1953</v>
      </c>
      <c r="B1259" s="55" t="s">
        <v>1954</v>
      </c>
      <c r="C1259" s="56">
        <v>5</v>
      </c>
      <c r="D1259" s="57">
        <v>51.5</v>
      </c>
      <c r="E1259" s="57">
        <v>2.6</v>
      </c>
      <c r="F1259" s="57">
        <v>2.5150000000000001</v>
      </c>
      <c r="G1259" s="57">
        <v>0</v>
      </c>
      <c r="H1259" s="57">
        <v>20.8</v>
      </c>
      <c r="I1259" s="57">
        <v>0</v>
      </c>
      <c r="J1259" s="57">
        <v>0</v>
      </c>
      <c r="K1259" s="57">
        <v>0</v>
      </c>
      <c r="L1259" s="57">
        <v>0</v>
      </c>
      <c r="M1259" s="57">
        <v>0</v>
      </c>
      <c r="N1259" s="58">
        <v>2.2999999999999998</v>
      </c>
      <c r="O1259" s="58">
        <v>0</v>
      </c>
      <c r="P1259" s="58">
        <v>0</v>
      </c>
      <c r="Q1259" s="58">
        <v>0</v>
      </c>
      <c r="R1259" s="58">
        <v>0</v>
      </c>
      <c r="S1259" s="91">
        <v>0</v>
      </c>
    </row>
    <row r="1260" spans="1:19">
      <c r="A1260" s="54" t="s">
        <v>1955</v>
      </c>
      <c r="B1260" s="55" t="s">
        <v>1956</v>
      </c>
      <c r="C1260" s="56">
        <v>5</v>
      </c>
      <c r="D1260" s="57">
        <v>50.7</v>
      </c>
      <c r="E1260" s="57">
        <v>2.6</v>
      </c>
      <c r="F1260" s="57">
        <v>2.5150000000000001</v>
      </c>
      <c r="G1260" s="57">
        <v>0</v>
      </c>
      <c r="H1260" s="57">
        <v>20</v>
      </c>
      <c r="I1260" s="57">
        <v>0</v>
      </c>
      <c r="J1260" s="57">
        <v>0</v>
      </c>
      <c r="K1260" s="57">
        <v>0</v>
      </c>
      <c r="L1260" s="57">
        <v>0</v>
      </c>
      <c r="M1260" s="57">
        <v>0</v>
      </c>
      <c r="N1260" s="58">
        <v>2.2999999999999998</v>
      </c>
      <c r="O1260" s="58">
        <v>0</v>
      </c>
      <c r="P1260" s="58">
        <v>0</v>
      </c>
      <c r="Q1260" s="58">
        <v>0</v>
      </c>
      <c r="R1260" s="58">
        <v>0</v>
      </c>
      <c r="S1260" s="91">
        <v>0</v>
      </c>
    </row>
    <row r="1261" spans="1:19">
      <c r="A1261" s="54" t="s">
        <v>1957</v>
      </c>
      <c r="B1261" s="55" t="s">
        <v>1958</v>
      </c>
      <c r="C1261" s="56">
        <v>5</v>
      </c>
      <c r="D1261" s="57">
        <v>58.7</v>
      </c>
      <c r="E1261" s="57">
        <v>2.6</v>
      </c>
      <c r="F1261" s="57">
        <v>2.5219999999999998</v>
      </c>
      <c r="G1261" s="57">
        <v>0</v>
      </c>
      <c r="H1261" s="57">
        <v>20.3</v>
      </c>
      <c r="I1261" s="57">
        <v>0</v>
      </c>
      <c r="J1261" s="57">
        <v>0</v>
      </c>
      <c r="K1261" s="57">
        <v>0</v>
      </c>
      <c r="L1261" s="57">
        <v>0</v>
      </c>
      <c r="M1261" s="57">
        <v>0</v>
      </c>
      <c r="N1261" s="58">
        <v>2.2999999999999998</v>
      </c>
      <c r="O1261" s="58">
        <v>0</v>
      </c>
      <c r="P1261" s="58">
        <v>0</v>
      </c>
      <c r="Q1261" s="58">
        <v>0</v>
      </c>
      <c r="R1261" s="58">
        <v>0</v>
      </c>
      <c r="S1261" s="91">
        <v>0</v>
      </c>
    </row>
    <row r="1262" spans="1:19">
      <c r="A1262" s="54" t="s">
        <v>1959</v>
      </c>
      <c r="B1262" s="55" t="s">
        <v>1960</v>
      </c>
      <c r="C1262" s="56">
        <v>5</v>
      </c>
      <c r="D1262" s="57">
        <v>51</v>
      </c>
      <c r="E1262" s="57">
        <v>2.6</v>
      </c>
      <c r="F1262" s="57">
        <v>2.5150000000000001</v>
      </c>
      <c r="G1262" s="57">
        <v>0</v>
      </c>
      <c r="H1262" s="57">
        <v>21.1</v>
      </c>
      <c r="I1262" s="57">
        <v>0</v>
      </c>
      <c r="J1262" s="57">
        <v>0</v>
      </c>
      <c r="K1262" s="57">
        <v>0</v>
      </c>
      <c r="L1262" s="57">
        <v>0</v>
      </c>
      <c r="M1262" s="57">
        <v>0</v>
      </c>
      <c r="N1262" s="58">
        <v>2.2599999999999998</v>
      </c>
      <c r="O1262" s="58">
        <v>0</v>
      </c>
      <c r="P1262" s="58">
        <v>0</v>
      </c>
      <c r="Q1262" s="58">
        <v>0</v>
      </c>
      <c r="R1262" s="58">
        <v>0</v>
      </c>
      <c r="S1262" s="91">
        <v>0</v>
      </c>
    </row>
    <row r="1263" spans="1:19">
      <c r="A1263" s="54" t="s">
        <v>1961</v>
      </c>
      <c r="B1263" s="55" t="s">
        <v>1962</v>
      </c>
      <c r="C1263" s="56">
        <v>5</v>
      </c>
      <c r="D1263" s="57">
        <v>56</v>
      </c>
      <c r="E1263" s="57">
        <v>2.6</v>
      </c>
      <c r="F1263" s="57">
        <v>2.5150000000000001</v>
      </c>
      <c r="G1263" s="57">
        <v>0</v>
      </c>
      <c r="H1263" s="57">
        <v>16.600000000000001</v>
      </c>
      <c r="I1263" s="57">
        <v>0</v>
      </c>
      <c r="J1263" s="57">
        <v>0</v>
      </c>
      <c r="K1263" s="57">
        <v>0</v>
      </c>
      <c r="L1263" s="57">
        <v>0</v>
      </c>
      <c r="M1263" s="57">
        <v>0</v>
      </c>
      <c r="N1263" s="58">
        <v>2.2999999999999998</v>
      </c>
      <c r="O1263" s="58">
        <v>0</v>
      </c>
      <c r="P1263" s="58">
        <v>0</v>
      </c>
      <c r="Q1263" s="58">
        <v>0</v>
      </c>
      <c r="R1263" s="58">
        <v>0</v>
      </c>
      <c r="S1263" s="91">
        <v>0</v>
      </c>
    </row>
    <row r="1264" spans="1:19">
      <c r="A1264" s="54" t="s">
        <v>1963</v>
      </c>
      <c r="B1264" s="55" t="s">
        <v>1964</v>
      </c>
      <c r="C1264" s="56">
        <v>5</v>
      </c>
      <c r="D1264" s="57">
        <v>54.1</v>
      </c>
      <c r="E1264" s="57">
        <v>2.6</v>
      </c>
      <c r="F1264" s="57">
        <v>2.5150000000000001</v>
      </c>
      <c r="G1264" s="57">
        <v>2.5</v>
      </c>
      <c r="H1264" s="57">
        <v>14.5</v>
      </c>
      <c r="I1264" s="57">
        <v>23.9</v>
      </c>
      <c r="J1264" s="57">
        <v>0</v>
      </c>
      <c r="K1264" s="57">
        <v>0</v>
      </c>
      <c r="L1264" s="57">
        <v>0</v>
      </c>
      <c r="M1264" s="57">
        <v>0</v>
      </c>
      <c r="N1264" s="58">
        <v>0</v>
      </c>
      <c r="O1264" s="58">
        <v>2.2999999999999998</v>
      </c>
      <c r="P1264" s="58">
        <v>0</v>
      </c>
      <c r="Q1264" s="58">
        <v>0</v>
      </c>
      <c r="R1264" s="58">
        <v>0</v>
      </c>
      <c r="S1264" s="91">
        <v>0</v>
      </c>
    </row>
    <row r="1265" spans="1:19">
      <c r="A1265" s="54" t="s">
        <v>1965</v>
      </c>
      <c r="B1265" s="55" t="s">
        <v>1966</v>
      </c>
      <c r="C1265" s="56">
        <v>5</v>
      </c>
      <c r="D1265" s="57">
        <v>51.3</v>
      </c>
      <c r="E1265" s="57">
        <v>2.6</v>
      </c>
      <c r="F1265" s="57">
        <v>2.5150000000000001</v>
      </c>
      <c r="G1265" s="57">
        <v>0</v>
      </c>
      <c r="H1265" s="57">
        <v>22.1</v>
      </c>
      <c r="I1265" s="57">
        <v>29.8</v>
      </c>
      <c r="J1265" s="57">
        <v>0</v>
      </c>
      <c r="K1265" s="57">
        <v>0</v>
      </c>
      <c r="L1265" s="57">
        <v>0</v>
      </c>
      <c r="M1265" s="57">
        <v>0</v>
      </c>
      <c r="N1265" s="58">
        <v>2.2999999999999998</v>
      </c>
      <c r="O1265" s="58">
        <v>3</v>
      </c>
      <c r="P1265" s="58">
        <v>0</v>
      </c>
      <c r="Q1265" s="58">
        <v>0</v>
      </c>
      <c r="R1265" s="58">
        <v>0</v>
      </c>
      <c r="S1265" s="91">
        <v>0</v>
      </c>
    </row>
    <row r="1266" spans="1:19">
      <c r="A1266" s="54" t="s">
        <v>1967</v>
      </c>
      <c r="B1266" s="55" t="s">
        <v>1968</v>
      </c>
      <c r="C1266" s="56">
        <v>5</v>
      </c>
      <c r="D1266" s="57">
        <v>51.3</v>
      </c>
      <c r="E1266" s="57">
        <v>2.6</v>
      </c>
      <c r="F1266" s="57">
        <v>2.5150000000000001</v>
      </c>
      <c r="G1266" s="57">
        <v>0</v>
      </c>
      <c r="H1266" s="57">
        <v>22.1</v>
      </c>
      <c r="I1266" s="57">
        <v>25.1</v>
      </c>
      <c r="J1266" s="57">
        <v>0</v>
      </c>
      <c r="K1266" s="57">
        <v>0</v>
      </c>
      <c r="L1266" s="57">
        <v>0</v>
      </c>
      <c r="M1266" s="57">
        <v>0</v>
      </c>
      <c r="N1266" s="58">
        <v>2.2999999999999998</v>
      </c>
      <c r="O1266" s="58">
        <v>4</v>
      </c>
      <c r="P1266" s="58">
        <v>0</v>
      </c>
      <c r="Q1266" s="58">
        <v>0</v>
      </c>
      <c r="R1266" s="58">
        <v>0</v>
      </c>
      <c r="S1266" s="91">
        <v>0</v>
      </c>
    </row>
    <row r="1267" spans="1:19">
      <c r="A1267" s="54" t="s">
        <v>1969</v>
      </c>
      <c r="B1267" s="55" t="s">
        <v>1970</v>
      </c>
      <c r="C1267" s="56">
        <v>5</v>
      </c>
      <c r="D1267" s="57">
        <v>50</v>
      </c>
      <c r="E1267" s="57">
        <v>2.6</v>
      </c>
      <c r="F1267" s="57">
        <v>2.5150000000000001</v>
      </c>
      <c r="G1267" s="57">
        <v>0</v>
      </c>
      <c r="H1267" s="57">
        <v>18.100000000000001</v>
      </c>
      <c r="I1267" s="57">
        <v>21.1</v>
      </c>
      <c r="J1267" s="57">
        <v>44.7</v>
      </c>
      <c r="K1267" s="57">
        <v>0</v>
      </c>
      <c r="L1267" s="57">
        <v>0</v>
      </c>
      <c r="M1267" s="57">
        <v>0</v>
      </c>
      <c r="N1267" s="58">
        <v>2.2999999999999998</v>
      </c>
      <c r="O1267" s="58">
        <v>4</v>
      </c>
      <c r="P1267" s="58">
        <v>0</v>
      </c>
      <c r="Q1267" s="58">
        <v>0</v>
      </c>
      <c r="R1267" s="58">
        <v>0</v>
      </c>
      <c r="S1267" s="91">
        <v>0</v>
      </c>
    </row>
    <row r="1268" spans="1:19">
      <c r="A1268" s="54" t="s">
        <v>1971</v>
      </c>
      <c r="B1268" s="55" t="s">
        <v>1972</v>
      </c>
      <c r="C1268" s="56">
        <v>5</v>
      </c>
      <c r="D1268" s="57">
        <v>51.3</v>
      </c>
      <c r="E1268" s="57">
        <v>2.6</v>
      </c>
      <c r="F1268" s="57">
        <v>2.5150000000000001</v>
      </c>
      <c r="G1268" s="57">
        <v>0</v>
      </c>
      <c r="H1268" s="57">
        <v>22.1</v>
      </c>
      <c r="I1268" s="57">
        <v>32.299999999999997</v>
      </c>
      <c r="J1268" s="57">
        <v>39.700000000000003</v>
      </c>
      <c r="K1268" s="57">
        <v>0</v>
      </c>
      <c r="L1268" s="57">
        <v>0</v>
      </c>
      <c r="M1268" s="57">
        <v>0</v>
      </c>
      <c r="N1268" s="58">
        <v>2.2999999999999998</v>
      </c>
      <c r="O1268" s="58">
        <v>5.15</v>
      </c>
      <c r="P1268" s="58">
        <v>0</v>
      </c>
      <c r="Q1268" s="58">
        <v>0</v>
      </c>
      <c r="R1268" s="58">
        <v>0</v>
      </c>
      <c r="S1268" s="91">
        <v>0</v>
      </c>
    </row>
    <row r="1269" spans="1:19">
      <c r="A1269" s="54" t="s">
        <v>1973</v>
      </c>
      <c r="B1269" s="55" t="s">
        <v>1974</v>
      </c>
      <c r="C1269" s="56">
        <v>5</v>
      </c>
      <c r="D1269" s="57">
        <v>56.5</v>
      </c>
      <c r="E1269" s="57">
        <v>3</v>
      </c>
      <c r="F1269" s="57">
        <v>3</v>
      </c>
      <c r="G1269" s="57">
        <v>0</v>
      </c>
      <c r="H1269" s="57">
        <v>27.1</v>
      </c>
      <c r="I1269" s="57">
        <v>38</v>
      </c>
      <c r="J1269" s="57">
        <v>44.5</v>
      </c>
      <c r="K1269" s="57">
        <v>0</v>
      </c>
      <c r="L1269" s="57">
        <v>0</v>
      </c>
      <c r="M1269" s="57">
        <v>0</v>
      </c>
      <c r="N1269" s="58">
        <v>2.2999999999999998</v>
      </c>
      <c r="O1269" s="58">
        <v>13.15</v>
      </c>
      <c r="P1269" s="58">
        <v>0</v>
      </c>
      <c r="Q1269" s="58">
        <v>0</v>
      </c>
      <c r="R1269" s="58">
        <v>0</v>
      </c>
      <c r="S1269" s="91">
        <v>0</v>
      </c>
    </row>
    <row r="1270" spans="1:19">
      <c r="A1270" s="54" t="s">
        <v>1975</v>
      </c>
      <c r="B1270" s="55" t="s">
        <v>1976</v>
      </c>
      <c r="C1270" s="56">
        <v>5</v>
      </c>
      <c r="D1270" s="57">
        <v>52</v>
      </c>
      <c r="E1270" s="57">
        <v>2.6</v>
      </c>
      <c r="F1270" s="57">
        <v>2.5150000000000001</v>
      </c>
      <c r="G1270" s="57">
        <v>0</v>
      </c>
      <c r="H1270" s="57">
        <v>22.1</v>
      </c>
      <c r="I1270" s="57">
        <v>36.299999999999997</v>
      </c>
      <c r="J1270" s="57">
        <v>0</v>
      </c>
      <c r="K1270" s="57">
        <v>0</v>
      </c>
      <c r="L1270" s="57">
        <v>0</v>
      </c>
      <c r="M1270" s="57">
        <v>0</v>
      </c>
      <c r="N1270" s="58">
        <v>2.4500000000000002</v>
      </c>
      <c r="O1270" s="58">
        <v>0</v>
      </c>
      <c r="P1270" s="58">
        <v>0</v>
      </c>
      <c r="Q1270" s="58">
        <v>0</v>
      </c>
      <c r="R1270" s="58">
        <v>0</v>
      </c>
      <c r="S1270" s="91">
        <v>0</v>
      </c>
    </row>
    <row r="1271" spans="1:19">
      <c r="A1271" s="54" t="s">
        <v>1977</v>
      </c>
      <c r="B1271" s="55" t="s">
        <v>1978</v>
      </c>
      <c r="C1271" s="56">
        <v>5</v>
      </c>
      <c r="D1271" s="57">
        <v>50.5</v>
      </c>
      <c r="E1271" s="57">
        <v>2.6</v>
      </c>
      <c r="F1271" s="57">
        <v>2.5150000000000001</v>
      </c>
      <c r="G1271" s="57">
        <v>0</v>
      </c>
      <c r="H1271" s="57">
        <v>18.899999999999999</v>
      </c>
      <c r="I1271" s="57">
        <v>0</v>
      </c>
      <c r="J1271" s="57">
        <v>0</v>
      </c>
      <c r="K1271" s="57">
        <v>0</v>
      </c>
      <c r="L1271" s="57">
        <v>0</v>
      </c>
      <c r="M1271" s="57">
        <v>0</v>
      </c>
      <c r="N1271" s="58">
        <v>2.4500000000000002</v>
      </c>
      <c r="O1271" s="58">
        <v>0</v>
      </c>
      <c r="P1271" s="58">
        <v>0</v>
      </c>
      <c r="Q1271" s="58">
        <v>0</v>
      </c>
      <c r="R1271" s="58">
        <v>0</v>
      </c>
      <c r="S1271" s="91">
        <v>0</v>
      </c>
    </row>
    <row r="1272" spans="1:19">
      <c r="A1272" s="54" t="s">
        <v>1979</v>
      </c>
      <c r="B1272" s="55" t="s">
        <v>1980</v>
      </c>
      <c r="C1272" s="56">
        <v>5</v>
      </c>
      <c r="D1272" s="57">
        <v>57.5</v>
      </c>
      <c r="E1272" s="57">
        <v>2.6</v>
      </c>
      <c r="F1272" s="57">
        <v>2.5150000000000001</v>
      </c>
      <c r="G1272" s="57">
        <v>0</v>
      </c>
      <c r="H1272" s="57">
        <v>27.6</v>
      </c>
      <c r="I1272" s="57">
        <v>41.8</v>
      </c>
      <c r="J1272" s="57">
        <v>0</v>
      </c>
      <c r="K1272" s="57">
        <v>0</v>
      </c>
      <c r="L1272" s="57">
        <v>0</v>
      </c>
      <c r="M1272" s="57">
        <v>0</v>
      </c>
      <c r="N1272" s="58">
        <v>2.4500000000000002</v>
      </c>
      <c r="O1272" s="58">
        <v>0</v>
      </c>
      <c r="P1272" s="58">
        <v>0</v>
      </c>
      <c r="Q1272" s="58">
        <v>0</v>
      </c>
      <c r="R1272" s="58">
        <v>0</v>
      </c>
      <c r="S1272" s="91">
        <v>0</v>
      </c>
    </row>
    <row r="1273" spans="1:19">
      <c r="A1273" s="54" t="s">
        <v>1981</v>
      </c>
      <c r="B1273" s="55" t="s">
        <v>56</v>
      </c>
      <c r="C1273" s="56">
        <v>5</v>
      </c>
      <c r="D1273" s="57">
        <v>57.4</v>
      </c>
      <c r="E1273" s="57">
        <v>2.6</v>
      </c>
      <c r="F1273" s="57">
        <v>2.5150000000000001</v>
      </c>
      <c r="G1273" s="57">
        <v>0</v>
      </c>
      <c r="H1273" s="57">
        <v>23.5</v>
      </c>
      <c r="I1273" s="57">
        <v>0</v>
      </c>
      <c r="J1273" s="57">
        <v>0</v>
      </c>
      <c r="K1273" s="57">
        <v>0</v>
      </c>
      <c r="L1273" s="57">
        <v>0</v>
      </c>
      <c r="M1273" s="57">
        <v>0</v>
      </c>
      <c r="N1273" s="58">
        <v>3</v>
      </c>
      <c r="O1273" s="58">
        <v>0</v>
      </c>
      <c r="P1273" s="58">
        <v>0</v>
      </c>
      <c r="Q1273" s="58">
        <v>0</v>
      </c>
      <c r="R1273" s="58">
        <v>0</v>
      </c>
      <c r="S1273" s="91">
        <v>0</v>
      </c>
    </row>
    <row r="1274" spans="1:19">
      <c r="A1274" s="54" t="s">
        <v>1982</v>
      </c>
      <c r="B1274" s="55" t="s">
        <v>1983</v>
      </c>
      <c r="C1274" s="56">
        <v>5</v>
      </c>
      <c r="D1274" s="57">
        <v>55.4</v>
      </c>
      <c r="E1274" s="57">
        <v>2.6</v>
      </c>
      <c r="F1274" s="57">
        <v>2.5150000000000001</v>
      </c>
      <c r="G1274" s="57">
        <v>0</v>
      </c>
      <c r="H1274" s="57">
        <v>21.8</v>
      </c>
      <c r="I1274" s="57">
        <v>0</v>
      </c>
      <c r="J1274" s="57">
        <v>0</v>
      </c>
      <c r="K1274" s="57">
        <v>0</v>
      </c>
      <c r="L1274" s="57">
        <v>0</v>
      </c>
      <c r="M1274" s="57">
        <v>0</v>
      </c>
      <c r="N1274" s="58">
        <v>2.59</v>
      </c>
      <c r="O1274" s="58">
        <v>0</v>
      </c>
      <c r="P1274" s="58">
        <v>0</v>
      </c>
      <c r="Q1274" s="58">
        <v>0</v>
      </c>
      <c r="R1274" s="58">
        <v>0</v>
      </c>
      <c r="S1274" s="91">
        <v>0</v>
      </c>
    </row>
    <row r="1275" spans="1:19">
      <c r="A1275" s="54" t="s">
        <v>1984</v>
      </c>
      <c r="B1275" s="55" t="s">
        <v>1985</v>
      </c>
      <c r="C1275" s="56">
        <v>5</v>
      </c>
      <c r="D1275" s="57">
        <v>51.2</v>
      </c>
      <c r="E1275" s="57">
        <v>2.6</v>
      </c>
      <c r="F1275" s="57">
        <v>2.5150000000000001</v>
      </c>
      <c r="G1275" s="57">
        <v>0</v>
      </c>
      <c r="H1275" s="57">
        <v>21.5</v>
      </c>
      <c r="I1275" s="57">
        <v>0</v>
      </c>
      <c r="J1275" s="57">
        <v>0</v>
      </c>
      <c r="K1275" s="57">
        <v>0</v>
      </c>
      <c r="L1275" s="57">
        <v>0</v>
      </c>
      <c r="M1275" s="57">
        <v>0</v>
      </c>
      <c r="N1275" s="58">
        <v>3</v>
      </c>
      <c r="O1275" s="58">
        <v>0</v>
      </c>
      <c r="P1275" s="58">
        <v>0</v>
      </c>
      <c r="Q1275" s="58">
        <v>0</v>
      </c>
      <c r="R1275" s="58">
        <v>0</v>
      </c>
      <c r="S1275" s="91">
        <v>0</v>
      </c>
    </row>
    <row r="1276" spans="1:19">
      <c r="A1276" s="54" t="s">
        <v>1986</v>
      </c>
      <c r="B1276" s="55" t="s">
        <v>1987</v>
      </c>
      <c r="C1276" s="56">
        <v>1</v>
      </c>
      <c r="D1276" s="57">
        <v>51.7</v>
      </c>
      <c r="E1276" s="57">
        <v>2.6</v>
      </c>
      <c r="F1276" s="57">
        <v>2.5150000000000001</v>
      </c>
      <c r="G1276" s="57">
        <v>0</v>
      </c>
      <c r="H1276" s="57">
        <v>22</v>
      </c>
      <c r="I1276" s="57">
        <v>0</v>
      </c>
      <c r="J1276" s="57">
        <v>0</v>
      </c>
      <c r="K1276" s="57">
        <v>0</v>
      </c>
      <c r="L1276" s="57">
        <v>0</v>
      </c>
      <c r="M1276" s="57">
        <v>0</v>
      </c>
      <c r="N1276" s="58">
        <v>3</v>
      </c>
      <c r="O1276" s="58">
        <v>0</v>
      </c>
      <c r="P1276" s="58">
        <v>0</v>
      </c>
      <c r="Q1276" s="58">
        <v>0</v>
      </c>
      <c r="R1276" s="58">
        <v>0</v>
      </c>
      <c r="S1276" s="91">
        <v>0</v>
      </c>
    </row>
    <row r="1277" spans="1:19">
      <c r="A1277" s="54" t="s">
        <v>1988</v>
      </c>
      <c r="B1277" s="55" t="s">
        <v>1989</v>
      </c>
      <c r="C1277" s="56">
        <v>5</v>
      </c>
      <c r="D1277" s="57">
        <v>51.5</v>
      </c>
      <c r="E1277" s="57">
        <v>2.6</v>
      </c>
      <c r="F1277" s="57">
        <v>2.5150000000000001</v>
      </c>
      <c r="G1277" s="57">
        <v>2.48</v>
      </c>
      <c r="H1277" s="57">
        <v>17.2</v>
      </c>
      <c r="I1277" s="57">
        <v>20.6</v>
      </c>
      <c r="J1277" s="57">
        <v>0</v>
      </c>
      <c r="K1277" s="57">
        <v>0</v>
      </c>
      <c r="L1277" s="57">
        <v>0</v>
      </c>
      <c r="M1277" s="57">
        <v>0</v>
      </c>
      <c r="N1277" s="58">
        <v>0</v>
      </c>
      <c r="O1277" s="58">
        <v>3</v>
      </c>
      <c r="P1277" s="58">
        <v>0</v>
      </c>
      <c r="Q1277" s="58">
        <v>0</v>
      </c>
      <c r="R1277" s="58">
        <v>0</v>
      </c>
      <c r="S1277" s="91">
        <v>0</v>
      </c>
    </row>
    <row r="1278" spans="1:19">
      <c r="A1278" s="54" t="s">
        <v>1990</v>
      </c>
      <c r="B1278" s="55" t="s">
        <v>1991</v>
      </c>
      <c r="C1278" s="56">
        <v>5</v>
      </c>
      <c r="D1278" s="57">
        <v>53</v>
      </c>
      <c r="E1278" s="57">
        <v>2.6</v>
      </c>
      <c r="F1278" s="57">
        <v>2.5150000000000001</v>
      </c>
      <c r="G1278" s="57">
        <v>0</v>
      </c>
      <c r="H1278" s="57">
        <v>19.600000000000001</v>
      </c>
      <c r="I1278" s="57">
        <v>0</v>
      </c>
      <c r="J1278" s="57">
        <v>0</v>
      </c>
      <c r="K1278" s="57">
        <v>0</v>
      </c>
      <c r="L1278" s="57">
        <v>0</v>
      </c>
      <c r="M1278" s="57">
        <v>0</v>
      </c>
      <c r="N1278" s="58">
        <v>3</v>
      </c>
      <c r="O1278" s="58">
        <v>0</v>
      </c>
      <c r="P1278" s="58">
        <v>0</v>
      </c>
      <c r="Q1278" s="58">
        <v>0</v>
      </c>
      <c r="R1278" s="58">
        <v>0</v>
      </c>
      <c r="S1278" s="91">
        <v>0</v>
      </c>
    </row>
    <row r="1279" spans="1:19">
      <c r="A1279" s="54" t="s">
        <v>1992</v>
      </c>
      <c r="B1279" s="55" t="s">
        <v>1993</v>
      </c>
      <c r="C1279" s="56">
        <v>1</v>
      </c>
      <c r="D1279" s="57">
        <v>50.4</v>
      </c>
      <c r="E1279" s="57">
        <v>2.6</v>
      </c>
      <c r="F1279" s="57">
        <v>2.5150000000000001</v>
      </c>
      <c r="G1279" s="57">
        <v>0</v>
      </c>
      <c r="H1279" s="57">
        <v>22.7</v>
      </c>
      <c r="I1279" s="57">
        <v>0</v>
      </c>
      <c r="J1279" s="57">
        <v>0</v>
      </c>
      <c r="K1279" s="57">
        <v>0</v>
      </c>
      <c r="L1279" s="57">
        <v>0</v>
      </c>
      <c r="M1279" s="57">
        <v>0</v>
      </c>
      <c r="N1279" s="58">
        <v>3</v>
      </c>
      <c r="O1279" s="58">
        <v>0</v>
      </c>
      <c r="P1279" s="58">
        <v>0</v>
      </c>
      <c r="Q1279" s="58">
        <v>0</v>
      </c>
      <c r="R1279" s="58">
        <v>0</v>
      </c>
      <c r="S1279" s="91">
        <v>0</v>
      </c>
    </row>
    <row r="1280" spans="1:19">
      <c r="A1280" s="54" t="s">
        <v>1994</v>
      </c>
      <c r="B1280" s="55" t="s">
        <v>1995</v>
      </c>
      <c r="C1280" s="56">
        <v>5</v>
      </c>
      <c r="D1280" s="57">
        <v>56</v>
      </c>
      <c r="E1280" s="57">
        <v>2.6</v>
      </c>
      <c r="F1280" s="57">
        <v>2.5150000000000001</v>
      </c>
      <c r="G1280" s="57">
        <v>0</v>
      </c>
      <c r="H1280" s="57">
        <v>19.600000000000001</v>
      </c>
      <c r="I1280" s="57">
        <v>0</v>
      </c>
      <c r="J1280" s="57">
        <v>0</v>
      </c>
      <c r="K1280" s="57">
        <v>0</v>
      </c>
      <c r="L1280" s="57">
        <v>0</v>
      </c>
      <c r="M1280" s="57">
        <v>0</v>
      </c>
      <c r="N1280" s="58">
        <v>3</v>
      </c>
      <c r="O1280" s="58">
        <v>0</v>
      </c>
      <c r="P1280" s="58">
        <v>0</v>
      </c>
      <c r="Q1280" s="58">
        <v>0</v>
      </c>
      <c r="R1280" s="58">
        <v>0</v>
      </c>
      <c r="S1280" s="91">
        <v>0</v>
      </c>
    </row>
    <row r="1281" spans="1:19">
      <c r="A1281" s="54" t="s">
        <v>1996</v>
      </c>
      <c r="B1281" s="55" t="s">
        <v>1997</v>
      </c>
      <c r="C1281" s="56">
        <v>5</v>
      </c>
      <c r="D1281" s="57">
        <v>53</v>
      </c>
      <c r="E1281" s="57">
        <v>2.6</v>
      </c>
      <c r="F1281" s="57">
        <v>2.5150000000000001</v>
      </c>
      <c r="G1281" s="57">
        <v>0</v>
      </c>
      <c r="H1281" s="57">
        <v>19.600000000000001</v>
      </c>
      <c r="I1281" s="57">
        <v>36.200000000000003</v>
      </c>
      <c r="J1281" s="57">
        <v>0</v>
      </c>
      <c r="K1281" s="57">
        <v>0</v>
      </c>
      <c r="L1281" s="57">
        <v>0</v>
      </c>
      <c r="M1281" s="57">
        <v>0</v>
      </c>
      <c r="N1281" s="58">
        <v>3</v>
      </c>
      <c r="O1281" s="58">
        <v>0</v>
      </c>
      <c r="P1281" s="58">
        <v>0</v>
      </c>
      <c r="Q1281" s="58">
        <v>0</v>
      </c>
      <c r="R1281" s="58">
        <v>0</v>
      </c>
      <c r="S1281" s="91">
        <v>0</v>
      </c>
    </row>
    <row r="1282" spans="1:19">
      <c r="A1282" s="54" t="s">
        <v>1998</v>
      </c>
      <c r="B1282" s="55" t="s">
        <v>1999</v>
      </c>
      <c r="C1282" s="56">
        <v>5</v>
      </c>
      <c r="D1282" s="57">
        <v>54</v>
      </c>
      <c r="E1282" s="57">
        <v>2.6</v>
      </c>
      <c r="F1282" s="57">
        <v>2.5219999999999998</v>
      </c>
      <c r="G1282" s="57">
        <v>0</v>
      </c>
      <c r="H1282" s="57">
        <v>17.5</v>
      </c>
      <c r="I1282" s="57">
        <v>0</v>
      </c>
      <c r="J1282" s="57">
        <v>0</v>
      </c>
      <c r="K1282" s="57">
        <v>0</v>
      </c>
      <c r="L1282" s="57">
        <v>0</v>
      </c>
      <c r="M1282" s="57">
        <v>0</v>
      </c>
      <c r="N1282" s="58">
        <v>3</v>
      </c>
      <c r="O1282" s="58">
        <v>0</v>
      </c>
      <c r="P1282" s="58">
        <v>0</v>
      </c>
      <c r="Q1282" s="58">
        <v>0</v>
      </c>
      <c r="R1282" s="58">
        <v>0</v>
      </c>
      <c r="S1282" s="91">
        <v>0</v>
      </c>
    </row>
    <row r="1283" spans="1:19">
      <c r="A1283" s="54" t="s">
        <v>2000</v>
      </c>
      <c r="B1283" s="55" t="s">
        <v>2001</v>
      </c>
      <c r="C1283" s="56">
        <v>5</v>
      </c>
      <c r="D1283" s="57">
        <v>52.1</v>
      </c>
      <c r="E1283" s="57">
        <v>2.6</v>
      </c>
      <c r="F1283" s="57">
        <v>2.5150000000000001</v>
      </c>
      <c r="G1283" s="57">
        <v>2.5</v>
      </c>
      <c r="H1283" s="57">
        <v>12.5</v>
      </c>
      <c r="I1283" s="57">
        <v>21.89</v>
      </c>
      <c r="J1283" s="57">
        <v>0</v>
      </c>
      <c r="K1283" s="57">
        <v>0</v>
      </c>
      <c r="L1283" s="57">
        <v>0</v>
      </c>
      <c r="M1283" s="57">
        <v>0</v>
      </c>
      <c r="N1283" s="58">
        <v>0</v>
      </c>
      <c r="O1283" s="58">
        <v>3</v>
      </c>
      <c r="P1283" s="58">
        <v>0</v>
      </c>
      <c r="Q1283" s="58">
        <v>0</v>
      </c>
      <c r="R1283" s="58">
        <v>0</v>
      </c>
      <c r="S1283" s="91">
        <v>0</v>
      </c>
    </row>
    <row r="1284" spans="1:19">
      <c r="A1284" s="54" t="s">
        <v>2002</v>
      </c>
      <c r="B1284" s="55" t="s">
        <v>2003</v>
      </c>
      <c r="C1284" s="56">
        <v>5</v>
      </c>
      <c r="D1284" s="57">
        <v>53.2</v>
      </c>
      <c r="E1284" s="57">
        <v>2.6</v>
      </c>
      <c r="F1284" s="57">
        <v>2.5150000000000001</v>
      </c>
      <c r="G1284" s="57">
        <v>0</v>
      </c>
      <c r="H1284" s="57">
        <v>23.5</v>
      </c>
      <c r="I1284" s="57">
        <v>0</v>
      </c>
      <c r="J1284" s="57">
        <v>0</v>
      </c>
      <c r="K1284" s="57">
        <v>0</v>
      </c>
      <c r="L1284" s="57">
        <v>0</v>
      </c>
      <c r="M1284" s="57">
        <v>0</v>
      </c>
      <c r="N1284" s="58">
        <v>3</v>
      </c>
      <c r="O1284" s="58">
        <v>0</v>
      </c>
      <c r="P1284" s="58">
        <v>0</v>
      </c>
      <c r="Q1284" s="58">
        <v>0</v>
      </c>
      <c r="R1284" s="58">
        <v>0</v>
      </c>
      <c r="S1284" s="91">
        <v>0</v>
      </c>
    </row>
    <row r="1285" spans="1:19">
      <c r="A1285" s="54" t="s">
        <v>2004</v>
      </c>
      <c r="B1285" s="55" t="s">
        <v>2005</v>
      </c>
      <c r="C1285" s="56">
        <v>5</v>
      </c>
      <c r="D1285" s="57">
        <v>56</v>
      </c>
      <c r="E1285" s="57">
        <v>2.6</v>
      </c>
      <c r="F1285" s="57">
        <v>2.5150000000000001</v>
      </c>
      <c r="G1285" s="57">
        <v>0</v>
      </c>
      <c r="H1285" s="57">
        <v>21.6</v>
      </c>
      <c r="I1285" s="57">
        <v>0</v>
      </c>
      <c r="J1285" s="57">
        <v>0</v>
      </c>
      <c r="K1285" s="57">
        <v>0</v>
      </c>
      <c r="L1285" s="57">
        <v>0</v>
      </c>
      <c r="M1285" s="57">
        <v>0</v>
      </c>
      <c r="N1285" s="58">
        <v>3</v>
      </c>
      <c r="O1285" s="58">
        <v>0</v>
      </c>
      <c r="P1285" s="58">
        <v>0</v>
      </c>
      <c r="Q1285" s="58">
        <v>0</v>
      </c>
      <c r="R1285" s="58">
        <v>0</v>
      </c>
      <c r="S1285" s="91">
        <v>0</v>
      </c>
    </row>
    <row r="1286" spans="1:19">
      <c r="A1286" s="54" t="s">
        <v>2006</v>
      </c>
      <c r="B1286" s="55" t="s">
        <v>2007</v>
      </c>
      <c r="C1286" s="56">
        <v>5</v>
      </c>
      <c r="D1286" s="57">
        <v>59</v>
      </c>
      <c r="E1286" s="57">
        <v>2.6</v>
      </c>
      <c r="F1286" s="57">
        <v>2.5150000000000001</v>
      </c>
      <c r="G1286" s="57">
        <v>0</v>
      </c>
      <c r="H1286" s="57">
        <v>26.3</v>
      </c>
      <c r="I1286" s="57">
        <v>36.799999999999997</v>
      </c>
      <c r="J1286" s="57">
        <v>48.1</v>
      </c>
      <c r="K1286" s="57">
        <v>0</v>
      </c>
      <c r="L1286" s="57">
        <v>0</v>
      </c>
      <c r="M1286" s="57">
        <v>0</v>
      </c>
      <c r="N1286" s="58">
        <v>3</v>
      </c>
      <c r="O1286" s="58">
        <v>4</v>
      </c>
      <c r="P1286" s="58">
        <v>0</v>
      </c>
      <c r="Q1286" s="58">
        <v>0</v>
      </c>
      <c r="R1286" s="58">
        <v>0</v>
      </c>
      <c r="S1286" s="91">
        <v>0</v>
      </c>
    </row>
    <row r="1287" spans="1:19">
      <c r="A1287" s="54" t="s">
        <v>2008</v>
      </c>
      <c r="B1287" s="55" t="s">
        <v>2009</v>
      </c>
      <c r="C1287" s="56">
        <v>5</v>
      </c>
      <c r="D1287" s="57">
        <v>59</v>
      </c>
      <c r="E1287" s="57">
        <v>2.6</v>
      </c>
      <c r="F1287" s="57">
        <v>2.5150000000000001</v>
      </c>
      <c r="G1287" s="57">
        <v>0</v>
      </c>
      <c r="H1287" s="57">
        <v>26.8</v>
      </c>
      <c r="I1287" s="57">
        <v>37.299999999999997</v>
      </c>
      <c r="J1287" s="57">
        <v>48.6</v>
      </c>
      <c r="K1287" s="57">
        <v>0</v>
      </c>
      <c r="L1287" s="57">
        <v>0</v>
      </c>
      <c r="M1287" s="57">
        <v>0</v>
      </c>
      <c r="N1287" s="58">
        <v>3</v>
      </c>
      <c r="O1287" s="58">
        <v>4</v>
      </c>
      <c r="P1287" s="58">
        <v>0</v>
      </c>
      <c r="Q1287" s="58">
        <v>0</v>
      </c>
      <c r="R1287" s="58">
        <v>0</v>
      </c>
      <c r="S1287" s="91">
        <v>0</v>
      </c>
    </row>
    <row r="1288" spans="1:19">
      <c r="A1288" s="54" t="s">
        <v>2010</v>
      </c>
      <c r="B1288" s="55" t="s">
        <v>2011</v>
      </c>
      <c r="C1288" s="56">
        <v>5</v>
      </c>
      <c r="D1288" s="57">
        <v>53</v>
      </c>
      <c r="E1288" s="57">
        <v>2.6</v>
      </c>
      <c r="F1288" s="57">
        <v>2.5150000000000001</v>
      </c>
      <c r="G1288" s="57">
        <v>0</v>
      </c>
      <c r="H1288" s="57">
        <v>19.600000000000001</v>
      </c>
      <c r="I1288" s="57">
        <v>25</v>
      </c>
      <c r="J1288" s="57">
        <v>37.200000000000003</v>
      </c>
      <c r="K1288" s="57">
        <v>0</v>
      </c>
      <c r="L1288" s="57">
        <v>0</v>
      </c>
      <c r="M1288" s="57">
        <v>0</v>
      </c>
      <c r="N1288" s="58">
        <v>3</v>
      </c>
      <c r="O1288" s="58">
        <v>5</v>
      </c>
      <c r="P1288" s="58">
        <v>0</v>
      </c>
      <c r="Q1288" s="58">
        <v>0</v>
      </c>
      <c r="R1288" s="58">
        <v>0</v>
      </c>
      <c r="S1288" s="91">
        <v>0</v>
      </c>
    </row>
    <row r="1289" spans="1:19">
      <c r="A1289" s="54" t="s">
        <v>2012</v>
      </c>
      <c r="B1289" s="55" t="s">
        <v>2013</v>
      </c>
      <c r="C1289" s="56">
        <v>1</v>
      </c>
      <c r="D1289" s="57">
        <v>56.5</v>
      </c>
      <c r="E1289" s="57">
        <v>3</v>
      </c>
      <c r="F1289" s="57">
        <v>3</v>
      </c>
      <c r="G1289" s="57">
        <v>2.93</v>
      </c>
      <c r="H1289" s="57">
        <v>23.6</v>
      </c>
      <c r="I1289" s="57">
        <v>31.22</v>
      </c>
      <c r="J1289" s="57">
        <v>43</v>
      </c>
      <c r="K1289" s="57">
        <v>46</v>
      </c>
      <c r="L1289" s="57">
        <v>0</v>
      </c>
      <c r="M1289" s="57">
        <v>0</v>
      </c>
      <c r="N1289" s="58">
        <v>0</v>
      </c>
      <c r="O1289" s="58">
        <v>3</v>
      </c>
      <c r="P1289" s="58">
        <v>24.3</v>
      </c>
      <c r="Q1289" s="58">
        <v>0</v>
      </c>
      <c r="R1289" s="58">
        <v>0</v>
      </c>
      <c r="S1289" s="91">
        <v>0</v>
      </c>
    </row>
    <row r="1290" spans="1:19">
      <c r="A1290" s="54" t="s">
        <v>2014</v>
      </c>
      <c r="B1290" s="55" t="s">
        <v>2015</v>
      </c>
      <c r="C1290" s="56">
        <v>5</v>
      </c>
      <c r="D1290" s="57">
        <v>50.5</v>
      </c>
      <c r="E1290" s="57">
        <v>2.6</v>
      </c>
      <c r="F1290" s="57">
        <v>2.5150000000000001</v>
      </c>
      <c r="G1290" s="57">
        <v>0</v>
      </c>
      <c r="H1290" s="57">
        <v>19.899999999999999</v>
      </c>
      <c r="I1290" s="57">
        <v>0</v>
      </c>
      <c r="J1290" s="57">
        <v>0</v>
      </c>
      <c r="K1290" s="57">
        <v>0</v>
      </c>
      <c r="L1290" s="57">
        <v>0</v>
      </c>
      <c r="M1290" s="57">
        <v>0</v>
      </c>
      <c r="N1290" s="58">
        <v>3.15</v>
      </c>
      <c r="O1290" s="58">
        <v>0</v>
      </c>
      <c r="P1290" s="58">
        <v>0</v>
      </c>
      <c r="Q1290" s="58">
        <v>0</v>
      </c>
      <c r="R1290" s="58">
        <v>0</v>
      </c>
      <c r="S1290" s="91">
        <v>0</v>
      </c>
    </row>
    <row r="1291" spans="1:19">
      <c r="A1291" s="54" t="s">
        <v>2016</v>
      </c>
      <c r="B1291" s="55" t="s">
        <v>2017</v>
      </c>
      <c r="C1291" s="56">
        <v>5</v>
      </c>
      <c r="D1291" s="57">
        <v>35.5</v>
      </c>
      <c r="E1291" s="57">
        <v>2.6</v>
      </c>
      <c r="F1291" s="57">
        <v>2.0249999999999999</v>
      </c>
      <c r="G1291" s="57">
        <v>1.94</v>
      </c>
      <c r="H1291" s="57">
        <v>15</v>
      </c>
      <c r="I1291" s="57">
        <v>0</v>
      </c>
      <c r="J1291" s="57">
        <v>0</v>
      </c>
      <c r="K1291" s="57">
        <v>0</v>
      </c>
      <c r="L1291" s="57">
        <v>0</v>
      </c>
      <c r="M1291" s="57">
        <v>0</v>
      </c>
      <c r="N1291" s="58">
        <v>0</v>
      </c>
      <c r="O1291" s="58">
        <v>3.15</v>
      </c>
      <c r="P1291" s="58">
        <v>0</v>
      </c>
      <c r="Q1291" s="58">
        <v>0</v>
      </c>
      <c r="R1291" s="58">
        <v>0</v>
      </c>
      <c r="S1291" s="91">
        <v>0</v>
      </c>
    </row>
    <row r="1292" spans="1:19">
      <c r="A1292" s="54" t="s">
        <v>2018</v>
      </c>
      <c r="B1292" s="55" t="s">
        <v>2019</v>
      </c>
      <c r="C1292" s="56">
        <v>1</v>
      </c>
      <c r="D1292" s="57">
        <v>59.5</v>
      </c>
      <c r="E1292" s="57">
        <v>3</v>
      </c>
      <c r="F1292" s="57">
        <v>3</v>
      </c>
      <c r="G1292" s="57">
        <v>0</v>
      </c>
      <c r="H1292" s="57">
        <v>27.1</v>
      </c>
      <c r="I1292" s="57">
        <v>34.094000000000001</v>
      </c>
      <c r="J1292" s="57">
        <v>37.1</v>
      </c>
      <c r="K1292" s="57">
        <v>39.267000000000003</v>
      </c>
      <c r="L1292" s="57">
        <v>0</v>
      </c>
      <c r="M1292" s="57">
        <v>0</v>
      </c>
      <c r="N1292" s="58">
        <v>3.15</v>
      </c>
      <c r="O1292" s="58">
        <v>7.3</v>
      </c>
      <c r="P1292" s="58">
        <v>16</v>
      </c>
      <c r="Q1292" s="58">
        <v>0</v>
      </c>
      <c r="R1292" s="58">
        <v>0</v>
      </c>
      <c r="S1292" s="91">
        <v>0</v>
      </c>
    </row>
    <row r="1293" spans="1:19">
      <c r="A1293" s="54" t="s">
        <v>2020</v>
      </c>
      <c r="B1293" s="55" t="s">
        <v>2021</v>
      </c>
      <c r="C1293" s="56">
        <v>5</v>
      </c>
      <c r="D1293" s="57">
        <v>53</v>
      </c>
      <c r="E1293" s="57">
        <v>2.6</v>
      </c>
      <c r="F1293" s="57">
        <v>2.5150000000000001</v>
      </c>
      <c r="G1293" s="57">
        <v>0</v>
      </c>
      <c r="H1293" s="57">
        <v>22</v>
      </c>
      <c r="I1293" s="57">
        <v>0</v>
      </c>
      <c r="J1293" s="57">
        <v>0</v>
      </c>
      <c r="K1293" s="57">
        <v>0</v>
      </c>
      <c r="L1293" s="57">
        <v>0</v>
      </c>
      <c r="M1293" s="57">
        <v>0</v>
      </c>
      <c r="N1293" s="58">
        <v>3.3</v>
      </c>
      <c r="O1293" s="58">
        <v>0</v>
      </c>
      <c r="P1293" s="58">
        <v>0</v>
      </c>
      <c r="Q1293" s="58">
        <v>0</v>
      </c>
      <c r="R1293" s="58">
        <v>0</v>
      </c>
      <c r="S1293" s="91">
        <v>0</v>
      </c>
    </row>
    <row r="1294" spans="1:19">
      <c r="A1294" s="54" t="s">
        <v>2022</v>
      </c>
      <c r="B1294" s="55" t="s">
        <v>2023</v>
      </c>
      <c r="C1294" s="56">
        <v>5</v>
      </c>
      <c r="D1294" s="57">
        <v>57.5</v>
      </c>
      <c r="E1294" s="57">
        <v>2.6</v>
      </c>
      <c r="F1294" s="57">
        <v>2.5150000000000001</v>
      </c>
      <c r="G1294" s="57">
        <v>0</v>
      </c>
      <c r="H1294" s="57">
        <v>27.5</v>
      </c>
      <c r="I1294" s="57">
        <v>0</v>
      </c>
      <c r="J1294" s="57">
        <v>0</v>
      </c>
      <c r="K1294" s="57">
        <v>0</v>
      </c>
      <c r="L1294" s="57">
        <v>0</v>
      </c>
      <c r="M1294" s="57">
        <v>0</v>
      </c>
      <c r="N1294" s="58">
        <v>3.3</v>
      </c>
      <c r="O1294" s="58">
        <v>0</v>
      </c>
      <c r="P1294" s="58">
        <v>0</v>
      </c>
      <c r="Q1294" s="58">
        <v>0</v>
      </c>
      <c r="R1294" s="58">
        <v>0</v>
      </c>
      <c r="S1294" s="91">
        <v>0</v>
      </c>
    </row>
    <row r="1295" spans="1:19">
      <c r="A1295" s="54" t="s">
        <v>2024</v>
      </c>
      <c r="B1295" s="55" t="s">
        <v>2025</v>
      </c>
      <c r="C1295" s="56">
        <v>5</v>
      </c>
      <c r="D1295" s="57">
        <v>53</v>
      </c>
      <c r="E1295" s="57">
        <v>2.6</v>
      </c>
      <c r="F1295" s="57">
        <v>2.5150000000000001</v>
      </c>
      <c r="G1295" s="57">
        <v>0</v>
      </c>
      <c r="H1295" s="57">
        <v>19</v>
      </c>
      <c r="I1295" s="57">
        <v>43.4</v>
      </c>
      <c r="J1295" s="57">
        <v>0</v>
      </c>
      <c r="K1295" s="57">
        <v>0</v>
      </c>
      <c r="L1295" s="57">
        <v>0</v>
      </c>
      <c r="M1295" s="57">
        <v>0</v>
      </c>
      <c r="N1295" s="58">
        <v>3.3</v>
      </c>
      <c r="O1295" s="58">
        <v>0</v>
      </c>
      <c r="P1295" s="58">
        <v>0</v>
      </c>
      <c r="Q1295" s="58">
        <v>0</v>
      </c>
      <c r="R1295" s="58">
        <v>0</v>
      </c>
      <c r="S1295" s="91">
        <v>0</v>
      </c>
    </row>
    <row r="1296" spans="1:19">
      <c r="A1296" s="54" t="s">
        <v>2026</v>
      </c>
      <c r="B1296" s="55" t="s">
        <v>2027</v>
      </c>
      <c r="C1296" s="56">
        <v>5</v>
      </c>
      <c r="D1296" s="57">
        <v>56.2</v>
      </c>
      <c r="E1296" s="57">
        <v>2.6</v>
      </c>
      <c r="F1296" s="57">
        <v>2.5150000000000001</v>
      </c>
      <c r="G1296" s="57">
        <v>0</v>
      </c>
      <c r="H1296" s="57">
        <v>28.5</v>
      </c>
      <c r="I1296" s="57">
        <v>0</v>
      </c>
      <c r="J1296" s="57">
        <v>0</v>
      </c>
      <c r="K1296" s="57">
        <v>0</v>
      </c>
      <c r="L1296" s="57">
        <v>0</v>
      </c>
      <c r="M1296" s="57">
        <v>0</v>
      </c>
      <c r="N1296" s="58">
        <v>3.3</v>
      </c>
      <c r="O1296" s="58">
        <v>0</v>
      </c>
      <c r="P1296" s="58">
        <v>0</v>
      </c>
      <c r="Q1296" s="58">
        <v>0</v>
      </c>
      <c r="R1296" s="58">
        <v>0</v>
      </c>
      <c r="S1296" s="91">
        <v>0</v>
      </c>
    </row>
    <row r="1297" spans="1:19">
      <c r="A1297" s="54" t="s">
        <v>2028</v>
      </c>
      <c r="B1297" s="55" t="s">
        <v>2029</v>
      </c>
      <c r="C1297" s="56">
        <v>5</v>
      </c>
      <c r="D1297" s="57">
        <v>51.7</v>
      </c>
      <c r="E1297" s="57">
        <v>2.6</v>
      </c>
      <c r="F1297" s="57">
        <v>2.5150000000000001</v>
      </c>
      <c r="G1297" s="57">
        <v>0</v>
      </c>
      <c r="H1297" s="57">
        <v>24</v>
      </c>
      <c r="I1297" s="57">
        <v>0</v>
      </c>
      <c r="J1297" s="57">
        <v>0</v>
      </c>
      <c r="K1297" s="57">
        <v>0</v>
      </c>
      <c r="L1297" s="57">
        <v>0</v>
      </c>
      <c r="M1297" s="57">
        <v>0</v>
      </c>
      <c r="N1297" s="58">
        <v>3.3</v>
      </c>
      <c r="O1297" s="58">
        <v>0</v>
      </c>
      <c r="P1297" s="58">
        <v>0</v>
      </c>
      <c r="Q1297" s="58">
        <v>0</v>
      </c>
      <c r="R1297" s="58">
        <v>0</v>
      </c>
      <c r="S1297" s="91">
        <v>0</v>
      </c>
    </row>
    <row r="1298" spans="1:19">
      <c r="A1298" s="54" t="s">
        <v>2030</v>
      </c>
      <c r="B1298" s="55" t="s">
        <v>2031</v>
      </c>
      <c r="C1298" s="56">
        <v>5</v>
      </c>
      <c r="D1298" s="57">
        <v>51.7</v>
      </c>
      <c r="E1298" s="57">
        <v>2.6</v>
      </c>
      <c r="F1298" s="57">
        <v>2.5150000000000001</v>
      </c>
      <c r="G1298" s="57">
        <v>0</v>
      </c>
      <c r="H1298" s="57">
        <v>23</v>
      </c>
      <c r="I1298" s="57">
        <v>0</v>
      </c>
      <c r="J1298" s="57">
        <v>0</v>
      </c>
      <c r="K1298" s="57">
        <v>0</v>
      </c>
      <c r="L1298" s="57">
        <v>0</v>
      </c>
      <c r="M1298" s="57">
        <v>0</v>
      </c>
      <c r="N1298" s="58">
        <v>3.3</v>
      </c>
      <c r="O1298" s="58">
        <v>0</v>
      </c>
      <c r="P1298" s="58">
        <v>0</v>
      </c>
      <c r="Q1298" s="58">
        <v>0</v>
      </c>
      <c r="R1298" s="58">
        <v>0</v>
      </c>
      <c r="S1298" s="91">
        <v>0</v>
      </c>
    </row>
    <row r="1299" spans="1:19">
      <c r="A1299" s="54" t="s">
        <v>2032</v>
      </c>
      <c r="B1299" s="55" t="s">
        <v>2033</v>
      </c>
      <c r="C1299" s="56">
        <v>5</v>
      </c>
      <c r="D1299" s="57">
        <v>51.2</v>
      </c>
      <c r="E1299" s="57">
        <v>3</v>
      </c>
      <c r="F1299" s="57">
        <v>3</v>
      </c>
      <c r="G1299" s="57">
        <v>0</v>
      </c>
      <c r="H1299" s="57">
        <v>21.4</v>
      </c>
      <c r="I1299" s="57">
        <v>0</v>
      </c>
      <c r="J1299" s="57">
        <v>0</v>
      </c>
      <c r="K1299" s="57">
        <v>0</v>
      </c>
      <c r="L1299" s="57">
        <v>0</v>
      </c>
      <c r="M1299" s="57">
        <v>0</v>
      </c>
      <c r="N1299" s="58">
        <v>3.45</v>
      </c>
      <c r="O1299" s="58">
        <v>0</v>
      </c>
      <c r="P1299" s="58">
        <v>0</v>
      </c>
      <c r="Q1299" s="58">
        <v>0</v>
      </c>
      <c r="R1299" s="58">
        <v>0</v>
      </c>
      <c r="S1299" s="91">
        <v>0</v>
      </c>
    </row>
    <row r="1300" spans="1:19">
      <c r="A1300" s="54" t="s">
        <v>2034</v>
      </c>
      <c r="B1300" s="55" t="s">
        <v>2035</v>
      </c>
      <c r="C1300" s="56">
        <v>5</v>
      </c>
      <c r="D1300" s="57">
        <v>50.2</v>
      </c>
      <c r="E1300" s="57">
        <v>2.6</v>
      </c>
      <c r="F1300" s="57">
        <v>2.5150000000000001</v>
      </c>
      <c r="G1300" s="57">
        <v>0</v>
      </c>
      <c r="H1300" s="57">
        <v>23.5</v>
      </c>
      <c r="I1300" s="57">
        <v>0</v>
      </c>
      <c r="J1300" s="57">
        <v>0</v>
      </c>
      <c r="K1300" s="57">
        <v>0</v>
      </c>
      <c r="L1300" s="57">
        <v>0</v>
      </c>
      <c r="M1300" s="57">
        <v>0</v>
      </c>
      <c r="N1300" s="58">
        <v>3.45</v>
      </c>
      <c r="O1300" s="58">
        <v>0</v>
      </c>
      <c r="P1300" s="58">
        <v>0</v>
      </c>
      <c r="Q1300" s="58">
        <v>0</v>
      </c>
      <c r="R1300" s="58">
        <v>0</v>
      </c>
      <c r="S1300" s="91">
        <v>0</v>
      </c>
    </row>
    <row r="1301" spans="1:19">
      <c r="A1301" s="54" t="s">
        <v>2036</v>
      </c>
      <c r="B1301" s="55" t="s">
        <v>2037</v>
      </c>
      <c r="C1301" s="56">
        <v>5</v>
      </c>
      <c r="D1301" s="57">
        <v>51.5</v>
      </c>
      <c r="E1301" s="57">
        <v>3</v>
      </c>
      <c r="F1301" s="57">
        <v>3</v>
      </c>
      <c r="G1301" s="57">
        <v>0</v>
      </c>
      <c r="H1301" s="57">
        <v>17.5</v>
      </c>
      <c r="I1301" s="57">
        <v>0</v>
      </c>
      <c r="J1301" s="57">
        <v>0</v>
      </c>
      <c r="K1301" s="57">
        <v>0</v>
      </c>
      <c r="L1301" s="57">
        <v>0</v>
      </c>
      <c r="M1301" s="57">
        <v>0</v>
      </c>
      <c r="N1301" s="58">
        <v>4</v>
      </c>
      <c r="O1301" s="58">
        <v>0</v>
      </c>
      <c r="P1301" s="58">
        <v>0</v>
      </c>
      <c r="Q1301" s="58">
        <v>0</v>
      </c>
      <c r="R1301" s="58">
        <v>0</v>
      </c>
      <c r="S1301" s="91">
        <v>0</v>
      </c>
    </row>
    <row r="1302" spans="1:19">
      <c r="A1302" s="54" t="s">
        <v>2038</v>
      </c>
      <c r="B1302" s="55" t="s">
        <v>2039</v>
      </c>
      <c r="C1302" s="56">
        <v>1</v>
      </c>
      <c r="D1302" s="57">
        <v>52</v>
      </c>
      <c r="E1302" s="57">
        <v>3</v>
      </c>
      <c r="F1302" s="57">
        <v>3</v>
      </c>
      <c r="G1302" s="57">
        <v>0</v>
      </c>
      <c r="H1302" s="57">
        <v>18</v>
      </c>
      <c r="I1302" s="57">
        <v>0</v>
      </c>
      <c r="J1302" s="57">
        <v>0</v>
      </c>
      <c r="K1302" s="57">
        <v>0</v>
      </c>
      <c r="L1302" s="57">
        <v>0</v>
      </c>
      <c r="M1302" s="57">
        <v>0</v>
      </c>
      <c r="N1302" s="58">
        <v>4</v>
      </c>
      <c r="O1302" s="58">
        <v>0</v>
      </c>
      <c r="P1302" s="58">
        <v>0</v>
      </c>
      <c r="Q1302" s="58">
        <v>0</v>
      </c>
      <c r="R1302" s="58">
        <v>0</v>
      </c>
      <c r="S1302" s="91">
        <v>0</v>
      </c>
    </row>
    <row r="1303" spans="1:19">
      <c r="A1303" s="54" t="s">
        <v>2040</v>
      </c>
      <c r="B1303" s="55" t="s">
        <v>2041</v>
      </c>
      <c r="C1303" s="56">
        <v>1</v>
      </c>
      <c r="D1303" s="57">
        <v>54</v>
      </c>
      <c r="E1303" s="57">
        <v>3</v>
      </c>
      <c r="F1303" s="57">
        <v>3</v>
      </c>
      <c r="G1303" s="57">
        <v>0</v>
      </c>
      <c r="H1303" s="57">
        <v>25</v>
      </c>
      <c r="I1303" s="57">
        <v>0</v>
      </c>
      <c r="J1303" s="57">
        <v>0</v>
      </c>
      <c r="K1303" s="57">
        <v>0</v>
      </c>
      <c r="L1303" s="57">
        <v>0</v>
      </c>
      <c r="M1303" s="57">
        <v>0</v>
      </c>
      <c r="N1303" s="58">
        <v>5</v>
      </c>
      <c r="O1303" s="58">
        <v>0</v>
      </c>
      <c r="P1303" s="58">
        <v>0</v>
      </c>
      <c r="Q1303" s="58">
        <v>0</v>
      </c>
      <c r="R1303" s="58">
        <v>0</v>
      </c>
      <c r="S1303" s="91">
        <v>0</v>
      </c>
    </row>
    <row r="1304" spans="1:19">
      <c r="A1304" s="54" t="s">
        <v>2042</v>
      </c>
      <c r="B1304" s="55" t="s">
        <v>2043</v>
      </c>
      <c r="C1304" s="56">
        <v>1</v>
      </c>
      <c r="D1304" s="57">
        <v>54</v>
      </c>
      <c r="E1304" s="57">
        <v>3</v>
      </c>
      <c r="F1304" s="57">
        <v>3</v>
      </c>
      <c r="G1304" s="57">
        <v>0</v>
      </c>
      <c r="H1304" s="57">
        <v>25.5</v>
      </c>
      <c r="I1304" s="57">
        <v>0</v>
      </c>
      <c r="J1304" s="57">
        <v>0</v>
      </c>
      <c r="K1304" s="57">
        <v>0</v>
      </c>
      <c r="L1304" s="57">
        <v>0</v>
      </c>
      <c r="M1304" s="57">
        <v>0</v>
      </c>
      <c r="N1304" s="58">
        <v>5</v>
      </c>
      <c r="O1304" s="58">
        <v>0</v>
      </c>
      <c r="P1304" s="58">
        <v>0</v>
      </c>
      <c r="Q1304" s="58">
        <v>0</v>
      </c>
      <c r="R1304" s="58">
        <v>0</v>
      </c>
      <c r="S1304" s="91">
        <v>0</v>
      </c>
    </row>
    <row r="1305" spans="1:19">
      <c r="A1305" s="54" t="s">
        <v>2044</v>
      </c>
      <c r="B1305" s="55" t="s">
        <v>2045</v>
      </c>
      <c r="C1305" s="56">
        <v>5</v>
      </c>
      <c r="D1305" s="57">
        <v>54</v>
      </c>
      <c r="E1305" s="57">
        <v>3</v>
      </c>
      <c r="F1305" s="57">
        <v>3</v>
      </c>
      <c r="G1305" s="57">
        <v>0</v>
      </c>
      <c r="H1305" s="57">
        <v>25</v>
      </c>
      <c r="I1305" s="57">
        <v>0</v>
      </c>
      <c r="J1305" s="57">
        <v>0</v>
      </c>
      <c r="K1305" s="57">
        <v>0</v>
      </c>
      <c r="L1305" s="57">
        <v>0</v>
      </c>
      <c r="M1305" s="57">
        <v>0</v>
      </c>
      <c r="N1305" s="58">
        <v>5</v>
      </c>
      <c r="O1305" s="58">
        <v>0</v>
      </c>
      <c r="P1305" s="58">
        <v>0</v>
      </c>
      <c r="Q1305" s="58">
        <v>0</v>
      </c>
      <c r="R1305" s="58">
        <v>0</v>
      </c>
      <c r="S1305" s="91">
        <v>0</v>
      </c>
    </row>
    <row r="1306" spans="1:19">
      <c r="A1306" s="54" t="s">
        <v>2046</v>
      </c>
      <c r="B1306" s="55" t="s">
        <v>2047</v>
      </c>
      <c r="C1306" s="56">
        <v>5</v>
      </c>
      <c r="D1306" s="57">
        <v>54</v>
      </c>
      <c r="E1306" s="57">
        <v>3</v>
      </c>
      <c r="F1306" s="57">
        <v>3</v>
      </c>
      <c r="G1306" s="57">
        <v>0</v>
      </c>
      <c r="H1306" s="57">
        <v>25.5</v>
      </c>
      <c r="I1306" s="57">
        <v>0</v>
      </c>
      <c r="J1306" s="57">
        <v>0</v>
      </c>
      <c r="K1306" s="57">
        <v>0</v>
      </c>
      <c r="L1306" s="57">
        <v>0</v>
      </c>
      <c r="M1306" s="57">
        <v>0</v>
      </c>
      <c r="N1306" s="58">
        <v>5</v>
      </c>
      <c r="O1306" s="58">
        <v>0</v>
      </c>
      <c r="P1306" s="58">
        <v>0</v>
      </c>
      <c r="Q1306" s="58">
        <v>0</v>
      </c>
      <c r="R1306" s="58">
        <v>0</v>
      </c>
      <c r="S1306" s="91">
        <v>0</v>
      </c>
    </row>
    <row r="1307" spans="1:19">
      <c r="A1307" s="54" t="s">
        <v>2048</v>
      </c>
      <c r="B1307" s="55" t="s">
        <v>2049</v>
      </c>
      <c r="C1307" s="56">
        <v>1</v>
      </c>
      <c r="D1307" s="57">
        <v>54</v>
      </c>
      <c r="E1307" s="57">
        <v>3</v>
      </c>
      <c r="F1307" s="57">
        <v>3</v>
      </c>
      <c r="G1307" s="57">
        <v>0</v>
      </c>
      <c r="H1307" s="57">
        <v>24</v>
      </c>
      <c r="I1307" s="57">
        <v>0</v>
      </c>
      <c r="J1307" s="57">
        <v>0</v>
      </c>
      <c r="K1307" s="57">
        <v>0</v>
      </c>
      <c r="L1307" s="57">
        <v>0</v>
      </c>
      <c r="M1307" s="57">
        <v>0</v>
      </c>
      <c r="N1307" s="58">
        <v>5</v>
      </c>
      <c r="O1307" s="58">
        <v>0</v>
      </c>
      <c r="P1307" s="58">
        <v>0</v>
      </c>
      <c r="Q1307" s="58">
        <v>0</v>
      </c>
      <c r="R1307" s="58">
        <v>0</v>
      </c>
      <c r="S1307" s="91">
        <v>0</v>
      </c>
    </row>
    <row r="1308" spans="1:19">
      <c r="A1308" s="54" t="s">
        <v>2050</v>
      </c>
      <c r="B1308" s="55" t="s">
        <v>2051</v>
      </c>
      <c r="C1308" s="56">
        <v>5</v>
      </c>
      <c r="D1308" s="57">
        <v>54</v>
      </c>
      <c r="E1308" s="57">
        <v>3.3</v>
      </c>
      <c r="F1308" s="57">
        <v>3</v>
      </c>
      <c r="G1308" s="57">
        <v>0</v>
      </c>
      <c r="H1308" s="57">
        <v>24.5</v>
      </c>
      <c r="I1308" s="57">
        <v>0</v>
      </c>
      <c r="J1308" s="57">
        <v>0</v>
      </c>
      <c r="K1308" s="57">
        <v>0</v>
      </c>
      <c r="L1308" s="57">
        <v>0</v>
      </c>
      <c r="M1308" s="57">
        <v>0</v>
      </c>
      <c r="N1308" s="58">
        <v>5</v>
      </c>
      <c r="O1308" s="58">
        <v>0</v>
      </c>
      <c r="P1308" s="58">
        <v>0</v>
      </c>
      <c r="Q1308" s="58">
        <v>0</v>
      </c>
      <c r="R1308" s="58">
        <v>0</v>
      </c>
      <c r="S1308" s="91">
        <v>0</v>
      </c>
    </row>
    <row r="1309" spans="1:19">
      <c r="A1309" s="54" t="s">
        <v>2052</v>
      </c>
      <c r="B1309" s="55" t="s">
        <v>2053</v>
      </c>
      <c r="C1309" s="56">
        <v>1</v>
      </c>
      <c r="D1309" s="57">
        <v>54</v>
      </c>
      <c r="E1309" s="57">
        <v>2.6</v>
      </c>
      <c r="F1309" s="57">
        <v>3</v>
      </c>
      <c r="G1309" s="57">
        <v>0</v>
      </c>
      <c r="H1309" s="57">
        <v>24.7</v>
      </c>
      <c r="I1309" s="57">
        <v>0</v>
      </c>
      <c r="J1309" s="57">
        <v>0</v>
      </c>
      <c r="K1309" s="57">
        <v>0</v>
      </c>
      <c r="L1309" s="57">
        <v>0</v>
      </c>
      <c r="M1309" s="57">
        <v>0</v>
      </c>
      <c r="N1309" s="58">
        <v>5</v>
      </c>
      <c r="O1309" s="58">
        <v>0</v>
      </c>
      <c r="P1309" s="58">
        <v>0</v>
      </c>
      <c r="Q1309" s="58">
        <v>0</v>
      </c>
      <c r="R1309" s="58">
        <v>0</v>
      </c>
      <c r="S1309" s="91">
        <v>0</v>
      </c>
    </row>
    <row r="1310" spans="1:19">
      <c r="A1310" s="54" t="s">
        <v>2054</v>
      </c>
      <c r="B1310" s="55" t="s">
        <v>2055</v>
      </c>
      <c r="C1310" s="56">
        <v>1</v>
      </c>
      <c r="D1310" s="57">
        <v>54</v>
      </c>
      <c r="E1310" s="57">
        <v>3</v>
      </c>
      <c r="F1310" s="57">
        <v>3</v>
      </c>
      <c r="G1310" s="57">
        <v>0</v>
      </c>
      <c r="H1310" s="57">
        <v>23.7</v>
      </c>
      <c r="I1310" s="57">
        <v>0</v>
      </c>
      <c r="J1310" s="57">
        <v>0</v>
      </c>
      <c r="K1310" s="57">
        <v>0</v>
      </c>
      <c r="L1310" s="57">
        <v>0</v>
      </c>
      <c r="M1310" s="57">
        <v>0</v>
      </c>
      <c r="N1310" s="58">
        <v>5</v>
      </c>
      <c r="O1310" s="58">
        <v>0</v>
      </c>
      <c r="P1310" s="58">
        <v>0</v>
      </c>
      <c r="Q1310" s="58">
        <v>0</v>
      </c>
      <c r="R1310" s="58">
        <v>0</v>
      </c>
      <c r="S1310" s="91">
        <v>0</v>
      </c>
    </row>
    <row r="1311" spans="1:19">
      <c r="A1311" s="54" t="s">
        <v>2056</v>
      </c>
      <c r="B1311" s="55" t="s">
        <v>2057</v>
      </c>
      <c r="C1311" s="56">
        <v>5</v>
      </c>
      <c r="D1311" s="57">
        <v>51</v>
      </c>
      <c r="E1311" s="57">
        <v>3</v>
      </c>
      <c r="F1311" s="57">
        <v>3</v>
      </c>
      <c r="G1311" s="57">
        <v>0</v>
      </c>
      <c r="H1311" s="57">
        <v>15.7</v>
      </c>
      <c r="I1311" s="57">
        <v>37.700000000000003</v>
      </c>
      <c r="J1311" s="57">
        <v>0</v>
      </c>
      <c r="K1311" s="57">
        <v>0</v>
      </c>
      <c r="L1311" s="57">
        <v>0</v>
      </c>
      <c r="M1311" s="57">
        <v>0</v>
      </c>
      <c r="N1311" s="58">
        <v>1.5</v>
      </c>
      <c r="O1311" s="58">
        <v>8</v>
      </c>
      <c r="P1311" s="58">
        <v>0</v>
      </c>
      <c r="Q1311" s="58">
        <v>0</v>
      </c>
      <c r="R1311" s="58">
        <v>0</v>
      </c>
      <c r="S1311" s="91">
        <v>0</v>
      </c>
    </row>
    <row r="1312" spans="1:19">
      <c r="A1312" s="54" t="s">
        <v>3626</v>
      </c>
      <c r="B1312" s="55" t="s">
        <v>3627</v>
      </c>
      <c r="C1312" s="56">
        <v>1</v>
      </c>
      <c r="D1312" s="57">
        <v>58.7</v>
      </c>
      <c r="E1312" s="57">
        <v>3</v>
      </c>
      <c r="F1312" s="57">
        <v>3.0070000000000001</v>
      </c>
      <c r="G1312" s="57">
        <v>0</v>
      </c>
      <c r="H1312" s="57">
        <v>7.5</v>
      </c>
      <c r="I1312" s="57">
        <v>7.92</v>
      </c>
      <c r="J1312" s="57">
        <v>20.193000000000001</v>
      </c>
      <c r="K1312" s="57">
        <v>50.7</v>
      </c>
      <c r="L1312" s="57">
        <v>0</v>
      </c>
      <c r="M1312" s="57">
        <v>0</v>
      </c>
      <c r="N1312" s="58">
        <v>60</v>
      </c>
      <c r="O1312" s="58">
        <v>0</v>
      </c>
      <c r="P1312" s="58">
        <v>1</v>
      </c>
      <c r="Q1312" s="58">
        <v>14.15</v>
      </c>
      <c r="R1312" s="58">
        <v>0</v>
      </c>
      <c r="S1312" s="91">
        <v>0</v>
      </c>
    </row>
    <row r="1313" spans="1:20">
      <c r="A1313" s="54" t="s">
        <v>3628</v>
      </c>
      <c r="B1313" s="55" t="s">
        <v>3629</v>
      </c>
      <c r="C1313" s="56">
        <v>5</v>
      </c>
      <c r="D1313" s="57">
        <v>58.7</v>
      </c>
      <c r="E1313" s="57">
        <v>3</v>
      </c>
      <c r="F1313" s="57">
        <v>3.0070000000000001</v>
      </c>
      <c r="G1313" s="57">
        <v>0</v>
      </c>
      <c r="H1313" s="57">
        <v>7.5</v>
      </c>
      <c r="I1313" s="57">
        <v>7.92</v>
      </c>
      <c r="J1313" s="57">
        <v>20.193000000000001</v>
      </c>
      <c r="K1313" s="57">
        <v>50.7</v>
      </c>
      <c r="L1313" s="57">
        <v>0</v>
      </c>
      <c r="M1313" s="57">
        <v>0</v>
      </c>
      <c r="N1313" s="58">
        <v>60</v>
      </c>
      <c r="O1313" s="58">
        <v>0</v>
      </c>
      <c r="P1313" s="58">
        <v>1</v>
      </c>
      <c r="Q1313" s="58">
        <v>14.15</v>
      </c>
      <c r="R1313" s="58">
        <v>0</v>
      </c>
      <c r="S1313" s="91">
        <v>0</v>
      </c>
    </row>
    <row r="1314" spans="1:20">
      <c r="A1314" s="54" t="s">
        <v>3630</v>
      </c>
      <c r="B1314" s="55" t="s">
        <v>3631</v>
      </c>
      <c r="C1314" s="56">
        <v>5</v>
      </c>
      <c r="D1314" s="57">
        <v>58.2</v>
      </c>
      <c r="E1314" s="57">
        <v>3</v>
      </c>
      <c r="F1314" s="57">
        <v>3.0070000000000001</v>
      </c>
      <c r="G1314" s="57">
        <v>0</v>
      </c>
      <c r="H1314" s="57">
        <v>7.5</v>
      </c>
      <c r="I1314" s="57">
        <v>7.92</v>
      </c>
      <c r="J1314" s="57">
        <v>19.693000000000001</v>
      </c>
      <c r="K1314" s="57">
        <v>50.2</v>
      </c>
      <c r="L1314" s="57">
        <v>0</v>
      </c>
      <c r="M1314" s="57">
        <v>0</v>
      </c>
      <c r="N1314" s="58">
        <v>60</v>
      </c>
      <c r="O1314" s="58">
        <v>0</v>
      </c>
      <c r="P1314" s="58">
        <v>1</v>
      </c>
      <c r="Q1314" s="58">
        <v>14.15</v>
      </c>
      <c r="R1314" s="58">
        <v>0</v>
      </c>
      <c r="S1314" s="91">
        <v>0</v>
      </c>
    </row>
    <row r="1315" spans="1:20">
      <c r="A1315" s="54" t="s">
        <v>2058</v>
      </c>
      <c r="B1315" s="55" t="s">
        <v>2059</v>
      </c>
      <c r="C1315" s="56">
        <v>5</v>
      </c>
      <c r="D1315" s="57">
        <v>65.8</v>
      </c>
      <c r="E1315" s="57">
        <v>3</v>
      </c>
      <c r="F1315" s="57">
        <v>3</v>
      </c>
      <c r="G1315" s="57">
        <v>2.59</v>
      </c>
      <c r="H1315" s="57">
        <v>8.5</v>
      </c>
      <c r="I1315" s="57">
        <v>15.5</v>
      </c>
      <c r="J1315" s="57">
        <v>31.5</v>
      </c>
      <c r="K1315" s="57">
        <v>43.5</v>
      </c>
      <c r="L1315" s="57">
        <v>0</v>
      </c>
      <c r="M1315" s="57">
        <v>0</v>
      </c>
      <c r="N1315" s="58">
        <v>0</v>
      </c>
      <c r="O1315" s="58">
        <v>0.15</v>
      </c>
      <c r="P1315" s="58">
        <v>1.1499999999999999</v>
      </c>
      <c r="Q1315" s="58">
        <v>2.2999999999999998</v>
      </c>
      <c r="R1315" s="58">
        <v>0</v>
      </c>
      <c r="S1315" s="91">
        <v>0</v>
      </c>
    </row>
    <row r="1316" spans="1:20">
      <c r="A1316" s="59" t="s">
        <v>2060</v>
      </c>
      <c r="B1316" s="60" t="s">
        <v>2061</v>
      </c>
      <c r="C1316" s="61">
        <v>5</v>
      </c>
      <c r="D1316" s="62">
        <v>65.8</v>
      </c>
      <c r="E1316" s="62">
        <v>3</v>
      </c>
      <c r="F1316" s="62">
        <v>3</v>
      </c>
      <c r="G1316" s="62">
        <v>2.6</v>
      </c>
      <c r="H1316" s="62">
        <v>8.5</v>
      </c>
      <c r="I1316" s="62">
        <v>15.5</v>
      </c>
      <c r="J1316" s="62">
        <v>31.5</v>
      </c>
      <c r="K1316" s="62">
        <v>43.5</v>
      </c>
      <c r="L1316" s="62">
        <v>0</v>
      </c>
      <c r="M1316" s="62">
        <v>0</v>
      </c>
      <c r="N1316" s="63">
        <v>0</v>
      </c>
      <c r="O1316" s="63">
        <v>0.15</v>
      </c>
      <c r="P1316" s="63">
        <v>1.1499999999999999</v>
      </c>
      <c r="Q1316" s="63">
        <v>2.2999999999999998</v>
      </c>
      <c r="R1316" s="63">
        <v>0</v>
      </c>
      <c r="S1316" s="92">
        <v>0</v>
      </c>
      <c r="T1316" s="48"/>
    </row>
    <row r="1317" spans="1:20">
      <c r="A1317" s="54" t="s">
        <v>2062</v>
      </c>
      <c r="B1317" s="55" t="s">
        <v>2063</v>
      </c>
      <c r="C1317" s="56">
        <v>5</v>
      </c>
      <c r="D1317" s="57">
        <v>65.8</v>
      </c>
      <c r="E1317" s="57">
        <v>3</v>
      </c>
      <c r="F1317" s="57">
        <v>3</v>
      </c>
      <c r="G1317" s="57">
        <v>2.61</v>
      </c>
      <c r="H1317" s="57">
        <v>8.5</v>
      </c>
      <c r="I1317" s="57">
        <v>15.5</v>
      </c>
      <c r="J1317" s="57">
        <v>31.5</v>
      </c>
      <c r="K1317" s="57">
        <v>43.5</v>
      </c>
      <c r="L1317" s="57">
        <v>0</v>
      </c>
      <c r="M1317" s="57">
        <v>0</v>
      </c>
      <c r="N1317" s="58">
        <v>0</v>
      </c>
      <c r="O1317" s="58">
        <v>0.15</v>
      </c>
      <c r="P1317" s="58">
        <v>1.1499999999999999</v>
      </c>
      <c r="Q1317" s="58">
        <v>2.2999999999999998</v>
      </c>
      <c r="R1317" s="58">
        <v>0</v>
      </c>
      <c r="S1317" s="91">
        <v>0</v>
      </c>
    </row>
    <row r="1318" spans="1:20">
      <c r="A1318" s="54" t="s">
        <v>2064</v>
      </c>
      <c r="B1318" s="55" t="s">
        <v>2065</v>
      </c>
      <c r="C1318" s="56">
        <v>5</v>
      </c>
      <c r="D1318" s="57">
        <v>65.8</v>
      </c>
      <c r="E1318" s="57">
        <v>3</v>
      </c>
      <c r="F1318" s="57">
        <v>3</v>
      </c>
      <c r="G1318" s="57">
        <v>2.62</v>
      </c>
      <c r="H1318" s="57">
        <v>8.5</v>
      </c>
      <c r="I1318" s="57">
        <v>15.5</v>
      </c>
      <c r="J1318" s="57">
        <v>31.5</v>
      </c>
      <c r="K1318" s="57">
        <v>43.5</v>
      </c>
      <c r="L1318" s="57">
        <v>0</v>
      </c>
      <c r="M1318" s="57">
        <v>0</v>
      </c>
      <c r="N1318" s="58">
        <v>0</v>
      </c>
      <c r="O1318" s="58">
        <v>0.15</v>
      </c>
      <c r="P1318" s="58">
        <v>1.1499999999999999</v>
      </c>
      <c r="Q1318" s="58">
        <v>2.2999999999999998</v>
      </c>
      <c r="R1318" s="58">
        <v>0</v>
      </c>
      <c r="S1318" s="91">
        <v>0</v>
      </c>
    </row>
    <row r="1319" spans="1:20">
      <c r="A1319" s="54" t="s">
        <v>2066</v>
      </c>
      <c r="B1319" s="55" t="s">
        <v>2067</v>
      </c>
      <c r="C1319" s="56">
        <v>5</v>
      </c>
      <c r="D1319" s="57">
        <v>65.8</v>
      </c>
      <c r="E1319" s="57">
        <v>3</v>
      </c>
      <c r="F1319" s="57">
        <v>3</v>
      </c>
      <c r="G1319" s="57">
        <v>2.63</v>
      </c>
      <c r="H1319" s="57">
        <v>8.5</v>
      </c>
      <c r="I1319" s="57">
        <v>15.5</v>
      </c>
      <c r="J1319" s="57">
        <v>31.5</v>
      </c>
      <c r="K1319" s="57">
        <v>43.5</v>
      </c>
      <c r="L1319" s="57">
        <v>0</v>
      </c>
      <c r="M1319" s="57">
        <v>0</v>
      </c>
      <c r="N1319" s="58">
        <v>0</v>
      </c>
      <c r="O1319" s="58">
        <v>0.15</v>
      </c>
      <c r="P1319" s="58">
        <v>1.1499999999999999</v>
      </c>
      <c r="Q1319" s="58">
        <v>2.2999999999999998</v>
      </c>
      <c r="R1319" s="58">
        <v>0</v>
      </c>
      <c r="S1319" s="91">
        <v>0</v>
      </c>
    </row>
    <row r="1320" spans="1:20">
      <c r="A1320" s="54" t="s">
        <v>2068</v>
      </c>
      <c r="B1320" s="55" t="s">
        <v>2069</v>
      </c>
      <c r="C1320" s="56">
        <v>5</v>
      </c>
      <c r="D1320" s="57">
        <v>65.8</v>
      </c>
      <c r="E1320" s="57">
        <v>3</v>
      </c>
      <c r="F1320" s="57">
        <v>3</v>
      </c>
      <c r="G1320" s="57">
        <v>2.64</v>
      </c>
      <c r="H1320" s="57">
        <v>8.5</v>
      </c>
      <c r="I1320" s="57">
        <v>15.423</v>
      </c>
      <c r="J1320" s="57">
        <v>31.524000000000001</v>
      </c>
      <c r="K1320" s="57">
        <v>43.503999999999998</v>
      </c>
      <c r="L1320" s="57">
        <v>0</v>
      </c>
      <c r="M1320" s="57">
        <v>0</v>
      </c>
      <c r="N1320" s="58">
        <v>0</v>
      </c>
      <c r="O1320" s="58">
        <v>0.15</v>
      </c>
      <c r="P1320" s="58">
        <v>1.1499999999999999</v>
      </c>
      <c r="Q1320" s="58">
        <v>2.2999999999999998</v>
      </c>
      <c r="R1320" s="58">
        <v>0</v>
      </c>
      <c r="S1320" s="91">
        <v>0</v>
      </c>
    </row>
    <row r="1321" spans="1:20">
      <c r="A1321" s="54" t="s">
        <v>2070</v>
      </c>
      <c r="B1321" s="55" t="s">
        <v>2071</v>
      </c>
      <c r="C1321" s="56">
        <v>5</v>
      </c>
      <c r="D1321" s="57">
        <v>65.8</v>
      </c>
      <c r="E1321" s="57">
        <v>3</v>
      </c>
      <c r="F1321" s="57">
        <v>3</v>
      </c>
      <c r="G1321" s="57">
        <v>2.62</v>
      </c>
      <c r="H1321" s="57">
        <v>11</v>
      </c>
      <c r="I1321" s="57">
        <v>18.5</v>
      </c>
      <c r="J1321" s="57">
        <v>30</v>
      </c>
      <c r="K1321" s="57">
        <v>39</v>
      </c>
      <c r="L1321" s="57">
        <v>0</v>
      </c>
      <c r="M1321" s="57">
        <v>0</v>
      </c>
      <c r="N1321" s="58">
        <v>0</v>
      </c>
      <c r="O1321" s="58">
        <v>0.15</v>
      </c>
      <c r="P1321" s="58">
        <v>1.1499999999999999</v>
      </c>
      <c r="Q1321" s="58">
        <v>2.2999999999999998</v>
      </c>
      <c r="R1321" s="58">
        <v>0</v>
      </c>
      <c r="S1321" s="91">
        <v>0</v>
      </c>
    </row>
    <row r="1322" spans="1:20">
      <c r="A1322" s="54" t="s">
        <v>2072</v>
      </c>
      <c r="B1322" s="55" t="s">
        <v>2073</v>
      </c>
      <c r="C1322" s="56">
        <v>5</v>
      </c>
      <c r="D1322" s="57">
        <v>65.8</v>
      </c>
      <c r="E1322" s="57">
        <v>3</v>
      </c>
      <c r="F1322" s="57">
        <v>3</v>
      </c>
      <c r="G1322" s="57">
        <v>2.63</v>
      </c>
      <c r="H1322" s="57">
        <v>11</v>
      </c>
      <c r="I1322" s="57">
        <v>18.5</v>
      </c>
      <c r="J1322" s="57">
        <v>30</v>
      </c>
      <c r="K1322" s="57">
        <v>39</v>
      </c>
      <c r="L1322" s="57">
        <v>0</v>
      </c>
      <c r="M1322" s="57">
        <v>0</v>
      </c>
      <c r="N1322" s="58">
        <v>0</v>
      </c>
      <c r="O1322" s="58">
        <v>0.15</v>
      </c>
      <c r="P1322" s="58">
        <v>1.1499999999999999</v>
      </c>
      <c r="Q1322" s="58">
        <v>2.2999999999999998</v>
      </c>
      <c r="R1322" s="58">
        <v>0</v>
      </c>
      <c r="S1322" s="91">
        <v>0</v>
      </c>
    </row>
    <row r="1323" spans="1:20">
      <c r="A1323" s="54" t="s">
        <v>2074</v>
      </c>
      <c r="B1323" s="55" t="s">
        <v>2075</v>
      </c>
      <c r="C1323" s="56">
        <v>5</v>
      </c>
      <c r="D1323" s="57">
        <v>65.8</v>
      </c>
      <c r="E1323" s="57">
        <v>3</v>
      </c>
      <c r="F1323" s="57">
        <v>3</v>
      </c>
      <c r="G1323" s="57">
        <v>2.64</v>
      </c>
      <c r="H1323" s="57">
        <v>11</v>
      </c>
      <c r="I1323" s="57">
        <v>18.5</v>
      </c>
      <c r="J1323" s="57">
        <v>30</v>
      </c>
      <c r="K1323" s="57">
        <v>39</v>
      </c>
      <c r="L1323" s="57">
        <v>0</v>
      </c>
      <c r="M1323" s="57">
        <v>0</v>
      </c>
      <c r="N1323" s="58">
        <v>0</v>
      </c>
      <c r="O1323" s="58">
        <v>0.15</v>
      </c>
      <c r="P1323" s="58">
        <v>1.1499999999999999</v>
      </c>
      <c r="Q1323" s="58">
        <v>2.2999999999999998</v>
      </c>
      <c r="R1323" s="58">
        <v>0</v>
      </c>
      <c r="S1323" s="91">
        <v>0</v>
      </c>
    </row>
    <row r="1324" spans="1:20">
      <c r="A1324" s="54" t="s">
        <v>2076</v>
      </c>
      <c r="B1324" s="55" t="s">
        <v>2077</v>
      </c>
      <c r="C1324" s="56">
        <v>5</v>
      </c>
      <c r="D1324" s="57">
        <v>65.8</v>
      </c>
      <c r="E1324" s="57">
        <v>3</v>
      </c>
      <c r="F1324" s="57">
        <v>3</v>
      </c>
      <c r="G1324" s="57">
        <v>2.65</v>
      </c>
      <c r="H1324" s="57">
        <v>11</v>
      </c>
      <c r="I1324" s="57">
        <v>18.5</v>
      </c>
      <c r="J1324" s="57">
        <v>30</v>
      </c>
      <c r="K1324" s="57">
        <v>39</v>
      </c>
      <c r="L1324" s="57">
        <v>0</v>
      </c>
      <c r="M1324" s="57">
        <v>0</v>
      </c>
      <c r="N1324" s="58">
        <v>0</v>
      </c>
      <c r="O1324" s="58">
        <v>0.15</v>
      </c>
      <c r="P1324" s="58">
        <v>1.1499999999999999</v>
      </c>
      <c r="Q1324" s="58">
        <v>2.2999999999999998</v>
      </c>
      <c r="R1324" s="58">
        <v>0</v>
      </c>
      <c r="S1324" s="91">
        <v>0</v>
      </c>
    </row>
    <row r="1325" spans="1:20">
      <c r="A1325" s="54" t="s">
        <v>2078</v>
      </c>
      <c r="B1325" s="55" t="s">
        <v>2079</v>
      </c>
      <c r="C1325" s="56">
        <v>5</v>
      </c>
      <c r="D1325" s="57">
        <v>65.8</v>
      </c>
      <c r="E1325" s="57">
        <v>3</v>
      </c>
      <c r="F1325" s="57">
        <v>3</v>
      </c>
      <c r="G1325" s="57">
        <v>2.66</v>
      </c>
      <c r="H1325" s="57">
        <v>11</v>
      </c>
      <c r="I1325" s="57">
        <v>18.5</v>
      </c>
      <c r="J1325" s="57">
        <v>30</v>
      </c>
      <c r="K1325" s="57">
        <v>39</v>
      </c>
      <c r="L1325" s="57">
        <v>0</v>
      </c>
      <c r="M1325" s="57">
        <v>0</v>
      </c>
      <c r="N1325" s="58">
        <v>0</v>
      </c>
      <c r="O1325" s="58">
        <v>0.15</v>
      </c>
      <c r="P1325" s="58">
        <v>1.1499999999999999</v>
      </c>
      <c r="Q1325" s="58">
        <v>2.2999999999999998</v>
      </c>
      <c r="R1325" s="58">
        <v>0</v>
      </c>
      <c r="S1325" s="91">
        <v>0</v>
      </c>
    </row>
    <row r="1326" spans="1:20">
      <c r="A1326" s="54" t="s">
        <v>2080</v>
      </c>
      <c r="B1326" s="55" t="s">
        <v>2081</v>
      </c>
      <c r="C1326" s="56">
        <v>5</v>
      </c>
      <c r="D1326" s="57">
        <v>65.8</v>
      </c>
      <c r="E1326" s="57">
        <v>3</v>
      </c>
      <c r="F1326" s="57">
        <v>3</v>
      </c>
      <c r="G1326" s="57">
        <v>2.62</v>
      </c>
      <c r="H1326" s="57">
        <v>7</v>
      </c>
      <c r="I1326" s="57">
        <v>13.5</v>
      </c>
      <c r="J1326" s="57">
        <v>29.5</v>
      </c>
      <c r="K1326" s="57">
        <v>41.5</v>
      </c>
      <c r="L1326" s="57">
        <v>0</v>
      </c>
      <c r="M1326" s="57">
        <v>0</v>
      </c>
      <c r="N1326" s="58">
        <v>0</v>
      </c>
      <c r="O1326" s="58">
        <v>0.15</v>
      </c>
      <c r="P1326" s="58">
        <v>1.1499999999999999</v>
      </c>
      <c r="Q1326" s="58">
        <v>2.2999999999999998</v>
      </c>
      <c r="R1326" s="58">
        <v>0</v>
      </c>
      <c r="S1326" s="91">
        <v>0</v>
      </c>
    </row>
    <row r="1327" spans="1:20">
      <c r="A1327" s="54" t="s">
        <v>2082</v>
      </c>
      <c r="B1327" s="55" t="s">
        <v>2083</v>
      </c>
      <c r="C1327" s="56">
        <v>5</v>
      </c>
      <c r="D1327" s="57">
        <v>65.8</v>
      </c>
      <c r="E1327" s="57">
        <v>3</v>
      </c>
      <c r="F1327" s="57">
        <v>3</v>
      </c>
      <c r="G1327" s="57">
        <v>2.63</v>
      </c>
      <c r="H1327" s="57">
        <v>7</v>
      </c>
      <c r="I1327" s="57">
        <v>13.5</v>
      </c>
      <c r="J1327" s="57">
        <v>29.5</v>
      </c>
      <c r="K1327" s="57">
        <v>41.5</v>
      </c>
      <c r="L1327" s="57">
        <v>0</v>
      </c>
      <c r="M1327" s="57">
        <v>0</v>
      </c>
      <c r="N1327" s="58">
        <v>0</v>
      </c>
      <c r="O1327" s="58">
        <v>0.15</v>
      </c>
      <c r="P1327" s="58">
        <v>1.1499999999999999</v>
      </c>
      <c r="Q1327" s="58">
        <v>2.2999999999999998</v>
      </c>
      <c r="R1327" s="58">
        <v>0</v>
      </c>
      <c r="S1327" s="91">
        <v>0</v>
      </c>
    </row>
    <row r="1328" spans="1:20">
      <c r="A1328" s="54" t="s">
        <v>2084</v>
      </c>
      <c r="B1328" s="55" t="s">
        <v>2085</v>
      </c>
      <c r="C1328" s="56">
        <v>5</v>
      </c>
      <c r="D1328" s="57">
        <v>65.8</v>
      </c>
      <c r="E1328" s="57">
        <v>3</v>
      </c>
      <c r="F1328" s="57">
        <v>3</v>
      </c>
      <c r="G1328" s="57">
        <v>2.64</v>
      </c>
      <c r="H1328" s="57">
        <v>7</v>
      </c>
      <c r="I1328" s="57">
        <v>13.5</v>
      </c>
      <c r="J1328" s="57">
        <v>29.5</v>
      </c>
      <c r="K1328" s="57">
        <v>41.5</v>
      </c>
      <c r="L1328" s="57">
        <v>0</v>
      </c>
      <c r="M1328" s="57">
        <v>0</v>
      </c>
      <c r="N1328" s="58">
        <v>0</v>
      </c>
      <c r="O1328" s="58">
        <v>0.15</v>
      </c>
      <c r="P1328" s="58">
        <v>1.1499999999999999</v>
      </c>
      <c r="Q1328" s="58">
        <v>2.2999999999999998</v>
      </c>
      <c r="R1328" s="58">
        <v>0</v>
      </c>
      <c r="S1328" s="91">
        <v>0</v>
      </c>
    </row>
    <row r="1329" spans="1:19">
      <c r="A1329" s="54" t="s">
        <v>2086</v>
      </c>
      <c r="B1329" s="55" t="s">
        <v>2087</v>
      </c>
      <c r="C1329" s="56">
        <v>5</v>
      </c>
      <c r="D1329" s="57">
        <v>65.8</v>
      </c>
      <c r="E1329" s="57">
        <v>3</v>
      </c>
      <c r="F1329" s="57">
        <v>3</v>
      </c>
      <c r="G1329" s="57">
        <v>2.665</v>
      </c>
      <c r="H1329" s="57">
        <v>8.5</v>
      </c>
      <c r="I1329" s="57">
        <v>24</v>
      </c>
      <c r="J1329" s="57">
        <v>31.5</v>
      </c>
      <c r="K1329" s="57">
        <v>43.5</v>
      </c>
      <c r="L1329" s="57">
        <v>0</v>
      </c>
      <c r="M1329" s="57">
        <v>0</v>
      </c>
      <c r="N1329" s="58">
        <v>0</v>
      </c>
      <c r="O1329" s="58">
        <v>0.15</v>
      </c>
      <c r="P1329" s="58">
        <v>1.1499999999999999</v>
      </c>
      <c r="Q1329" s="58">
        <v>2.2999999999999998</v>
      </c>
      <c r="R1329" s="58">
        <v>0</v>
      </c>
      <c r="S1329" s="91">
        <v>0</v>
      </c>
    </row>
    <row r="1330" spans="1:19">
      <c r="A1330" s="54" t="s">
        <v>2088</v>
      </c>
      <c r="B1330" s="55" t="s">
        <v>2089</v>
      </c>
      <c r="C1330" s="56">
        <v>5</v>
      </c>
      <c r="D1330" s="57">
        <v>65.8</v>
      </c>
      <c r="E1330" s="57">
        <v>3</v>
      </c>
      <c r="F1330" s="57">
        <v>3</v>
      </c>
      <c r="G1330" s="57">
        <v>2.6</v>
      </c>
      <c r="H1330" s="57">
        <v>10.5</v>
      </c>
      <c r="I1330" s="57">
        <v>24.5</v>
      </c>
      <c r="J1330" s="57">
        <v>32.5</v>
      </c>
      <c r="K1330" s="57">
        <v>46</v>
      </c>
      <c r="L1330" s="57">
        <v>0</v>
      </c>
      <c r="M1330" s="57">
        <v>0</v>
      </c>
      <c r="N1330" s="58">
        <v>0</v>
      </c>
      <c r="O1330" s="58">
        <v>0.15</v>
      </c>
      <c r="P1330" s="58">
        <v>1.3</v>
      </c>
      <c r="Q1330" s="58">
        <v>3</v>
      </c>
      <c r="R1330" s="58">
        <v>0</v>
      </c>
      <c r="S1330" s="91">
        <v>0</v>
      </c>
    </row>
    <row r="1331" spans="1:19">
      <c r="A1331" s="54" t="s">
        <v>2090</v>
      </c>
      <c r="B1331" s="55" t="s">
        <v>2091</v>
      </c>
      <c r="C1331" s="56">
        <v>5</v>
      </c>
      <c r="D1331" s="57">
        <v>65.8</v>
      </c>
      <c r="E1331" s="57">
        <v>3</v>
      </c>
      <c r="F1331" s="57">
        <v>3</v>
      </c>
      <c r="G1331" s="57">
        <v>2.61</v>
      </c>
      <c r="H1331" s="57">
        <v>10.5</v>
      </c>
      <c r="I1331" s="57">
        <v>24.5</v>
      </c>
      <c r="J1331" s="57">
        <v>32.5</v>
      </c>
      <c r="K1331" s="57">
        <v>46</v>
      </c>
      <c r="L1331" s="57">
        <v>0</v>
      </c>
      <c r="M1331" s="57">
        <v>0</v>
      </c>
      <c r="N1331" s="58">
        <v>0</v>
      </c>
      <c r="O1331" s="58">
        <v>0.15</v>
      </c>
      <c r="P1331" s="58">
        <v>1.3</v>
      </c>
      <c r="Q1331" s="58">
        <v>3</v>
      </c>
      <c r="R1331" s="58">
        <v>0</v>
      </c>
      <c r="S1331" s="91">
        <v>0</v>
      </c>
    </row>
    <row r="1332" spans="1:19">
      <c r="A1332" s="54" t="s">
        <v>2092</v>
      </c>
      <c r="B1332" s="55" t="s">
        <v>2093</v>
      </c>
      <c r="C1332" s="56">
        <v>5</v>
      </c>
      <c r="D1332" s="57">
        <v>65.8</v>
      </c>
      <c r="E1332" s="57">
        <v>3</v>
      </c>
      <c r="F1332" s="57">
        <v>3</v>
      </c>
      <c r="G1332" s="57">
        <v>2.59</v>
      </c>
      <c r="H1332" s="57">
        <v>8.5</v>
      </c>
      <c r="I1332" s="57">
        <v>22.5</v>
      </c>
      <c r="J1332" s="57">
        <v>30.5</v>
      </c>
      <c r="K1332" s="57">
        <v>44</v>
      </c>
      <c r="L1332" s="57">
        <v>0</v>
      </c>
      <c r="M1332" s="57">
        <v>0</v>
      </c>
      <c r="N1332" s="58">
        <v>0</v>
      </c>
      <c r="O1332" s="58">
        <v>0.15</v>
      </c>
      <c r="P1332" s="58">
        <v>1.3</v>
      </c>
      <c r="Q1332" s="58">
        <v>3</v>
      </c>
      <c r="R1332" s="58">
        <v>0</v>
      </c>
      <c r="S1332" s="91">
        <v>0</v>
      </c>
    </row>
    <row r="1333" spans="1:19">
      <c r="A1333" s="54" t="s">
        <v>2094</v>
      </c>
      <c r="B1333" s="55" t="s">
        <v>2095</v>
      </c>
      <c r="C1333" s="56">
        <v>5</v>
      </c>
      <c r="D1333" s="57">
        <v>65.8</v>
      </c>
      <c r="E1333" s="57">
        <v>3</v>
      </c>
      <c r="F1333" s="57">
        <v>3</v>
      </c>
      <c r="G1333" s="57">
        <v>2.6</v>
      </c>
      <c r="H1333" s="57">
        <v>8.5</v>
      </c>
      <c r="I1333" s="57">
        <v>22.5</v>
      </c>
      <c r="J1333" s="57">
        <v>30.5</v>
      </c>
      <c r="K1333" s="57">
        <v>44</v>
      </c>
      <c r="L1333" s="57">
        <v>0</v>
      </c>
      <c r="M1333" s="57">
        <v>0</v>
      </c>
      <c r="N1333" s="58">
        <v>0</v>
      </c>
      <c r="O1333" s="58">
        <v>0.15</v>
      </c>
      <c r="P1333" s="58">
        <v>1.3</v>
      </c>
      <c r="Q1333" s="58">
        <v>3</v>
      </c>
      <c r="R1333" s="58">
        <v>0</v>
      </c>
      <c r="S1333" s="91">
        <v>0</v>
      </c>
    </row>
    <row r="1334" spans="1:19">
      <c r="A1334" s="54" t="s">
        <v>2096</v>
      </c>
      <c r="B1334" s="55" t="s">
        <v>2097</v>
      </c>
      <c r="C1334" s="56">
        <v>5</v>
      </c>
      <c r="D1334" s="57">
        <v>65.8</v>
      </c>
      <c r="E1334" s="57">
        <v>3</v>
      </c>
      <c r="F1334" s="57">
        <v>3</v>
      </c>
      <c r="G1334" s="57">
        <v>2.61</v>
      </c>
      <c r="H1334" s="57">
        <v>8.5</v>
      </c>
      <c r="I1334" s="57">
        <v>22.5</v>
      </c>
      <c r="J1334" s="57">
        <v>30.5</v>
      </c>
      <c r="K1334" s="57">
        <v>44</v>
      </c>
      <c r="L1334" s="57">
        <v>0</v>
      </c>
      <c r="M1334" s="57">
        <v>0</v>
      </c>
      <c r="N1334" s="58">
        <v>0</v>
      </c>
      <c r="O1334" s="58">
        <v>0.15</v>
      </c>
      <c r="P1334" s="58">
        <v>1.3</v>
      </c>
      <c r="Q1334" s="58">
        <v>3</v>
      </c>
      <c r="R1334" s="58">
        <v>0</v>
      </c>
      <c r="S1334" s="91">
        <v>0</v>
      </c>
    </row>
    <row r="1335" spans="1:19">
      <c r="A1335" s="54" t="s">
        <v>2098</v>
      </c>
      <c r="B1335" s="55" t="s">
        <v>2099</v>
      </c>
      <c r="C1335" s="56">
        <v>5</v>
      </c>
      <c r="D1335" s="57">
        <v>65.8</v>
      </c>
      <c r="E1335" s="57">
        <v>3</v>
      </c>
      <c r="F1335" s="57">
        <v>3</v>
      </c>
      <c r="G1335" s="57">
        <v>2.59</v>
      </c>
      <c r="H1335" s="57">
        <v>8.5</v>
      </c>
      <c r="I1335" s="57">
        <v>23.5</v>
      </c>
      <c r="J1335" s="57">
        <v>30.4</v>
      </c>
      <c r="K1335" s="57">
        <v>44</v>
      </c>
      <c r="L1335" s="57">
        <v>0</v>
      </c>
      <c r="M1335" s="57">
        <v>0</v>
      </c>
      <c r="N1335" s="58">
        <v>0</v>
      </c>
      <c r="O1335" s="58">
        <v>0.15</v>
      </c>
      <c r="P1335" s="58">
        <v>1.3</v>
      </c>
      <c r="Q1335" s="58">
        <v>3</v>
      </c>
      <c r="R1335" s="58">
        <v>0</v>
      </c>
      <c r="S1335" s="91">
        <v>0</v>
      </c>
    </row>
    <row r="1336" spans="1:19">
      <c r="A1336" s="54" t="s">
        <v>2100</v>
      </c>
      <c r="B1336" s="55" t="s">
        <v>2101</v>
      </c>
      <c r="C1336" s="56">
        <v>5</v>
      </c>
      <c r="D1336" s="57">
        <v>65.8</v>
      </c>
      <c r="E1336" s="57">
        <v>3</v>
      </c>
      <c r="F1336" s="57">
        <v>3</v>
      </c>
      <c r="G1336" s="57">
        <v>2.6</v>
      </c>
      <c r="H1336" s="57">
        <v>8.5</v>
      </c>
      <c r="I1336" s="57">
        <v>23.5</v>
      </c>
      <c r="J1336" s="57">
        <v>30.4</v>
      </c>
      <c r="K1336" s="57">
        <v>44</v>
      </c>
      <c r="L1336" s="57">
        <v>0</v>
      </c>
      <c r="M1336" s="57">
        <v>0</v>
      </c>
      <c r="N1336" s="58">
        <v>0</v>
      </c>
      <c r="O1336" s="58">
        <v>0.15</v>
      </c>
      <c r="P1336" s="58">
        <v>1.3</v>
      </c>
      <c r="Q1336" s="58">
        <v>3</v>
      </c>
      <c r="R1336" s="58">
        <v>0</v>
      </c>
      <c r="S1336" s="91">
        <v>0</v>
      </c>
    </row>
    <row r="1337" spans="1:19">
      <c r="A1337" s="54" t="s">
        <v>2102</v>
      </c>
      <c r="B1337" s="55" t="s">
        <v>2103</v>
      </c>
      <c r="C1337" s="56">
        <v>5</v>
      </c>
      <c r="D1337" s="57">
        <v>65.8</v>
      </c>
      <c r="E1337" s="57">
        <v>3</v>
      </c>
      <c r="F1337" s="57">
        <v>3</v>
      </c>
      <c r="G1337" s="57">
        <v>2.61</v>
      </c>
      <c r="H1337" s="57">
        <v>8.5</v>
      </c>
      <c r="I1337" s="57">
        <v>23.5</v>
      </c>
      <c r="J1337" s="57">
        <v>30.4</v>
      </c>
      <c r="K1337" s="57">
        <v>44</v>
      </c>
      <c r="L1337" s="57">
        <v>0</v>
      </c>
      <c r="M1337" s="57">
        <v>0</v>
      </c>
      <c r="N1337" s="58">
        <v>0</v>
      </c>
      <c r="O1337" s="58">
        <v>0.15</v>
      </c>
      <c r="P1337" s="58">
        <v>1.3</v>
      </c>
      <c r="Q1337" s="58">
        <v>3</v>
      </c>
      <c r="R1337" s="58">
        <v>0</v>
      </c>
      <c r="S1337" s="91">
        <v>0</v>
      </c>
    </row>
    <row r="1338" spans="1:19">
      <c r="A1338" s="54" t="s">
        <v>2104</v>
      </c>
      <c r="B1338" s="55" t="s">
        <v>2105</v>
      </c>
      <c r="C1338" s="56">
        <v>5</v>
      </c>
      <c r="D1338" s="57">
        <v>61.7</v>
      </c>
      <c r="E1338" s="57">
        <v>2.6</v>
      </c>
      <c r="F1338" s="57">
        <v>2.5150000000000001</v>
      </c>
      <c r="G1338" s="57">
        <v>0</v>
      </c>
      <c r="H1338" s="57">
        <v>19.899999999999999</v>
      </c>
      <c r="I1338" s="57">
        <v>26.5</v>
      </c>
      <c r="J1338" s="57">
        <v>37.1</v>
      </c>
      <c r="K1338" s="57">
        <v>0</v>
      </c>
      <c r="L1338" s="57">
        <v>0</v>
      </c>
      <c r="M1338" s="57">
        <v>0</v>
      </c>
      <c r="N1338" s="58">
        <v>0.3</v>
      </c>
      <c r="O1338" s="58">
        <v>1.02</v>
      </c>
      <c r="P1338" s="58">
        <v>1.45</v>
      </c>
      <c r="Q1338" s="58">
        <v>0</v>
      </c>
      <c r="R1338" s="58">
        <v>0</v>
      </c>
      <c r="S1338" s="91">
        <v>0</v>
      </c>
    </row>
    <row r="1339" spans="1:19">
      <c r="A1339" s="54" t="s">
        <v>2106</v>
      </c>
      <c r="B1339" s="55" t="s">
        <v>2107</v>
      </c>
      <c r="C1339" s="56">
        <v>5</v>
      </c>
      <c r="D1339" s="57">
        <v>67.5</v>
      </c>
      <c r="E1339" s="57">
        <v>3</v>
      </c>
      <c r="F1339" s="57">
        <v>3</v>
      </c>
      <c r="G1339" s="57">
        <v>2.69</v>
      </c>
      <c r="H1339" s="57">
        <v>8</v>
      </c>
      <c r="I1339" s="57">
        <v>23.6</v>
      </c>
      <c r="J1339" s="57">
        <v>29</v>
      </c>
      <c r="K1339" s="57">
        <v>38.5</v>
      </c>
      <c r="L1339" s="57">
        <v>0</v>
      </c>
      <c r="M1339" s="57">
        <v>0</v>
      </c>
      <c r="N1339" s="58">
        <v>0</v>
      </c>
      <c r="O1339" s="58">
        <v>0.3</v>
      </c>
      <c r="P1339" s="58">
        <v>1.1499999999999999</v>
      </c>
      <c r="Q1339" s="58">
        <v>1.45</v>
      </c>
      <c r="R1339" s="58">
        <v>0</v>
      </c>
      <c r="S1339" s="91">
        <v>0</v>
      </c>
    </row>
    <row r="1340" spans="1:19">
      <c r="A1340" s="54" t="s">
        <v>2108</v>
      </c>
      <c r="B1340" s="55" t="s">
        <v>2109</v>
      </c>
      <c r="C1340" s="56">
        <v>5</v>
      </c>
      <c r="D1340" s="57">
        <v>67.5</v>
      </c>
      <c r="E1340" s="57">
        <v>3</v>
      </c>
      <c r="F1340" s="57">
        <v>3</v>
      </c>
      <c r="G1340" s="57">
        <v>2.7</v>
      </c>
      <c r="H1340" s="57">
        <v>8</v>
      </c>
      <c r="I1340" s="57">
        <v>22.5</v>
      </c>
      <c r="J1340" s="57">
        <v>29</v>
      </c>
      <c r="K1340" s="57">
        <v>38.5</v>
      </c>
      <c r="L1340" s="57">
        <v>0</v>
      </c>
      <c r="M1340" s="57">
        <v>0</v>
      </c>
      <c r="N1340" s="58">
        <v>0</v>
      </c>
      <c r="O1340" s="58">
        <v>0.3</v>
      </c>
      <c r="P1340" s="58">
        <v>1.1499999999999999</v>
      </c>
      <c r="Q1340" s="58">
        <v>1.45</v>
      </c>
      <c r="R1340" s="58">
        <v>0</v>
      </c>
      <c r="S1340" s="91">
        <v>0</v>
      </c>
    </row>
    <row r="1341" spans="1:19">
      <c r="A1341" s="54" t="s">
        <v>2110</v>
      </c>
      <c r="B1341" s="55" t="s">
        <v>2111</v>
      </c>
      <c r="C1341" s="56">
        <v>5</v>
      </c>
      <c r="D1341" s="57">
        <v>65.8</v>
      </c>
      <c r="E1341" s="57">
        <v>3</v>
      </c>
      <c r="F1341" s="57">
        <v>3</v>
      </c>
      <c r="G1341" s="57">
        <v>2.65</v>
      </c>
      <c r="H1341" s="57">
        <v>11</v>
      </c>
      <c r="I1341" s="57">
        <v>19.3</v>
      </c>
      <c r="J1341" s="57">
        <v>31.2</v>
      </c>
      <c r="K1341" s="57">
        <v>39</v>
      </c>
      <c r="L1341" s="57">
        <v>0</v>
      </c>
      <c r="M1341" s="57">
        <v>0</v>
      </c>
      <c r="N1341" s="58">
        <v>0</v>
      </c>
      <c r="O1341" s="58">
        <v>0.25</v>
      </c>
      <c r="P1341" s="58">
        <v>1.1499999999999999</v>
      </c>
      <c r="Q1341" s="58">
        <v>2.2999999999999998</v>
      </c>
      <c r="R1341" s="58">
        <v>0</v>
      </c>
      <c r="S1341" s="91">
        <v>0</v>
      </c>
    </row>
    <row r="1342" spans="1:19">
      <c r="A1342" s="54" t="s">
        <v>2112</v>
      </c>
      <c r="B1342" s="55" t="s">
        <v>2113</v>
      </c>
      <c r="C1342" s="56">
        <v>5</v>
      </c>
      <c r="D1342" s="57">
        <v>65.8</v>
      </c>
      <c r="E1342" s="57">
        <v>3</v>
      </c>
      <c r="F1342" s="57">
        <v>3</v>
      </c>
      <c r="G1342" s="57">
        <v>2.66</v>
      </c>
      <c r="H1342" s="57">
        <v>11</v>
      </c>
      <c r="I1342" s="57">
        <v>19.3</v>
      </c>
      <c r="J1342" s="57">
        <v>31.2</v>
      </c>
      <c r="K1342" s="57">
        <v>39</v>
      </c>
      <c r="L1342" s="57">
        <v>0</v>
      </c>
      <c r="M1342" s="57">
        <v>0</v>
      </c>
      <c r="N1342" s="58">
        <v>0</v>
      </c>
      <c r="O1342" s="58">
        <v>0.25</v>
      </c>
      <c r="P1342" s="58">
        <v>1.1499999999999999</v>
      </c>
      <c r="Q1342" s="58">
        <v>2.2999999999999998</v>
      </c>
      <c r="R1342" s="58">
        <v>0</v>
      </c>
      <c r="S1342" s="91">
        <v>0</v>
      </c>
    </row>
    <row r="1343" spans="1:19">
      <c r="A1343" s="54" t="s">
        <v>2114</v>
      </c>
      <c r="B1343" s="55" t="s">
        <v>2115</v>
      </c>
      <c r="C1343" s="56">
        <v>5</v>
      </c>
      <c r="D1343" s="57">
        <v>65.8</v>
      </c>
      <c r="E1343" s="57">
        <v>3</v>
      </c>
      <c r="F1343" s="57">
        <v>3</v>
      </c>
      <c r="G1343" s="57">
        <v>2.67</v>
      </c>
      <c r="H1343" s="57">
        <v>11</v>
      </c>
      <c r="I1343" s="57">
        <v>19.3</v>
      </c>
      <c r="J1343" s="57">
        <v>31.2</v>
      </c>
      <c r="K1343" s="57">
        <v>39</v>
      </c>
      <c r="L1343" s="57">
        <v>0</v>
      </c>
      <c r="M1343" s="57">
        <v>0</v>
      </c>
      <c r="N1343" s="58">
        <v>0</v>
      </c>
      <c r="O1343" s="58">
        <v>0.25</v>
      </c>
      <c r="P1343" s="58">
        <v>1.1499999999999999</v>
      </c>
      <c r="Q1343" s="58">
        <v>2.2999999999999998</v>
      </c>
      <c r="R1343" s="58">
        <v>0</v>
      </c>
      <c r="S1343" s="91">
        <v>0</v>
      </c>
    </row>
    <row r="1344" spans="1:19">
      <c r="A1344" s="54" t="s">
        <v>2116</v>
      </c>
      <c r="B1344" s="55" t="s">
        <v>2117</v>
      </c>
      <c r="C1344" s="56">
        <v>5</v>
      </c>
      <c r="D1344" s="57">
        <v>68</v>
      </c>
      <c r="E1344" s="57">
        <v>2.6</v>
      </c>
      <c r="F1344" s="57">
        <v>2.5219999999999998</v>
      </c>
      <c r="G1344" s="57">
        <v>2.609</v>
      </c>
      <c r="H1344" s="57">
        <v>14</v>
      </c>
      <c r="I1344" s="57">
        <v>26.3</v>
      </c>
      <c r="J1344" s="57">
        <v>36.299999999999997</v>
      </c>
      <c r="K1344" s="57">
        <v>0</v>
      </c>
      <c r="L1344" s="57">
        <v>0</v>
      </c>
      <c r="M1344" s="57">
        <v>0</v>
      </c>
      <c r="N1344" s="58">
        <v>0</v>
      </c>
      <c r="O1344" s="58">
        <v>0.3</v>
      </c>
      <c r="P1344" s="58">
        <v>1.3</v>
      </c>
      <c r="Q1344" s="58">
        <v>0</v>
      </c>
      <c r="R1344" s="58">
        <v>0</v>
      </c>
      <c r="S1344" s="91">
        <v>0</v>
      </c>
    </row>
    <row r="1345" spans="1:19">
      <c r="A1345" s="54" t="s">
        <v>2118</v>
      </c>
      <c r="B1345" s="55" t="s">
        <v>2119</v>
      </c>
      <c r="C1345" s="56">
        <v>5</v>
      </c>
      <c r="D1345" s="57">
        <v>67.5</v>
      </c>
      <c r="E1345" s="57">
        <v>3</v>
      </c>
      <c r="F1345" s="57">
        <v>3.0070000000000001</v>
      </c>
      <c r="G1345" s="57">
        <v>2.61</v>
      </c>
      <c r="H1345" s="57">
        <v>11</v>
      </c>
      <c r="I1345" s="57">
        <v>26.3</v>
      </c>
      <c r="J1345" s="57">
        <v>36.299999999999997</v>
      </c>
      <c r="K1345" s="57">
        <v>49.2</v>
      </c>
      <c r="L1345" s="57">
        <v>0</v>
      </c>
      <c r="M1345" s="57">
        <v>0</v>
      </c>
      <c r="N1345" s="58">
        <v>0</v>
      </c>
      <c r="O1345" s="58">
        <v>0.3</v>
      </c>
      <c r="P1345" s="58">
        <v>1.3</v>
      </c>
      <c r="Q1345" s="58">
        <v>4</v>
      </c>
      <c r="R1345" s="58">
        <v>0</v>
      </c>
      <c r="S1345" s="91">
        <v>0</v>
      </c>
    </row>
    <row r="1346" spans="1:19">
      <c r="A1346" s="54" t="s">
        <v>2120</v>
      </c>
      <c r="B1346" s="55" t="s">
        <v>2121</v>
      </c>
      <c r="C1346" s="56">
        <v>5</v>
      </c>
      <c r="D1346" s="57">
        <v>60.9</v>
      </c>
      <c r="E1346" s="57">
        <v>2.6</v>
      </c>
      <c r="F1346" s="57">
        <v>2.5219999999999998</v>
      </c>
      <c r="G1346" s="57">
        <v>0</v>
      </c>
      <c r="H1346" s="57">
        <v>21.8</v>
      </c>
      <c r="I1346" s="57">
        <v>26.3</v>
      </c>
      <c r="J1346" s="57">
        <v>32.700000000000003</v>
      </c>
      <c r="K1346" s="57">
        <v>0</v>
      </c>
      <c r="L1346" s="57">
        <v>0</v>
      </c>
      <c r="M1346" s="57">
        <v>0</v>
      </c>
      <c r="N1346" s="58">
        <v>0.3</v>
      </c>
      <c r="O1346" s="58">
        <v>1.45</v>
      </c>
      <c r="P1346" s="58">
        <v>2.4500000000000002</v>
      </c>
      <c r="Q1346" s="58">
        <v>0</v>
      </c>
      <c r="R1346" s="58">
        <v>0</v>
      </c>
      <c r="S1346" s="91">
        <v>0</v>
      </c>
    </row>
    <row r="1347" spans="1:19">
      <c r="A1347" s="54" t="s">
        <v>2122</v>
      </c>
      <c r="B1347" s="55" t="s">
        <v>2123</v>
      </c>
      <c r="C1347" s="56">
        <v>5</v>
      </c>
      <c r="D1347" s="57">
        <v>60.9</v>
      </c>
      <c r="E1347" s="57">
        <v>2.6</v>
      </c>
      <c r="F1347" s="57">
        <v>2.5219999999999998</v>
      </c>
      <c r="G1347" s="57">
        <v>0</v>
      </c>
      <c r="H1347" s="57">
        <v>21.8</v>
      </c>
      <c r="I1347" s="57">
        <v>26.28</v>
      </c>
      <c r="J1347" s="57">
        <v>30.234999999999999</v>
      </c>
      <c r="K1347" s="57">
        <v>0</v>
      </c>
      <c r="L1347" s="57">
        <v>0</v>
      </c>
      <c r="M1347" s="57">
        <v>0</v>
      </c>
      <c r="N1347" s="58">
        <v>0.3</v>
      </c>
      <c r="O1347" s="58">
        <v>1.45</v>
      </c>
      <c r="P1347" s="58">
        <v>2.4500000000000002</v>
      </c>
      <c r="Q1347" s="58">
        <v>0</v>
      </c>
      <c r="R1347" s="58">
        <v>0</v>
      </c>
      <c r="S1347" s="91">
        <v>0</v>
      </c>
    </row>
    <row r="1348" spans="1:19">
      <c r="A1348" s="54" t="s">
        <v>2124</v>
      </c>
      <c r="B1348" s="55" t="s">
        <v>2125</v>
      </c>
      <c r="C1348" s="56">
        <v>5</v>
      </c>
      <c r="D1348" s="57">
        <v>60.9</v>
      </c>
      <c r="E1348" s="57">
        <v>2.6</v>
      </c>
      <c r="F1348" s="57">
        <v>2.5219999999999998</v>
      </c>
      <c r="G1348" s="57">
        <v>0</v>
      </c>
      <c r="H1348" s="57">
        <v>21.8</v>
      </c>
      <c r="I1348" s="57">
        <v>26.28</v>
      </c>
      <c r="J1348" s="57">
        <v>31.335000000000001</v>
      </c>
      <c r="K1348" s="57">
        <v>0</v>
      </c>
      <c r="L1348" s="57">
        <v>0</v>
      </c>
      <c r="M1348" s="57">
        <v>0</v>
      </c>
      <c r="N1348" s="58">
        <v>0.3</v>
      </c>
      <c r="O1348" s="58">
        <v>1.45</v>
      </c>
      <c r="P1348" s="58">
        <v>2.4500000000000002</v>
      </c>
      <c r="Q1348" s="58">
        <v>0</v>
      </c>
      <c r="R1348" s="58">
        <v>0</v>
      </c>
      <c r="S1348" s="91">
        <v>0</v>
      </c>
    </row>
    <row r="1349" spans="1:19">
      <c r="A1349" s="54" t="s">
        <v>2126</v>
      </c>
      <c r="B1349" s="55" t="s">
        <v>2127</v>
      </c>
      <c r="C1349" s="56">
        <v>5</v>
      </c>
      <c r="D1349" s="57">
        <v>60.9</v>
      </c>
      <c r="E1349" s="57">
        <v>2.6</v>
      </c>
      <c r="F1349" s="57">
        <v>2.5219999999999998</v>
      </c>
      <c r="G1349" s="57">
        <v>0</v>
      </c>
      <c r="H1349" s="57">
        <v>21.8</v>
      </c>
      <c r="I1349" s="57">
        <v>26.3</v>
      </c>
      <c r="J1349" s="57">
        <v>35.4</v>
      </c>
      <c r="K1349" s="57">
        <v>0</v>
      </c>
      <c r="L1349" s="57">
        <v>0</v>
      </c>
      <c r="M1349" s="57">
        <v>0</v>
      </c>
      <c r="N1349" s="58">
        <v>0.3</v>
      </c>
      <c r="O1349" s="58">
        <v>1.45</v>
      </c>
      <c r="P1349" s="58">
        <v>3</v>
      </c>
      <c r="Q1349" s="58">
        <v>0</v>
      </c>
      <c r="R1349" s="58">
        <v>0</v>
      </c>
      <c r="S1349" s="91">
        <v>0</v>
      </c>
    </row>
    <row r="1350" spans="1:19">
      <c r="A1350" s="54" t="s">
        <v>2128</v>
      </c>
      <c r="B1350" s="55" t="s">
        <v>2129</v>
      </c>
      <c r="C1350" s="56">
        <v>5</v>
      </c>
      <c r="D1350" s="57">
        <v>66</v>
      </c>
      <c r="E1350" s="57">
        <v>3</v>
      </c>
      <c r="F1350" s="57">
        <v>3</v>
      </c>
      <c r="G1350" s="57">
        <v>2.56</v>
      </c>
      <c r="H1350" s="57">
        <v>10.45</v>
      </c>
      <c r="I1350" s="57">
        <v>26.95</v>
      </c>
      <c r="J1350" s="57">
        <v>45.45</v>
      </c>
      <c r="K1350" s="57">
        <v>0</v>
      </c>
      <c r="L1350" s="57">
        <v>0</v>
      </c>
      <c r="M1350" s="57">
        <v>0</v>
      </c>
      <c r="N1350" s="58">
        <v>0</v>
      </c>
      <c r="O1350" s="58">
        <v>0.3</v>
      </c>
      <c r="P1350" s="58">
        <v>2.15</v>
      </c>
      <c r="Q1350" s="58">
        <v>0</v>
      </c>
      <c r="R1350" s="58">
        <v>0</v>
      </c>
      <c r="S1350" s="91">
        <v>0</v>
      </c>
    </row>
    <row r="1351" spans="1:19">
      <c r="A1351" s="54" t="s">
        <v>2130</v>
      </c>
      <c r="B1351" s="55" t="s">
        <v>2131</v>
      </c>
      <c r="C1351" s="56">
        <v>5</v>
      </c>
      <c r="D1351" s="57">
        <v>60.4</v>
      </c>
      <c r="E1351" s="57">
        <v>2.6</v>
      </c>
      <c r="F1351" s="57">
        <v>2.5150000000000001</v>
      </c>
      <c r="G1351" s="57">
        <v>0</v>
      </c>
      <c r="H1351" s="57">
        <v>22.5</v>
      </c>
      <c r="I1351" s="57">
        <v>0</v>
      </c>
      <c r="J1351" s="57">
        <v>0</v>
      </c>
      <c r="K1351" s="57">
        <v>0</v>
      </c>
      <c r="L1351" s="57">
        <v>0</v>
      </c>
      <c r="M1351" s="57">
        <v>0</v>
      </c>
      <c r="N1351" s="58">
        <v>0.45</v>
      </c>
      <c r="O1351" s="58">
        <v>0</v>
      </c>
      <c r="P1351" s="58">
        <v>0</v>
      </c>
      <c r="Q1351" s="58">
        <v>0</v>
      </c>
      <c r="R1351" s="58">
        <v>0</v>
      </c>
      <c r="S1351" s="91">
        <v>0</v>
      </c>
    </row>
    <row r="1352" spans="1:19">
      <c r="A1352" s="54" t="s">
        <v>2132</v>
      </c>
      <c r="B1352" s="55" t="s">
        <v>2133</v>
      </c>
      <c r="C1352" s="56">
        <v>5</v>
      </c>
      <c r="D1352" s="57">
        <v>68</v>
      </c>
      <c r="E1352" s="57">
        <v>3</v>
      </c>
      <c r="F1352" s="57">
        <v>3</v>
      </c>
      <c r="G1352" s="57">
        <v>2.57</v>
      </c>
      <c r="H1352" s="57">
        <v>11</v>
      </c>
      <c r="I1352" s="57">
        <v>30</v>
      </c>
      <c r="J1352" s="57">
        <v>40.517000000000003</v>
      </c>
      <c r="K1352" s="57">
        <v>50.7</v>
      </c>
      <c r="L1352" s="57">
        <v>55.548999999999999</v>
      </c>
      <c r="M1352" s="57">
        <v>0</v>
      </c>
      <c r="N1352" s="58">
        <v>0</v>
      </c>
      <c r="O1352" s="58">
        <v>0.5</v>
      </c>
      <c r="P1352" s="58">
        <v>1.1499999999999999</v>
      </c>
      <c r="Q1352" s="58">
        <v>3.15</v>
      </c>
      <c r="R1352" s="58">
        <v>0</v>
      </c>
      <c r="S1352" s="91">
        <v>0</v>
      </c>
    </row>
    <row r="1353" spans="1:19">
      <c r="A1353" s="54" t="s">
        <v>2134</v>
      </c>
      <c r="B1353" s="55" t="s">
        <v>2135</v>
      </c>
      <c r="C1353" s="56">
        <v>5</v>
      </c>
      <c r="D1353" s="57">
        <v>68</v>
      </c>
      <c r="E1353" s="57">
        <v>3</v>
      </c>
      <c r="F1353" s="57">
        <v>3</v>
      </c>
      <c r="G1353" s="57">
        <v>2.58</v>
      </c>
      <c r="H1353" s="57">
        <v>11</v>
      </c>
      <c r="I1353" s="57">
        <v>29.31</v>
      </c>
      <c r="J1353" s="57">
        <v>40.517000000000003</v>
      </c>
      <c r="K1353" s="57">
        <v>50.7</v>
      </c>
      <c r="L1353" s="57">
        <v>55.548999999999999</v>
      </c>
      <c r="M1353" s="57">
        <v>0</v>
      </c>
      <c r="N1353" s="58">
        <v>0</v>
      </c>
      <c r="O1353" s="58">
        <v>0.5</v>
      </c>
      <c r="P1353" s="58">
        <v>1.1499999999999999</v>
      </c>
      <c r="Q1353" s="58">
        <v>3.15</v>
      </c>
      <c r="R1353" s="58">
        <v>0</v>
      </c>
      <c r="S1353" s="91">
        <v>0</v>
      </c>
    </row>
    <row r="1354" spans="1:19">
      <c r="A1354" s="54" t="s">
        <v>2136</v>
      </c>
      <c r="B1354" s="55" t="s">
        <v>2137</v>
      </c>
      <c r="C1354" s="56">
        <v>5</v>
      </c>
      <c r="D1354" s="57">
        <v>68</v>
      </c>
      <c r="E1354" s="57">
        <v>3</v>
      </c>
      <c r="F1354" s="57">
        <v>3</v>
      </c>
      <c r="G1354" s="57">
        <v>2.59</v>
      </c>
      <c r="H1354" s="57">
        <v>11</v>
      </c>
      <c r="I1354" s="57">
        <v>28.623000000000001</v>
      </c>
      <c r="J1354" s="57">
        <v>40.517000000000003</v>
      </c>
      <c r="K1354" s="57">
        <v>50.7</v>
      </c>
      <c r="L1354" s="57">
        <v>55.548999999999999</v>
      </c>
      <c r="M1354" s="57">
        <v>0</v>
      </c>
      <c r="N1354" s="58">
        <v>0</v>
      </c>
      <c r="O1354" s="58">
        <v>0.5</v>
      </c>
      <c r="P1354" s="58">
        <v>1.1499999999999999</v>
      </c>
      <c r="Q1354" s="58">
        <v>3.15</v>
      </c>
      <c r="R1354" s="58">
        <v>0</v>
      </c>
      <c r="S1354" s="91">
        <v>0</v>
      </c>
    </row>
    <row r="1355" spans="1:19">
      <c r="A1355" s="54" t="s">
        <v>2138</v>
      </c>
      <c r="B1355" s="55" t="s">
        <v>2139</v>
      </c>
      <c r="C1355" s="56">
        <v>5</v>
      </c>
      <c r="D1355" s="57">
        <v>68</v>
      </c>
      <c r="E1355" s="57">
        <v>3</v>
      </c>
      <c r="F1355" s="57">
        <v>3</v>
      </c>
      <c r="G1355" s="57">
        <v>2.57</v>
      </c>
      <c r="H1355" s="57">
        <v>11</v>
      </c>
      <c r="I1355" s="57">
        <v>30</v>
      </c>
      <c r="J1355" s="57">
        <v>40.517000000000003</v>
      </c>
      <c r="K1355" s="57">
        <v>50.7</v>
      </c>
      <c r="L1355" s="57">
        <v>55.140999999999998</v>
      </c>
      <c r="M1355" s="57">
        <v>0</v>
      </c>
      <c r="N1355" s="58">
        <v>0</v>
      </c>
      <c r="O1355" s="58">
        <v>0.5</v>
      </c>
      <c r="P1355" s="58">
        <v>1.1499999999999999</v>
      </c>
      <c r="Q1355" s="58">
        <v>3.15</v>
      </c>
      <c r="R1355" s="58">
        <v>0</v>
      </c>
      <c r="S1355" s="91">
        <v>0</v>
      </c>
    </row>
    <row r="1356" spans="1:19">
      <c r="A1356" s="54" t="s">
        <v>2140</v>
      </c>
      <c r="B1356" s="55" t="s">
        <v>2141</v>
      </c>
      <c r="C1356" s="56">
        <v>5</v>
      </c>
      <c r="D1356" s="57">
        <v>68</v>
      </c>
      <c r="E1356" s="57">
        <v>3</v>
      </c>
      <c r="F1356" s="57">
        <v>3</v>
      </c>
      <c r="G1356" s="57">
        <v>2.58</v>
      </c>
      <c r="H1356" s="57">
        <v>11</v>
      </c>
      <c r="I1356" s="57">
        <v>29.31</v>
      </c>
      <c r="J1356" s="57">
        <v>40.517000000000003</v>
      </c>
      <c r="K1356" s="57">
        <v>50.7</v>
      </c>
      <c r="L1356" s="57">
        <v>55.140999999999998</v>
      </c>
      <c r="M1356" s="57">
        <v>0</v>
      </c>
      <c r="N1356" s="58">
        <v>0</v>
      </c>
      <c r="O1356" s="58">
        <v>0.5</v>
      </c>
      <c r="P1356" s="58">
        <v>1.1499999999999999</v>
      </c>
      <c r="Q1356" s="58">
        <v>3.15</v>
      </c>
      <c r="R1356" s="58">
        <v>0</v>
      </c>
      <c r="S1356" s="91">
        <v>0</v>
      </c>
    </row>
    <row r="1357" spans="1:19">
      <c r="A1357" s="54" t="s">
        <v>2142</v>
      </c>
      <c r="B1357" s="55" t="s">
        <v>2143</v>
      </c>
      <c r="C1357" s="56">
        <v>5</v>
      </c>
      <c r="D1357" s="57">
        <v>68</v>
      </c>
      <c r="E1357" s="57">
        <v>3</v>
      </c>
      <c r="F1357" s="57">
        <v>3</v>
      </c>
      <c r="G1357" s="57">
        <v>2.59</v>
      </c>
      <c r="H1357" s="57">
        <v>11</v>
      </c>
      <c r="I1357" s="57">
        <v>28.623000000000001</v>
      </c>
      <c r="J1357" s="57">
        <v>40.517000000000003</v>
      </c>
      <c r="K1357" s="57">
        <v>50.7</v>
      </c>
      <c r="L1357" s="57">
        <v>55.140999999999998</v>
      </c>
      <c r="M1357" s="57">
        <v>0</v>
      </c>
      <c r="N1357" s="58">
        <v>0</v>
      </c>
      <c r="O1357" s="58">
        <v>0.5</v>
      </c>
      <c r="P1357" s="58">
        <v>1.1499999999999999</v>
      </c>
      <c r="Q1357" s="58">
        <v>3.15</v>
      </c>
      <c r="R1357" s="58">
        <v>0</v>
      </c>
      <c r="S1357" s="91">
        <v>0</v>
      </c>
    </row>
    <row r="1358" spans="1:19">
      <c r="A1358" s="54" t="s">
        <v>2144</v>
      </c>
      <c r="B1358" s="55" t="s">
        <v>2145</v>
      </c>
      <c r="C1358" s="56">
        <v>5</v>
      </c>
      <c r="D1358" s="57">
        <v>68</v>
      </c>
      <c r="E1358" s="57">
        <v>3</v>
      </c>
      <c r="F1358" s="57">
        <v>3</v>
      </c>
      <c r="G1358" s="57">
        <v>2.57</v>
      </c>
      <c r="H1358" s="57">
        <v>11</v>
      </c>
      <c r="I1358" s="57">
        <v>30</v>
      </c>
      <c r="J1358" s="57">
        <v>40.517000000000003</v>
      </c>
      <c r="K1358" s="57">
        <v>50.7</v>
      </c>
      <c r="L1358" s="57">
        <v>54.823999999999998</v>
      </c>
      <c r="M1358" s="57">
        <v>0</v>
      </c>
      <c r="N1358" s="58">
        <v>0</v>
      </c>
      <c r="O1358" s="58">
        <v>0.5</v>
      </c>
      <c r="P1358" s="58">
        <v>1.1499999999999999</v>
      </c>
      <c r="Q1358" s="58">
        <v>3.15</v>
      </c>
      <c r="R1358" s="58">
        <v>0</v>
      </c>
      <c r="S1358" s="91">
        <v>0</v>
      </c>
    </row>
    <row r="1359" spans="1:19">
      <c r="A1359" s="54" t="s">
        <v>2146</v>
      </c>
      <c r="B1359" s="55" t="s">
        <v>2147</v>
      </c>
      <c r="C1359" s="56">
        <v>5</v>
      </c>
      <c r="D1359" s="57">
        <v>68</v>
      </c>
      <c r="E1359" s="57">
        <v>3</v>
      </c>
      <c r="F1359" s="57">
        <v>3</v>
      </c>
      <c r="G1359" s="57">
        <v>2.58</v>
      </c>
      <c r="H1359" s="57">
        <v>11</v>
      </c>
      <c r="I1359" s="57">
        <v>29.31</v>
      </c>
      <c r="J1359" s="57">
        <v>40.517000000000003</v>
      </c>
      <c r="K1359" s="57">
        <v>50.7</v>
      </c>
      <c r="L1359" s="57">
        <v>54.823999999999998</v>
      </c>
      <c r="M1359" s="57">
        <v>0</v>
      </c>
      <c r="N1359" s="58">
        <v>0</v>
      </c>
      <c r="O1359" s="58">
        <v>0.5</v>
      </c>
      <c r="P1359" s="58">
        <v>1.1499999999999999</v>
      </c>
      <c r="Q1359" s="58">
        <v>3.15</v>
      </c>
      <c r="R1359" s="58">
        <v>0</v>
      </c>
      <c r="S1359" s="91">
        <v>0</v>
      </c>
    </row>
    <row r="1360" spans="1:19">
      <c r="A1360" s="54" t="s">
        <v>2148</v>
      </c>
      <c r="B1360" s="55" t="s">
        <v>2149</v>
      </c>
      <c r="C1360" s="56">
        <v>5</v>
      </c>
      <c r="D1360" s="57">
        <v>68</v>
      </c>
      <c r="E1360" s="57">
        <v>3</v>
      </c>
      <c r="F1360" s="57">
        <v>3</v>
      </c>
      <c r="G1360" s="57">
        <v>2.59</v>
      </c>
      <c r="H1360" s="57">
        <v>11</v>
      </c>
      <c r="I1360" s="57">
        <v>28.623000000000001</v>
      </c>
      <c r="J1360" s="57">
        <v>40.517000000000003</v>
      </c>
      <c r="K1360" s="57">
        <v>50.7</v>
      </c>
      <c r="L1360" s="57">
        <v>54.823999999999998</v>
      </c>
      <c r="M1360" s="57">
        <v>0</v>
      </c>
      <c r="N1360" s="58">
        <v>0</v>
      </c>
      <c r="O1360" s="58">
        <v>0.5</v>
      </c>
      <c r="P1360" s="58">
        <v>1.1499999999999999</v>
      </c>
      <c r="Q1360" s="58">
        <v>3.15</v>
      </c>
      <c r="R1360" s="58">
        <v>0</v>
      </c>
      <c r="S1360" s="91">
        <v>0</v>
      </c>
    </row>
    <row r="1361" spans="1:19">
      <c r="A1361" s="54" t="s">
        <v>2150</v>
      </c>
      <c r="B1361" s="55" t="s">
        <v>2151</v>
      </c>
      <c r="C1361" s="56">
        <v>5</v>
      </c>
      <c r="D1361" s="57">
        <v>68</v>
      </c>
      <c r="E1361" s="57">
        <v>3</v>
      </c>
      <c r="F1361" s="57">
        <v>3</v>
      </c>
      <c r="G1361" s="57">
        <v>2.57</v>
      </c>
      <c r="H1361" s="57">
        <v>11</v>
      </c>
      <c r="I1361" s="57">
        <v>30</v>
      </c>
      <c r="J1361" s="57">
        <v>40.517000000000003</v>
      </c>
      <c r="K1361" s="57">
        <v>50.7</v>
      </c>
      <c r="L1361" s="57">
        <v>54.472000000000001</v>
      </c>
      <c r="M1361" s="57">
        <v>0</v>
      </c>
      <c r="N1361" s="58">
        <v>0</v>
      </c>
      <c r="O1361" s="58">
        <v>0.5</v>
      </c>
      <c r="P1361" s="58">
        <v>1.1499999999999999</v>
      </c>
      <c r="Q1361" s="58">
        <v>3.15</v>
      </c>
      <c r="R1361" s="58">
        <v>0</v>
      </c>
      <c r="S1361" s="91">
        <v>0</v>
      </c>
    </row>
    <row r="1362" spans="1:19">
      <c r="A1362" s="54" t="s">
        <v>2152</v>
      </c>
      <c r="B1362" s="55" t="s">
        <v>2153</v>
      </c>
      <c r="C1362" s="56">
        <v>5</v>
      </c>
      <c r="D1362" s="57">
        <v>68</v>
      </c>
      <c r="E1362" s="57">
        <v>3</v>
      </c>
      <c r="F1362" s="57">
        <v>3</v>
      </c>
      <c r="G1362" s="57">
        <v>2.58</v>
      </c>
      <c r="H1362" s="57">
        <v>11</v>
      </c>
      <c r="I1362" s="57">
        <v>29.31</v>
      </c>
      <c r="J1362" s="57">
        <v>40.517000000000003</v>
      </c>
      <c r="K1362" s="57">
        <v>50.7</v>
      </c>
      <c r="L1362" s="57">
        <v>54.414999999999999</v>
      </c>
      <c r="M1362" s="57">
        <v>0</v>
      </c>
      <c r="N1362" s="58">
        <v>0</v>
      </c>
      <c r="O1362" s="58">
        <v>0.5</v>
      </c>
      <c r="P1362" s="58">
        <v>1.1499999999999999</v>
      </c>
      <c r="Q1362" s="58">
        <v>3.15</v>
      </c>
      <c r="R1362" s="58">
        <v>0</v>
      </c>
      <c r="S1362" s="91">
        <v>0</v>
      </c>
    </row>
    <row r="1363" spans="1:19">
      <c r="A1363" s="54" t="s">
        <v>2154</v>
      </c>
      <c r="B1363" s="55" t="s">
        <v>2155</v>
      </c>
      <c r="C1363" s="56">
        <v>5</v>
      </c>
      <c r="D1363" s="57">
        <v>68</v>
      </c>
      <c r="E1363" s="57">
        <v>3</v>
      </c>
      <c r="F1363" s="57">
        <v>3</v>
      </c>
      <c r="G1363" s="57">
        <v>2.59</v>
      </c>
      <c r="H1363" s="57">
        <v>11</v>
      </c>
      <c r="I1363" s="57">
        <v>28.623000000000001</v>
      </c>
      <c r="J1363" s="57">
        <v>40.517000000000003</v>
      </c>
      <c r="K1363" s="57">
        <v>50.7</v>
      </c>
      <c r="L1363" s="57">
        <v>54.414999999999999</v>
      </c>
      <c r="M1363" s="57">
        <v>0</v>
      </c>
      <c r="N1363" s="58">
        <v>0</v>
      </c>
      <c r="O1363" s="58">
        <v>0.5</v>
      </c>
      <c r="P1363" s="58">
        <v>1.1499999999999999</v>
      </c>
      <c r="Q1363" s="58">
        <v>3.15</v>
      </c>
      <c r="R1363" s="58">
        <v>0</v>
      </c>
      <c r="S1363" s="91">
        <v>0</v>
      </c>
    </row>
    <row r="1364" spans="1:19">
      <c r="A1364" s="54" t="s">
        <v>2156</v>
      </c>
      <c r="B1364" s="55" t="s">
        <v>2157</v>
      </c>
      <c r="C1364" s="56">
        <v>5</v>
      </c>
      <c r="D1364" s="57">
        <v>68</v>
      </c>
      <c r="E1364" s="57">
        <v>3</v>
      </c>
      <c r="F1364" s="57">
        <v>3</v>
      </c>
      <c r="G1364" s="57">
        <v>2.57</v>
      </c>
      <c r="H1364" s="57">
        <v>11</v>
      </c>
      <c r="I1364" s="57">
        <v>30</v>
      </c>
      <c r="J1364" s="57">
        <v>40.517000000000003</v>
      </c>
      <c r="K1364" s="57">
        <v>50.7</v>
      </c>
      <c r="L1364" s="57">
        <v>54.101999999999997</v>
      </c>
      <c r="M1364" s="57">
        <v>0</v>
      </c>
      <c r="N1364" s="58">
        <v>0</v>
      </c>
      <c r="O1364" s="58">
        <v>0.5</v>
      </c>
      <c r="P1364" s="58">
        <v>1.1499999999999999</v>
      </c>
      <c r="Q1364" s="58">
        <v>3.15</v>
      </c>
      <c r="R1364" s="58">
        <v>0</v>
      </c>
      <c r="S1364" s="91">
        <v>0</v>
      </c>
    </row>
    <row r="1365" spans="1:19">
      <c r="A1365" s="54" t="s">
        <v>2158</v>
      </c>
      <c r="B1365" s="55" t="s">
        <v>2159</v>
      </c>
      <c r="C1365" s="56">
        <v>5</v>
      </c>
      <c r="D1365" s="57">
        <v>68</v>
      </c>
      <c r="E1365" s="57">
        <v>3</v>
      </c>
      <c r="F1365" s="57">
        <v>3</v>
      </c>
      <c r="G1365" s="57">
        <v>2.58</v>
      </c>
      <c r="H1365" s="57">
        <v>11</v>
      </c>
      <c r="I1365" s="57">
        <v>29.31</v>
      </c>
      <c r="J1365" s="57">
        <v>40.517000000000003</v>
      </c>
      <c r="K1365" s="57">
        <v>50.7</v>
      </c>
      <c r="L1365" s="57">
        <v>54.097999999999999</v>
      </c>
      <c r="M1365" s="57">
        <v>0</v>
      </c>
      <c r="N1365" s="58">
        <v>0</v>
      </c>
      <c r="O1365" s="58">
        <v>0.5</v>
      </c>
      <c r="P1365" s="58">
        <v>1.1499999999999999</v>
      </c>
      <c r="Q1365" s="58">
        <v>3.15</v>
      </c>
      <c r="R1365" s="58">
        <v>0</v>
      </c>
      <c r="S1365" s="91">
        <v>0</v>
      </c>
    </row>
    <row r="1366" spans="1:19">
      <c r="A1366" s="54" t="s">
        <v>2160</v>
      </c>
      <c r="B1366" s="55" t="s">
        <v>2161</v>
      </c>
      <c r="C1366" s="56">
        <v>5</v>
      </c>
      <c r="D1366" s="57">
        <v>68</v>
      </c>
      <c r="E1366" s="57">
        <v>3</v>
      </c>
      <c r="F1366" s="57">
        <v>3</v>
      </c>
      <c r="G1366" s="57">
        <v>2.59</v>
      </c>
      <c r="H1366" s="57">
        <v>11</v>
      </c>
      <c r="I1366" s="57">
        <v>28.623000000000001</v>
      </c>
      <c r="J1366" s="57">
        <v>40.517000000000003</v>
      </c>
      <c r="K1366" s="57">
        <v>50.7</v>
      </c>
      <c r="L1366" s="57">
        <v>54.097999999999999</v>
      </c>
      <c r="M1366" s="57">
        <v>0</v>
      </c>
      <c r="N1366" s="58">
        <v>0</v>
      </c>
      <c r="O1366" s="58">
        <v>0.5</v>
      </c>
      <c r="P1366" s="58">
        <v>1.1499999999999999</v>
      </c>
      <c r="Q1366" s="58">
        <v>3.15</v>
      </c>
      <c r="R1366" s="58">
        <v>0</v>
      </c>
      <c r="S1366" s="91">
        <v>0</v>
      </c>
    </row>
    <row r="1367" spans="1:19">
      <c r="A1367" s="54" t="s">
        <v>2162</v>
      </c>
      <c r="B1367" s="55" t="s">
        <v>2163</v>
      </c>
      <c r="C1367" s="56">
        <v>5</v>
      </c>
      <c r="D1367" s="57">
        <v>60.4</v>
      </c>
      <c r="E1367" s="57">
        <v>2.6</v>
      </c>
      <c r="F1367" s="57">
        <v>2.5219999999999998</v>
      </c>
      <c r="G1367" s="57">
        <v>0</v>
      </c>
      <c r="H1367" s="57">
        <v>23</v>
      </c>
      <c r="I1367" s="57">
        <v>28</v>
      </c>
      <c r="J1367" s="57">
        <v>32</v>
      </c>
      <c r="K1367" s="57">
        <v>42</v>
      </c>
      <c r="L1367" s="57">
        <v>0</v>
      </c>
      <c r="M1367" s="57">
        <v>0</v>
      </c>
      <c r="N1367" s="58">
        <v>0.45</v>
      </c>
      <c r="O1367" s="58">
        <v>1.1499999999999999</v>
      </c>
      <c r="P1367" s="58">
        <v>2</v>
      </c>
      <c r="Q1367" s="58">
        <v>4.1500000000000004</v>
      </c>
      <c r="R1367" s="58">
        <v>0</v>
      </c>
      <c r="S1367" s="91">
        <v>0</v>
      </c>
    </row>
    <row r="1368" spans="1:19">
      <c r="A1368" s="54" t="s">
        <v>2164</v>
      </c>
      <c r="B1368" s="55" t="s">
        <v>2165</v>
      </c>
      <c r="C1368" s="56">
        <v>3</v>
      </c>
      <c r="D1368" s="57">
        <v>60.7</v>
      </c>
      <c r="E1368" s="57">
        <v>5</v>
      </c>
      <c r="F1368" s="57">
        <v>3</v>
      </c>
      <c r="G1368" s="57">
        <v>0</v>
      </c>
      <c r="H1368" s="57">
        <v>18.5</v>
      </c>
      <c r="I1368" s="57">
        <v>30.5</v>
      </c>
      <c r="J1368" s="57">
        <v>35.200000000000003</v>
      </c>
      <c r="K1368" s="57">
        <v>43.2</v>
      </c>
      <c r="L1368" s="57">
        <v>0</v>
      </c>
      <c r="M1368" s="57">
        <v>0</v>
      </c>
      <c r="N1368" s="58">
        <v>0.45</v>
      </c>
      <c r="O1368" s="58">
        <v>1.1499999999999999</v>
      </c>
      <c r="P1368" s="58">
        <v>6.45</v>
      </c>
      <c r="Q1368" s="58">
        <v>0</v>
      </c>
      <c r="R1368" s="58">
        <v>0</v>
      </c>
      <c r="S1368" s="91">
        <v>0</v>
      </c>
    </row>
    <row r="1369" spans="1:19">
      <c r="A1369" s="54" t="s">
        <v>2166</v>
      </c>
      <c r="B1369" s="55" t="s">
        <v>58</v>
      </c>
      <c r="C1369" s="56">
        <v>5</v>
      </c>
      <c r="D1369" s="57">
        <v>61</v>
      </c>
      <c r="E1369" s="57">
        <v>2.6</v>
      </c>
      <c r="F1369" s="57">
        <v>2.5150000000000001</v>
      </c>
      <c r="G1369" s="57">
        <v>0</v>
      </c>
      <c r="H1369" s="57">
        <v>20.5</v>
      </c>
      <c r="I1369" s="57">
        <v>35.5</v>
      </c>
      <c r="J1369" s="57">
        <v>0</v>
      </c>
      <c r="K1369" s="57">
        <v>0</v>
      </c>
      <c r="L1369" s="57">
        <v>0</v>
      </c>
      <c r="M1369" s="57">
        <v>0</v>
      </c>
      <c r="N1369" s="58">
        <v>0.45</v>
      </c>
      <c r="O1369" s="58">
        <v>1.3</v>
      </c>
      <c r="P1369" s="58">
        <v>0</v>
      </c>
      <c r="Q1369" s="58">
        <v>0</v>
      </c>
      <c r="R1369" s="58">
        <v>0</v>
      </c>
      <c r="S1369" s="91">
        <v>0</v>
      </c>
    </row>
    <row r="1370" spans="1:19">
      <c r="A1370" s="54" t="s">
        <v>2167</v>
      </c>
      <c r="B1370" s="55" t="s">
        <v>2168</v>
      </c>
      <c r="C1370" s="56">
        <v>5</v>
      </c>
      <c r="D1370" s="57">
        <v>61.7</v>
      </c>
      <c r="E1370" s="57">
        <v>2.6</v>
      </c>
      <c r="F1370" s="57">
        <v>2.5150000000000001</v>
      </c>
      <c r="G1370" s="57">
        <v>0</v>
      </c>
      <c r="H1370" s="57">
        <v>20.5</v>
      </c>
      <c r="I1370" s="57">
        <v>35.5</v>
      </c>
      <c r="J1370" s="57">
        <v>0</v>
      </c>
      <c r="K1370" s="57">
        <v>0</v>
      </c>
      <c r="L1370" s="57">
        <v>0</v>
      </c>
      <c r="M1370" s="57">
        <v>0</v>
      </c>
      <c r="N1370" s="58">
        <v>0.45</v>
      </c>
      <c r="O1370" s="58">
        <v>1.3</v>
      </c>
      <c r="P1370" s="58">
        <v>0</v>
      </c>
      <c r="Q1370" s="58">
        <v>0</v>
      </c>
      <c r="R1370" s="58">
        <v>0</v>
      </c>
      <c r="S1370" s="91">
        <v>0</v>
      </c>
    </row>
    <row r="1371" spans="1:19">
      <c r="A1371" s="54" t="s">
        <v>2169</v>
      </c>
      <c r="B1371" s="55" t="s">
        <v>2170</v>
      </c>
      <c r="C1371" s="56">
        <v>5</v>
      </c>
      <c r="D1371" s="57">
        <v>69</v>
      </c>
      <c r="E1371" s="57">
        <v>2.6</v>
      </c>
      <c r="F1371" s="57">
        <v>2.653</v>
      </c>
      <c r="G1371" s="57">
        <v>0</v>
      </c>
      <c r="H1371" s="57">
        <v>27.3</v>
      </c>
      <c r="I1371" s="57">
        <v>37.299999999999997</v>
      </c>
      <c r="J1371" s="57">
        <v>50.2</v>
      </c>
      <c r="K1371" s="57">
        <v>0</v>
      </c>
      <c r="L1371" s="57">
        <v>0</v>
      </c>
      <c r="M1371" s="57">
        <v>0</v>
      </c>
      <c r="N1371" s="58">
        <v>0.45</v>
      </c>
      <c r="O1371" s="58">
        <v>1.3</v>
      </c>
      <c r="P1371" s="58">
        <v>4</v>
      </c>
      <c r="Q1371" s="58">
        <v>0</v>
      </c>
      <c r="R1371" s="58">
        <v>0</v>
      </c>
      <c r="S1371" s="91">
        <v>0</v>
      </c>
    </row>
    <row r="1372" spans="1:19">
      <c r="A1372" s="54" t="s">
        <v>2171</v>
      </c>
      <c r="B1372" s="55" t="s">
        <v>2172</v>
      </c>
      <c r="C1372" s="56">
        <v>5</v>
      </c>
      <c r="D1372" s="57">
        <v>64</v>
      </c>
      <c r="E1372" s="57">
        <v>2.6</v>
      </c>
      <c r="F1372" s="57">
        <v>2.5219999999999998</v>
      </c>
      <c r="G1372" s="57">
        <v>0</v>
      </c>
      <c r="H1372" s="57">
        <v>24</v>
      </c>
      <c r="I1372" s="57">
        <v>30.3</v>
      </c>
      <c r="J1372" s="57">
        <v>0</v>
      </c>
      <c r="K1372" s="57">
        <v>0</v>
      </c>
      <c r="L1372" s="57">
        <v>0</v>
      </c>
      <c r="M1372" s="57">
        <v>0</v>
      </c>
      <c r="N1372" s="58">
        <v>0.45</v>
      </c>
      <c r="O1372" s="58">
        <v>1.45</v>
      </c>
      <c r="P1372" s="58">
        <v>0</v>
      </c>
      <c r="Q1372" s="58">
        <v>0</v>
      </c>
      <c r="R1372" s="58">
        <v>0</v>
      </c>
      <c r="S1372" s="91">
        <v>0</v>
      </c>
    </row>
    <row r="1373" spans="1:19">
      <c r="A1373" s="54" t="s">
        <v>2173</v>
      </c>
      <c r="B1373" s="55" t="s">
        <v>2174</v>
      </c>
      <c r="C1373" s="56">
        <v>5</v>
      </c>
      <c r="D1373" s="57">
        <v>68</v>
      </c>
      <c r="E1373" s="57">
        <v>2.6</v>
      </c>
      <c r="F1373" s="57">
        <v>2.649</v>
      </c>
      <c r="G1373" s="57">
        <v>0</v>
      </c>
      <c r="H1373" s="57">
        <v>26.6</v>
      </c>
      <c r="I1373" s="57">
        <v>36.299999999999997</v>
      </c>
      <c r="J1373" s="57">
        <v>49.2</v>
      </c>
      <c r="K1373" s="57">
        <v>0</v>
      </c>
      <c r="L1373" s="57">
        <v>0</v>
      </c>
      <c r="M1373" s="57">
        <v>0</v>
      </c>
      <c r="N1373" s="58">
        <v>0.45</v>
      </c>
      <c r="O1373" s="58">
        <v>1.45</v>
      </c>
      <c r="P1373" s="58">
        <v>3.45</v>
      </c>
      <c r="Q1373" s="58">
        <v>0</v>
      </c>
      <c r="R1373" s="58">
        <v>0</v>
      </c>
      <c r="S1373" s="91">
        <v>0</v>
      </c>
    </row>
    <row r="1374" spans="1:19">
      <c r="A1374" s="54" t="s">
        <v>2175</v>
      </c>
      <c r="B1374" s="55" t="s">
        <v>2176</v>
      </c>
      <c r="C1374" s="56">
        <v>5</v>
      </c>
      <c r="D1374" s="57">
        <v>61</v>
      </c>
      <c r="E1374" s="57">
        <v>2.6</v>
      </c>
      <c r="F1374" s="57">
        <v>2.5219999999999998</v>
      </c>
      <c r="G1374" s="57">
        <v>0</v>
      </c>
      <c r="H1374" s="57">
        <v>21</v>
      </c>
      <c r="I1374" s="57">
        <v>26</v>
      </c>
      <c r="J1374" s="57">
        <v>32</v>
      </c>
      <c r="K1374" s="57">
        <v>40</v>
      </c>
      <c r="L1374" s="57">
        <v>49.5</v>
      </c>
      <c r="M1374" s="57">
        <v>0</v>
      </c>
      <c r="N1374" s="58">
        <v>0.45</v>
      </c>
      <c r="O1374" s="58">
        <v>1.45</v>
      </c>
      <c r="P1374" s="58">
        <v>2</v>
      </c>
      <c r="Q1374" s="58">
        <v>4.1500000000000004</v>
      </c>
      <c r="R1374" s="58">
        <v>0</v>
      </c>
      <c r="S1374" s="91">
        <v>0</v>
      </c>
    </row>
    <row r="1375" spans="1:19">
      <c r="A1375" s="54" t="s">
        <v>2177</v>
      </c>
      <c r="B1375" s="55" t="s">
        <v>2178</v>
      </c>
      <c r="C1375" s="56">
        <v>5</v>
      </c>
      <c r="D1375" s="57">
        <v>61</v>
      </c>
      <c r="E1375" s="57">
        <v>2.6</v>
      </c>
      <c r="F1375" s="57">
        <v>2.5219999999999998</v>
      </c>
      <c r="G1375" s="57">
        <v>0</v>
      </c>
      <c r="H1375" s="57">
        <v>21</v>
      </c>
      <c r="I1375" s="57">
        <v>26</v>
      </c>
      <c r="J1375" s="57">
        <v>32</v>
      </c>
      <c r="K1375" s="57">
        <v>40</v>
      </c>
      <c r="L1375" s="57">
        <v>0</v>
      </c>
      <c r="M1375" s="57">
        <v>0</v>
      </c>
      <c r="N1375" s="58">
        <v>0.45</v>
      </c>
      <c r="O1375" s="58">
        <v>1.45</v>
      </c>
      <c r="P1375" s="58">
        <v>2</v>
      </c>
      <c r="Q1375" s="58">
        <v>4.1500000000000004</v>
      </c>
      <c r="R1375" s="58">
        <v>0</v>
      </c>
      <c r="S1375" s="91">
        <v>0</v>
      </c>
    </row>
    <row r="1376" spans="1:19">
      <c r="A1376" s="54" t="s">
        <v>2179</v>
      </c>
      <c r="B1376" s="55" t="s">
        <v>2180</v>
      </c>
      <c r="C1376" s="56">
        <v>5</v>
      </c>
      <c r="D1376" s="57">
        <v>64.400000000000006</v>
      </c>
      <c r="E1376" s="57">
        <v>2.6</v>
      </c>
      <c r="F1376" s="57">
        <v>2.5219999999999998</v>
      </c>
      <c r="G1376" s="57">
        <v>0</v>
      </c>
      <c r="H1376" s="57">
        <v>22.2</v>
      </c>
      <c r="I1376" s="57">
        <v>26.213999999999999</v>
      </c>
      <c r="J1376" s="57">
        <v>0</v>
      </c>
      <c r="K1376" s="57">
        <v>0</v>
      </c>
      <c r="L1376" s="57">
        <v>0</v>
      </c>
      <c r="M1376" s="57">
        <v>0</v>
      </c>
      <c r="N1376" s="58">
        <v>0.45</v>
      </c>
      <c r="O1376" s="58">
        <v>2</v>
      </c>
      <c r="P1376" s="58">
        <v>0</v>
      </c>
      <c r="Q1376" s="58">
        <v>0</v>
      </c>
      <c r="R1376" s="58">
        <v>0</v>
      </c>
      <c r="S1376" s="91">
        <v>0</v>
      </c>
    </row>
    <row r="1377" spans="1:20">
      <c r="A1377" s="54" t="s">
        <v>2181</v>
      </c>
      <c r="B1377" s="55" t="s">
        <v>2182</v>
      </c>
      <c r="C1377" s="56">
        <v>5</v>
      </c>
      <c r="D1377" s="57">
        <v>67</v>
      </c>
      <c r="E1377" s="57">
        <v>3</v>
      </c>
      <c r="F1377" s="57">
        <v>3.0070000000000001</v>
      </c>
      <c r="G1377" s="57">
        <v>2.56</v>
      </c>
      <c r="H1377" s="57">
        <v>11</v>
      </c>
      <c r="I1377" s="57">
        <v>26.5</v>
      </c>
      <c r="J1377" s="57">
        <v>28.5</v>
      </c>
      <c r="K1377" s="57">
        <v>33.5</v>
      </c>
      <c r="L1377" s="57">
        <v>0</v>
      </c>
      <c r="M1377" s="57">
        <v>0</v>
      </c>
      <c r="N1377" s="58">
        <v>0</v>
      </c>
      <c r="O1377" s="58">
        <v>0.45</v>
      </c>
      <c r="P1377" s="58">
        <v>2.15</v>
      </c>
      <c r="Q1377" s="58">
        <v>1.3</v>
      </c>
      <c r="R1377" s="58">
        <v>0</v>
      </c>
      <c r="S1377" s="91">
        <v>0</v>
      </c>
    </row>
    <row r="1378" spans="1:20">
      <c r="A1378" s="59" t="s">
        <v>2183</v>
      </c>
      <c r="B1378" s="60" t="s">
        <v>2184</v>
      </c>
      <c r="C1378" s="61">
        <v>5</v>
      </c>
      <c r="D1378" s="62">
        <v>67.5</v>
      </c>
      <c r="E1378" s="62">
        <v>3</v>
      </c>
      <c r="F1378" s="62">
        <v>3.0070000000000001</v>
      </c>
      <c r="G1378" s="62">
        <v>2.56</v>
      </c>
      <c r="H1378" s="62">
        <v>11</v>
      </c>
      <c r="I1378" s="62">
        <v>27</v>
      </c>
      <c r="J1378" s="62">
        <v>29</v>
      </c>
      <c r="K1378" s="62">
        <v>34</v>
      </c>
      <c r="L1378" s="62">
        <v>0</v>
      </c>
      <c r="M1378" s="62">
        <v>0</v>
      </c>
      <c r="N1378" s="63">
        <v>0</v>
      </c>
      <c r="O1378" s="63">
        <v>0.45</v>
      </c>
      <c r="P1378" s="63">
        <v>2.15</v>
      </c>
      <c r="Q1378" s="63">
        <v>1.3</v>
      </c>
      <c r="R1378" s="63">
        <v>0</v>
      </c>
      <c r="S1378" s="92">
        <v>0</v>
      </c>
      <c r="T1378" s="48"/>
    </row>
    <row r="1379" spans="1:20">
      <c r="A1379" s="54" t="s">
        <v>2185</v>
      </c>
      <c r="B1379" s="55" t="s">
        <v>2186</v>
      </c>
      <c r="C1379" s="56">
        <v>5</v>
      </c>
      <c r="D1379" s="57">
        <v>67.8</v>
      </c>
      <c r="E1379" s="57">
        <v>3</v>
      </c>
      <c r="F1379" s="57">
        <v>3.0070000000000001</v>
      </c>
      <c r="G1379" s="57">
        <v>2.65</v>
      </c>
      <c r="H1379" s="57">
        <v>11</v>
      </c>
      <c r="I1379" s="57">
        <v>27.5</v>
      </c>
      <c r="J1379" s="57">
        <v>39</v>
      </c>
      <c r="K1379" s="57">
        <v>0</v>
      </c>
      <c r="L1379" s="57">
        <v>0</v>
      </c>
      <c r="M1379" s="57">
        <v>0</v>
      </c>
      <c r="N1379" s="58">
        <v>0</v>
      </c>
      <c r="O1379" s="58">
        <v>0.45</v>
      </c>
      <c r="P1379" s="58">
        <v>2.2999999999999998</v>
      </c>
      <c r="Q1379" s="58">
        <v>0</v>
      </c>
      <c r="R1379" s="58">
        <v>0</v>
      </c>
      <c r="S1379" s="91">
        <v>0</v>
      </c>
    </row>
    <row r="1380" spans="1:20">
      <c r="A1380" s="54" t="s">
        <v>2187</v>
      </c>
      <c r="B1380" s="55" t="s">
        <v>2188</v>
      </c>
      <c r="C1380" s="56">
        <v>5</v>
      </c>
      <c r="D1380" s="57">
        <v>67.8</v>
      </c>
      <c r="E1380" s="57">
        <v>3</v>
      </c>
      <c r="F1380" s="57">
        <v>3.0070000000000001</v>
      </c>
      <c r="G1380" s="57">
        <v>2.67</v>
      </c>
      <c r="H1380" s="57">
        <v>11</v>
      </c>
      <c r="I1380" s="57">
        <v>26</v>
      </c>
      <c r="J1380" s="57">
        <v>38</v>
      </c>
      <c r="K1380" s="57">
        <v>0</v>
      </c>
      <c r="L1380" s="57">
        <v>0</v>
      </c>
      <c r="M1380" s="57">
        <v>0</v>
      </c>
      <c r="N1380" s="58">
        <v>0</v>
      </c>
      <c r="O1380" s="58">
        <v>0.45</v>
      </c>
      <c r="P1380" s="58">
        <v>2.2999999999999998</v>
      </c>
      <c r="Q1380" s="58">
        <v>0</v>
      </c>
      <c r="R1380" s="58">
        <v>0</v>
      </c>
      <c r="S1380" s="91">
        <v>0</v>
      </c>
    </row>
    <row r="1381" spans="1:20">
      <c r="A1381" s="54" t="s">
        <v>2189</v>
      </c>
      <c r="B1381" s="55" t="s">
        <v>2190</v>
      </c>
      <c r="C1381" s="56">
        <v>5</v>
      </c>
      <c r="D1381" s="57">
        <v>60.7</v>
      </c>
      <c r="E1381" s="57">
        <v>2.6</v>
      </c>
      <c r="F1381" s="57">
        <v>2.5219999999999998</v>
      </c>
      <c r="G1381" s="57">
        <v>0</v>
      </c>
      <c r="H1381" s="57">
        <v>18.5</v>
      </c>
      <c r="I1381" s="57">
        <v>35.6</v>
      </c>
      <c r="J1381" s="57">
        <v>0</v>
      </c>
      <c r="K1381" s="57">
        <v>0</v>
      </c>
      <c r="L1381" s="57">
        <v>0</v>
      </c>
      <c r="M1381" s="57">
        <v>0</v>
      </c>
      <c r="N1381" s="58">
        <v>0.45</v>
      </c>
      <c r="O1381" s="58">
        <v>2.2999999999999998</v>
      </c>
      <c r="P1381" s="58">
        <v>0</v>
      </c>
      <c r="Q1381" s="58">
        <v>0</v>
      </c>
      <c r="R1381" s="58">
        <v>0</v>
      </c>
      <c r="S1381" s="91">
        <v>0</v>
      </c>
    </row>
    <row r="1382" spans="1:20">
      <c r="A1382" s="54" t="s">
        <v>2191</v>
      </c>
      <c r="B1382" s="55" t="s">
        <v>2192</v>
      </c>
      <c r="C1382" s="56">
        <v>5</v>
      </c>
      <c r="D1382" s="57">
        <v>67</v>
      </c>
      <c r="E1382" s="57">
        <v>3</v>
      </c>
      <c r="F1382" s="57">
        <v>3</v>
      </c>
      <c r="G1382" s="57">
        <v>2.56</v>
      </c>
      <c r="H1382" s="57">
        <v>11</v>
      </c>
      <c r="I1382" s="57">
        <v>26.5</v>
      </c>
      <c r="J1382" s="57">
        <v>28.5</v>
      </c>
      <c r="K1382" s="57">
        <v>33.5</v>
      </c>
      <c r="L1382" s="57">
        <v>0</v>
      </c>
      <c r="M1382" s="57">
        <v>0</v>
      </c>
      <c r="N1382" s="58">
        <v>0</v>
      </c>
      <c r="O1382" s="58">
        <v>0.45</v>
      </c>
      <c r="P1382" s="58">
        <v>2.4500000000000002</v>
      </c>
      <c r="Q1382" s="58">
        <v>1.3</v>
      </c>
      <c r="R1382" s="58">
        <v>0</v>
      </c>
      <c r="S1382" s="91">
        <v>0</v>
      </c>
    </row>
    <row r="1383" spans="1:20">
      <c r="A1383" s="59" t="s">
        <v>2193</v>
      </c>
      <c r="B1383" s="60" t="s">
        <v>2194</v>
      </c>
      <c r="C1383" s="61">
        <v>5</v>
      </c>
      <c r="D1383" s="62">
        <v>67.5</v>
      </c>
      <c r="E1383" s="62">
        <v>3</v>
      </c>
      <c r="F1383" s="62">
        <v>3.0070000000000001</v>
      </c>
      <c r="G1383" s="62">
        <v>2.56</v>
      </c>
      <c r="H1383" s="62">
        <v>11</v>
      </c>
      <c r="I1383" s="62">
        <v>27</v>
      </c>
      <c r="J1383" s="62">
        <v>29</v>
      </c>
      <c r="K1383" s="62">
        <v>34</v>
      </c>
      <c r="L1383" s="62">
        <v>0</v>
      </c>
      <c r="M1383" s="62">
        <v>0</v>
      </c>
      <c r="N1383" s="63">
        <v>0</v>
      </c>
      <c r="O1383" s="63">
        <v>0.45</v>
      </c>
      <c r="P1383" s="63">
        <v>2.4500000000000002</v>
      </c>
      <c r="Q1383" s="63">
        <v>1.3</v>
      </c>
      <c r="R1383" s="63">
        <v>0</v>
      </c>
      <c r="S1383" s="92">
        <v>0</v>
      </c>
      <c r="T1383" s="48"/>
    </row>
    <row r="1384" spans="1:20">
      <c r="A1384" s="54" t="s">
        <v>2195</v>
      </c>
      <c r="B1384" s="55" t="s">
        <v>2196</v>
      </c>
      <c r="C1384" s="56">
        <v>5</v>
      </c>
      <c r="D1384" s="57">
        <v>60</v>
      </c>
      <c r="E1384" s="57">
        <v>2.6</v>
      </c>
      <c r="F1384" s="57">
        <v>2.5219999999999998</v>
      </c>
      <c r="G1384" s="57">
        <v>0</v>
      </c>
      <c r="H1384" s="57">
        <v>14.6</v>
      </c>
      <c r="I1384" s="57">
        <v>35.6</v>
      </c>
      <c r="J1384" s="57">
        <v>0</v>
      </c>
      <c r="K1384" s="57">
        <v>0</v>
      </c>
      <c r="L1384" s="57">
        <v>0</v>
      </c>
      <c r="M1384" s="57">
        <v>0</v>
      </c>
      <c r="N1384" s="58">
        <v>0.45</v>
      </c>
      <c r="O1384" s="58">
        <v>3.15</v>
      </c>
      <c r="P1384" s="58">
        <v>0</v>
      </c>
      <c r="Q1384" s="58">
        <v>0</v>
      </c>
      <c r="R1384" s="58">
        <v>0</v>
      </c>
      <c r="S1384" s="91">
        <v>0</v>
      </c>
    </row>
    <row r="1385" spans="1:20">
      <c r="A1385" s="54" t="s">
        <v>2197</v>
      </c>
      <c r="B1385" s="55" t="s">
        <v>2198</v>
      </c>
      <c r="C1385" s="56">
        <v>5</v>
      </c>
      <c r="D1385" s="57">
        <v>63</v>
      </c>
      <c r="E1385" s="57">
        <v>2.6</v>
      </c>
      <c r="F1385" s="57">
        <v>2.5219999999999998</v>
      </c>
      <c r="G1385" s="57">
        <v>0</v>
      </c>
      <c r="H1385" s="57">
        <v>14.6</v>
      </c>
      <c r="I1385" s="57">
        <v>35.6</v>
      </c>
      <c r="J1385" s="57">
        <v>0</v>
      </c>
      <c r="K1385" s="57">
        <v>0</v>
      </c>
      <c r="L1385" s="57">
        <v>0</v>
      </c>
      <c r="M1385" s="57">
        <v>0</v>
      </c>
      <c r="N1385" s="58">
        <v>0.45</v>
      </c>
      <c r="O1385" s="58">
        <v>3.15</v>
      </c>
      <c r="P1385" s="58">
        <v>0</v>
      </c>
      <c r="Q1385" s="58">
        <v>0</v>
      </c>
      <c r="R1385" s="58">
        <v>0</v>
      </c>
      <c r="S1385" s="91">
        <v>0</v>
      </c>
    </row>
    <row r="1386" spans="1:20">
      <c r="A1386" s="54" t="s">
        <v>2199</v>
      </c>
      <c r="B1386" s="55" t="s">
        <v>2200</v>
      </c>
      <c r="C1386" s="56">
        <v>5</v>
      </c>
      <c r="D1386" s="57">
        <v>62.6</v>
      </c>
      <c r="E1386" s="57">
        <v>2.6</v>
      </c>
      <c r="F1386" s="57">
        <v>2.5219999999999998</v>
      </c>
      <c r="G1386" s="57">
        <v>0</v>
      </c>
      <c r="H1386" s="57">
        <v>23.7</v>
      </c>
      <c r="I1386" s="57">
        <v>0</v>
      </c>
      <c r="J1386" s="57">
        <v>0</v>
      </c>
      <c r="K1386" s="57">
        <v>0</v>
      </c>
      <c r="L1386" s="57">
        <v>0</v>
      </c>
      <c r="M1386" s="57">
        <v>0</v>
      </c>
      <c r="N1386" s="58">
        <v>1</v>
      </c>
      <c r="O1386" s="58">
        <v>0</v>
      </c>
      <c r="P1386" s="58">
        <v>0</v>
      </c>
      <c r="Q1386" s="58">
        <v>0</v>
      </c>
      <c r="R1386" s="58">
        <v>0</v>
      </c>
      <c r="S1386" s="91">
        <v>0</v>
      </c>
    </row>
    <row r="1387" spans="1:20">
      <c r="A1387" s="54" t="s">
        <v>2201</v>
      </c>
      <c r="B1387" s="55" t="s">
        <v>2202</v>
      </c>
      <c r="C1387" s="56">
        <v>5</v>
      </c>
      <c r="D1387" s="57">
        <v>67.5</v>
      </c>
      <c r="E1387" s="57">
        <v>3</v>
      </c>
      <c r="F1387" s="57">
        <v>3</v>
      </c>
      <c r="G1387" s="57">
        <v>2.61</v>
      </c>
      <c r="H1387" s="57">
        <v>11</v>
      </c>
      <c r="I1387" s="57">
        <v>26</v>
      </c>
      <c r="J1387" s="57">
        <v>31.45</v>
      </c>
      <c r="K1387" s="57">
        <v>43.82</v>
      </c>
      <c r="L1387" s="57">
        <v>0</v>
      </c>
      <c r="M1387" s="57">
        <v>0</v>
      </c>
      <c r="N1387" s="58">
        <v>0</v>
      </c>
      <c r="O1387" s="58">
        <v>1</v>
      </c>
      <c r="P1387" s="58">
        <v>1.25</v>
      </c>
      <c r="Q1387" s="58">
        <v>2.15</v>
      </c>
      <c r="R1387" s="58">
        <v>0</v>
      </c>
      <c r="S1387" s="91">
        <v>0</v>
      </c>
    </row>
    <row r="1388" spans="1:20">
      <c r="A1388" s="54" t="s">
        <v>2203</v>
      </c>
      <c r="B1388" s="55" t="s">
        <v>2204</v>
      </c>
      <c r="C1388" s="56">
        <v>5</v>
      </c>
      <c r="D1388" s="57">
        <v>67.5</v>
      </c>
      <c r="E1388" s="57">
        <v>3</v>
      </c>
      <c r="F1388" s="57">
        <v>3</v>
      </c>
      <c r="G1388" s="57">
        <v>2.61</v>
      </c>
      <c r="H1388" s="57">
        <v>11</v>
      </c>
      <c r="I1388" s="57">
        <v>25.5</v>
      </c>
      <c r="J1388" s="57">
        <v>34.299999999999997</v>
      </c>
      <c r="K1388" s="57">
        <v>42.99</v>
      </c>
      <c r="L1388" s="57">
        <v>0</v>
      </c>
      <c r="M1388" s="57">
        <v>0</v>
      </c>
      <c r="N1388" s="58">
        <v>0</v>
      </c>
      <c r="O1388" s="58">
        <v>1</v>
      </c>
      <c r="P1388" s="58">
        <v>1.25</v>
      </c>
      <c r="Q1388" s="58">
        <v>2.15</v>
      </c>
      <c r="R1388" s="58">
        <v>0</v>
      </c>
      <c r="S1388" s="91">
        <v>0</v>
      </c>
    </row>
    <row r="1389" spans="1:20">
      <c r="A1389" s="54" t="s">
        <v>3632</v>
      </c>
      <c r="B1389" s="55" t="s">
        <v>3633</v>
      </c>
      <c r="C1389" s="56">
        <v>5</v>
      </c>
      <c r="D1389" s="57">
        <v>68</v>
      </c>
      <c r="E1389" s="57">
        <v>3</v>
      </c>
      <c r="F1389" s="57">
        <v>3</v>
      </c>
      <c r="G1389" s="57">
        <v>2.54</v>
      </c>
      <c r="H1389" s="57">
        <v>11</v>
      </c>
      <c r="I1389" s="57">
        <v>31.713999999999999</v>
      </c>
      <c r="J1389" s="57">
        <v>40.231000000000002</v>
      </c>
      <c r="K1389" s="57">
        <v>50.701000000000001</v>
      </c>
      <c r="L1389" s="57">
        <v>55.234000000000002</v>
      </c>
      <c r="M1389" s="57">
        <v>56.97</v>
      </c>
      <c r="N1389" s="58">
        <v>0</v>
      </c>
      <c r="O1389" s="58">
        <v>1</v>
      </c>
      <c r="P1389" s="58">
        <v>1.45</v>
      </c>
      <c r="Q1389" s="58">
        <v>4</v>
      </c>
      <c r="R1389" s="58">
        <v>15</v>
      </c>
      <c r="S1389" s="91">
        <v>4</v>
      </c>
    </row>
    <row r="1390" spans="1:20">
      <c r="A1390" s="54" t="s">
        <v>3634</v>
      </c>
      <c r="B1390" s="55" t="s">
        <v>3635</v>
      </c>
      <c r="C1390" s="56">
        <v>5</v>
      </c>
      <c r="D1390" s="57">
        <v>68</v>
      </c>
      <c r="E1390" s="57">
        <v>3</v>
      </c>
      <c r="F1390" s="57">
        <v>3</v>
      </c>
      <c r="G1390" s="57">
        <v>2.5499999999999998</v>
      </c>
      <c r="H1390" s="57">
        <v>11</v>
      </c>
      <c r="I1390" s="57">
        <v>31.2</v>
      </c>
      <c r="J1390" s="57">
        <v>40.231000000000002</v>
      </c>
      <c r="K1390" s="57">
        <v>50.701000000000001</v>
      </c>
      <c r="L1390" s="57">
        <v>55.234000000000002</v>
      </c>
      <c r="M1390" s="57">
        <v>56.97</v>
      </c>
      <c r="N1390" s="58">
        <v>0</v>
      </c>
      <c r="O1390" s="58">
        <v>1</v>
      </c>
      <c r="P1390" s="58">
        <v>1.45</v>
      </c>
      <c r="Q1390" s="58">
        <v>4</v>
      </c>
      <c r="R1390" s="58">
        <v>15</v>
      </c>
      <c r="S1390" s="91">
        <v>4</v>
      </c>
    </row>
    <row r="1391" spans="1:20">
      <c r="A1391" s="54" t="s">
        <v>3636</v>
      </c>
      <c r="B1391" s="55" t="s">
        <v>3637</v>
      </c>
      <c r="C1391" s="56">
        <v>5</v>
      </c>
      <c r="D1391" s="57">
        <v>68</v>
      </c>
      <c r="E1391" s="57">
        <v>3</v>
      </c>
      <c r="F1391" s="57">
        <v>3</v>
      </c>
      <c r="G1391" s="57">
        <v>2.56</v>
      </c>
      <c r="H1391" s="57">
        <v>11</v>
      </c>
      <c r="I1391" s="57">
        <v>30.585999999999999</v>
      </c>
      <c r="J1391" s="57">
        <v>40.311999999999998</v>
      </c>
      <c r="K1391" s="57">
        <v>50.701000000000001</v>
      </c>
      <c r="L1391" s="57">
        <v>55.234000000000002</v>
      </c>
      <c r="M1391" s="57">
        <v>56.968000000000004</v>
      </c>
      <c r="N1391" s="58">
        <v>0</v>
      </c>
      <c r="O1391" s="58">
        <v>1</v>
      </c>
      <c r="P1391" s="58">
        <v>1.45</v>
      </c>
      <c r="Q1391" s="58">
        <v>4</v>
      </c>
      <c r="R1391" s="58">
        <v>15</v>
      </c>
      <c r="S1391" s="91">
        <v>4</v>
      </c>
    </row>
    <row r="1392" spans="1:20">
      <c r="A1392" s="54" t="s">
        <v>3638</v>
      </c>
      <c r="B1392" s="55" t="s">
        <v>3639</v>
      </c>
      <c r="C1392" s="56">
        <v>5</v>
      </c>
      <c r="D1392" s="57">
        <v>68</v>
      </c>
      <c r="E1392" s="57">
        <v>3</v>
      </c>
      <c r="F1392" s="57">
        <v>3</v>
      </c>
      <c r="G1392" s="57">
        <v>2.57</v>
      </c>
      <c r="H1392" s="57">
        <v>11</v>
      </c>
      <c r="I1392" s="57">
        <v>30</v>
      </c>
      <c r="J1392" s="57">
        <v>40.231000000000002</v>
      </c>
      <c r="K1392" s="57">
        <v>50.701000000000001</v>
      </c>
      <c r="L1392" s="57">
        <v>55.234000000000002</v>
      </c>
      <c r="M1392" s="57">
        <v>56.97</v>
      </c>
      <c r="N1392" s="58">
        <v>0</v>
      </c>
      <c r="O1392" s="58">
        <v>1</v>
      </c>
      <c r="P1392" s="58">
        <v>1.45</v>
      </c>
      <c r="Q1392" s="58">
        <v>4</v>
      </c>
      <c r="R1392" s="58">
        <v>15</v>
      </c>
      <c r="S1392" s="91">
        <v>4</v>
      </c>
    </row>
    <row r="1393" spans="1:20">
      <c r="A1393" s="54" t="s">
        <v>3640</v>
      </c>
      <c r="B1393" s="55" t="s">
        <v>3641</v>
      </c>
      <c r="C1393" s="56">
        <v>5</v>
      </c>
      <c r="D1393" s="57">
        <v>68</v>
      </c>
      <c r="E1393" s="57">
        <v>3</v>
      </c>
      <c r="F1393" s="57">
        <v>3</v>
      </c>
      <c r="G1393" s="57">
        <v>2.58</v>
      </c>
      <c r="H1393" s="57">
        <v>11</v>
      </c>
      <c r="I1393" s="57">
        <v>29.427</v>
      </c>
      <c r="J1393" s="57">
        <v>40.264000000000003</v>
      </c>
      <c r="K1393" s="57">
        <v>50.701000000000001</v>
      </c>
      <c r="L1393" s="57">
        <v>55.234000000000002</v>
      </c>
      <c r="M1393" s="57">
        <v>56.966999999999999</v>
      </c>
      <c r="N1393" s="58">
        <v>0</v>
      </c>
      <c r="O1393" s="58">
        <v>1</v>
      </c>
      <c r="P1393" s="58">
        <v>1.45</v>
      </c>
      <c r="Q1393" s="58">
        <v>4</v>
      </c>
      <c r="R1393" s="58">
        <v>15</v>
      </c>
      <c r="S1393" s="91">
        <v>4</v>
      </c>
    </row>
    <row r="1394" spans="1:20">
      <c r="A1394" s="54" t="s">
        <v>3642</v>
      </c>
      <c r="B1394" s="55" t="s">
        <v>3643</v>
      </c>
      <c r="C1394" s="56">
        <v>5</v>
      </c>
      <c r="D1394" s="57">
        <v>68</v>
      </c>
      <c r="E1394" s="57">
        <v>3</v>
      </c>
      <c r="F1394" s="57">
        <v>3</v>
      </c>
      <c r="G1394" s="57">
        <v>2.59</v>
      </c>
      <c r="H1394" s="57">
        <v>11</v>
      </c>
      <c r="I1394" s="57">
        <v>28.853999999999999</v>
      </c>
      <c r="J1394" s="57">
        <v>40.264000000000003</v>
      </c>
      <c r="K1394" s="57">
        <v>50.701000000000001</v>
      </c>
      <c r="L1394" s="57">
        <v>55.234000000000002</v>
      </c>
      <c r="M1394" s="57">
        <v>56.966999999999999</v>
      </c>
      <c r="N1394" s="58">
        <v>0</v>
      </c>
      <c r="O1394" s="58">
        <v>1</v>
      </c>
      <c r="P1394" s="58">
        <v>1.45</v>
      </c>
      <c r="Q1394" s="58">
        <v>4</v>
      </c>
      <c r="R1394" s="58">
        <v>15</v>
      </c>
      <c r="S1394" s="91">
        <v>4</v>
      </c>
    </row>
    <row r="1395" spans="1:20">
      <c r="A1395" s="54" t="s">
        <v>3644</v>
      </c>
      <c r="B1395" s="55" t="s">
        <v>3645</v>
      </c>
      <c r="C1395" s="56">
        <v>5</v>
      </c>
      <c r="D1395" s="57">
        <v>68</v>
      </c>
      <c r="E1395" s="57">
        <v>3</v>
      </c>
      <c r="F1395" s="57">
        <v>3</v>
      </c>
      <c r="G1395" s="57">
        <v>2.6</v>
      </c>
      <c r="H1395" s="57">
        <v>11</v>
      </c>
      <c r="I1395" s="57">
        <v>28.280999999999999</v>
      </c>
      <c r="J1395" s="57">
        <v>40.264000000000003</v>
      </c>
      <c r="K1395" s="57">
        <v>50.701000000000001</v>
      </c>
      <c r="L1395" s="57">
        <v>55.234000000000002</v>
      </c>
      <c r="M1395" s="57">
        <v>56.966999999999999</v>
      </c>
      <c r="N1395" s="58">
        <v>0</v>
      </c>
      <c r="O1395" s="58">
        <v>1</v>
      </c>
      <c r="P1395" s="58">
        <v>1.45</v>
      </c>
      <c r="Q1395" s="58">
        <v>4</v>
      </c>
      <c r="R1395" s="58">
        <v>15</v>
      </c>
      <c r="S1395" s="91">
        <v>4</v>
      </c>
    </row>
    <row r="1396" spans="1:20">
      <c r="A1396" s="54" t="s">
        <v>3646</v>
      </c>
      <c r="B1396" s="55" t="s">
        <v>3635</v>
      </c>
      <c r="C1396" s="56">
        <v>5</v>
      </c>
      <c r="D1396" s="57">
        <v>68</v>
      </c>
      <c r="E1396" s="57">
        <v>3</v>
      </c>
      <c r="F1396" s="57">
        <v>3</v>
      </c>
      <c r="G1396" s="57">
        <v>2.5499999999999998</v>
      </c>
      <c r="H1396" s="57">
        <v>11</v>
      </c>
      <c r="I1396" s="57">
        <v>31.2</v>
      </c>
      <c r="J1396" s="57">
        <v>40.231000000000002</v>
      </c>
      <c r="K1396" s="57">
        <v>50.701000000000001</v>
      </c>
      <c r="L1396" s="57">
        <v>55.234000000000002</v>
      </c>
      <c r="M1396" s="57">
        <v>56.966999999999999</v>
      </c>
      <c r="N1396" s="58">
        <v>0</v>
      </c>
      <c r="O1396" s="58">
        <v>1</v>
      </c>
      <c r="P1396" s="58">
        <v>1.45</v>
      </c>
      <c r="Q1396" s="58">
        <v>4</v>
      </c>
      <c r="R1396" s="58">
        <v>15</v>
      </c>
      <c r="S1396" s="91">
        <v>4</v>
      </c>
    </row>
    <row r="1397" spans="1:20">
      <c r="A1397" s="54" t="s">
        <v>2205</v>
      </c>
      <c r="B1397" s="55" t="s">
        <v>2206</v>
      </c>
      <c r="C1397" s="56">
        <v>5</v>
      </c>
      <c r="D1397" s="57">
        <v>61.7</v>
      </c>
      <c r="E1397" s="57">
        <v>2.6</v>
      </c>
      <c r="F1397" s="57">
        <v>2.5219999999999998</v>
      </c>
      <c r="G1397" s="57">
        <v>0</v>
      </c>
      <c r="H1397" s="57">
        <v>24.1</v>
      </c>
      <c r="I1397" s="57">
        <v>33.200000000000003</v>
      </c>
      <c r="J1397" s="57">
        <v>0</v>
      </c>
      <c r="K1397" s="57">
        <v>0</v>
      </c>
      <c r="L1397" s="57">
        <v>0</v>
      </c>
      <c r="M1397" s="57">
        <v>0</v>
      </c>
      <c r="N1397" s="58">
        <v>1</v>
      </c>
      <c r="O1397" s="58">
        <v>2</v>
      </c>
      <c r="P1397" s="58">
        <v>0</v>
      </c>
      <c r="Q1397" s="58">
        <v>0</v>
      </c>
      <c r="R1397" s="58">
        <v>0</v>
      </c>
      <c r="S1397" s="91">
        <v>0</v>
      </c>
    </row>
    <row r="1398" spans="1:20">
      <c r="A1398" s="59" t="s">
        <v>2207</v>
      </c>
      <c r="B1398" s="60" t="s">
        <v>59</v>
      </c>
      <c r="C1398" s="61">
        <v>5</v>
      </c>
      <c r="D1398" s="62">
        <v>61.7</v>
      </c>
      <c r="E1398" s="62">
        <v>2.6</v>
      </c>
      <c r="F1398" s="62">
        <v>2.5150000000000001</v>
      </c>
      <c r="G1398" s="62">
        <v>0</v>
      </c>
      <c r="H1398" s="62">
        <v>25.1</v>
      </c>
      <c r="I1398" s="62">
        <v>39.1</v>
      </c>
      <c r="J1398" s="62">
        <v>0</v>
      </c>
      <c r="K1398" s="62">
        <v>0</v>
      </c>
      <c r="L1398" s="62">
        <v>0</v>
      </c>
      <c r="M1398" s="62">
        <v>0</v>
      </c>
      <c r="N1398" s="63">
        <v>1</v>
      </c>
      <c r="O1398" s="63">
        <v>2</v>
      </c>
      <c r="P1398" s="63">
        <v>0</v>
      </c>
      <c r="Q1398" s="63">
        <v>0</v>
      </c>
      <c r="R1398" s="63">
        <v>0</v>
      </c>
      <c r="S1398" s="92">
        <v>0</v>
      </c>
      <c r="T1398" s="48"/>
    </row>
    <row r="1399" spans="1:20">
      <c r="A1399" s="54" t="s">
        <v>2208</v>
      </c>
      <c r="B1399" s="55" t="s">
        <v>60</v>
      </c>
      <c r="C1399" s="56">
        <v>5</v>
      </c>
      <c r="D1399" s="57">
        <v>61.7</v>
      </c>
      <c r="E1399" s="57">
        <v>2.6</v>
      </c>
      <c r="F1399" s="57">
        <v>2.5150000000000001</v>
      </c>
      <c r="G1399" s="57">
        <v>0</v>
      </c>
      <c r="H1399" s="57">
        <v>23.3</v>
      </c>
      <c r="I1399" s="57">
        <v>37.1</v>
      </c>
      <c r="J1399" s="57">
        <v>0</v>
      </c>
      <c r="K1399" s="57">
        <v>0</v>
      </c>
      <c r="L1399" s="57">
        <v>0</v>
      </c>
      <c r="M1399" s="57">
        <v>0</v>
      </c>
      <c r="N1399" s="58">
        <v>1.02</v>
      </c>
      <c r="O1399" s="58">
        <v>1.55</v>
      </c>
      <c r="P1399" s="58">
        <v>0</v>
      </c>
      <c r="Q1399" s="58">
        <v>0</v>
      </c>
      <c r="R1399" s="58">
        <v>0</v>
      </c>
      <c r="S1399" s="91">
        <v>0</v>
      </c>
    </row>
    <row r="1400" spans="1:20">
      <c r="A1400" s="59" t="s">
        <v>2209</v>
      </c>
      <c r="B1400" s="60" t="s">
        <v>61</v>
      </c>
      <c r="C1400" s="61">
        <v>5</v>
      </c>
      <c r="D1400" s="62">
        <v>61.7</v>
      </c>
      <c r="E1400" s="62">
        <v>2.6</v>
      </c>
      <c r="F1400" s="62">
        <v>2.5219999999999998</v>
      </c>
      <c r="G1400" s="62">
        <v>0</v>
      </c>
      <c r="H1400" s="62">
        <v>22.5</v>
      </c>
      <c r="I1400" s="62">
        <v>36.799999999999997</v>
      </c>
      <c r="J1400" s="62">
        <v>0</v>
      </c>
      <c r="K1400" s="62">
        <v>0</v>
      </c>
      <c r="L1400" s="62">
        <v>0</v>
      </c>
      <c r="M1400" s="62">
        <v>0</v>
      </c>
      <c r="N1400" s="63">
        <v>1</v>
      </c>
      <c r="O1400" s="63">
        <v>2</v>
      </c>
      <c r="P1400" s="63">
        <v>0</v>
      </c>
      <c r="Q1400" s="63">
        <v>0</v>
      </c>
      <c r="R1400" s="63">
        <v>0</v>
      </c>
      <c r="S1400" s="92">
        <v>0</v>
      </c>
      <c r="T1400" s="48"/>
    </row>
    <row r="1401" spans="1:20">
      <c r="A1401" s="54" t="s">
        <v>2210</v>
      </c>
      <c r="B1401" s="55" t="s">
        <v>2211</v>
      </c>
      <c r="C1401" s="56">
        <v>5</v>
      </c>
      <c r="D1401" s="57">
        <v>61.7</v>
      </c>
      <c r="E1401" s="57">
        <v>2.6</v>
      </c>
      <c r="F1401" s="57">
        <v>2.5219999999999998</v>
      </c>
      <c r="G1401" s="57">
        <v>0</v>
      </c>
      <c r="H1401" s="57">
        <v>22.3</v>
      </c>
      <c r="I1401" s="57">
        <v>38.4</v>
      </c>
      <c r="J1401" s="57">
        <v>0</v>
      </c>
      <c r="K1401" s="57">
        <v>0</v>
      </c>
      <c r="L1401" s="57">
        <v>0</v>
      </c>
      <c r="M1401" s="57">
        <v>0</v>
      </c>
      <c r="N1401" s="58">
        <v>1</v>
      </c>
      <c r="O1401" s="58">
        <v>2</v>
      </c>
      <c r="P1401" s="58">
        <v>0</v>
      </c>
      <c r="Q1401" s="58">
        <v>0</v>
      </c>
      <c r="R1401" s="58">
        <v>0</v>
      </c>
      <c r="S1401" s="91">
        <v>0</v>
      </c>
    </row>
    <row r="1402" spans="1:20">
      <c r="A1402" s="54" t="s">
        <v>2212</v>
      </c>
      <c r="B1402" s="55" t="s">
        <v>2213</v>
      </c>
      <c r="C1402" s="56">
        <v>5</v>
      </c>
      <c r="D1402" s="57">
        <v>68</v>
      </c>
      <c r="E1402" s="57">
        <v>2.6</v>
      </c>
      <c r="F1402" s="57">
        <v>2.5219999999999998</v>
      </c>
      <c r="G1402" s="57">
        <v>0</v>
      </c>
      <c r="H1402" s="57">
        <v>22.5</v>
      </c>
      <c r="I1402" s="57">
        <v>36.799999999999997</v>
      </c>
      <c r="J1402" s="57">
        <v>0</v>
      </c>
      <c r="K1402" s="57">
        <v>0</v>
      </c>
      <c r="L1402" s="57">
        <v>0</v>
      </c>
      <c r="M1402" s="57">
        <v>0</v>
      </c>
      <c r="N1402" s="58">
        <v>1</v>
      </c>
      <c r="O1402" s="58">
        <v>2</v>
      </c>
      <c r="P1402" s="58">
        <v>0</v>
      </c>
      <c r="Q1402" s="58">
        <v>0</v>
      </c>
      <c r="R1402" s="58">
        <v>0</v>
      </c>
      <c r="S1402" s="91">
        <v>0</v>
      </c>
    </row>
    <row r="1403" spans="1:20">
      <c r="A1403" s="54" t="s">
        <v>2214</v>
      </c>
      <c r="B1403" s="55" t="s">
        <v>62</v>
      </c>
      <c r="C1403" s="56">
        <v>5</v>
      </c>
      <c r="D1403" s="57">
        <v>61.7</v>
      </c>
      <c r="E1403" s="57">
        <v>2.6</v>
      </c>
      <c r="F1403" s="57">
        <v>2.5219999999999998</v>
      </c>
      <c r="G1403" s="57">
        <v>0</v>
      </c>
      <c r="H1403" s="57">
        <v>24.8</v>
      </c>
      <c r="I1403" s="57">
        <v>33.700000000000003</v>
      </c>
      <c r="J1403" s="57">
        <v>0</v>
      </c>
      <c r="K1403" s="57">
        <v>0</v>
      </c>
      <c r="L1403" s="57">
        <v>0</v>
      </c>
      <c r="M1403" s="57">
        <v>0</v>
      </c>
      <c r="N1403" s="58">
        <v>1</v>
      </c>
      <c r="O1403" s="58">
        <v>2</v>
      </c>
      <c r="P1403" s="58">
        <v>0</v>
      </c>
      <c r="Q1403" s="58">
        <v>0</v>
      </c>
      <c r="R1403" s="58">
        <v>0</v>
      </c>
      <c r="S1403" s="91">
        <v>0</v>
      </c>
    </row>
    <row r="1404" spans="1:20">
      <c r="A1404" s="54" t="s">
        <v>2215</v>
      </c>
      <c r="B1404" s="55" t="s">
        <v>63</v>
      </c>
      <c r="C1404" s="56">
        <v>5</v>
      </c>
      <c r="D1404" s="57">
        <v>61.7</v>
      </c>
      <c r="E1404" s="57">
        <v>2.6</v>
      </c>
      <c r="F1404" s="57">
        <v>2.5219999999999998</v>
      </c>
      <c r="G1404" s="57">
        <v>0</v>
      </c>
      <c r="H1404" s="57">
        <v>19.2</v>
      </c>
      <c r="I1404" s="57">
        <v>33.6</v>
      </c>
      <c r="J1404" s="57">
        <v>0</v>
      </c>
      <c r="K1404" s="57">
        <v>0</v>
      </c>
      <c r="L1404" s="57">
        <v>0</v>
      </c>
      <c r="M1404" s="57">
        <v>0</v>
      </c>
      <c r="N1404" s="58">
        <v>1</v>
      </c>
      <c r="O1404" s="58">
        <v>2</v>
      </c>
      <c r="P1404" s="58">
        <v>0</v>
      </c>
      <c r="Q1404" s="58">
        <v>0</v>
      </c>
      <c r="R1404" s="58">
        <v>0</v>
      </c>
      <c r="S1404" s="91">
        <v>0</v>
      </c>
    </row>
    <row r="1405" spans="1:20">
      <c r="A1405" s="54" t="s">
        <v>2216</v>
      </c>
      <c r="B1405" s="55" t="s">
        <v>2217</v>
      </c>
      <c r="C1405" s="56">
        <v>5</v>
      </c>
      <c r="D1405" s="57">
        <v>61.7</v>
      </c>
      <c r="E1405" s="57">
        <v>2.6</v>
      </c>
      <c r="F1405" s="57">
        <v>2.5219999999999998</v>
      </c>
      <c r="G1405" s="57">
        <v>0</v>
      </c>
      <c r="H1405" s="57">
        <v>24.3</v>
      </c>
      <c r="I1405" s="57">
        <v>33.200000000000003</v>
      </c>
      <c r="J1405" s="57">
        <v>0</v>
      </c>
      <c r="K1405" s="57">
        <v>0</v>
      </c>
      <c r="L1405" s="57">
        <v>0</v>
      </c>
      <c r="M1405" s="57">
        <v>0</v>
      </c>
      <c r="N1405" s="58">
        <v>1</v>
      </c>
      <c r="O1405" s="58">
        <v>2</v>
      </c>
      <c r="P1405" s="58">
        <v>0</v>
      </c>
      <c r="Q1405" s="58">
        <v>0</v>
      </c>
      <c r="R1405" s="58">
        <v>0</v>
      </c>
      <c r="S1405" s="91">
        <v>0</v>
      </c>
    </row>
    <row r="1406" spans="1:20">
      <c r="A1406" s="54" t="s">
        <v>2218</v>
      </c>
      <c r="B1406" s="55" t="s">
        <v>2219</v>
      </c>
      <c r="C1406" s="56">
        <v>5</v>
      </c>
      <c r="D1406" s="57">
        <v>61.7</v>
      </c>
      <c r="E1406" s="57">
        <v>2.6</v>
      </c>
      <c r="F1406" s="57">
        <v>2.5150000000000001</v>
      </c>
      <c r="G1406" s="57">
        <v>0</v>
      </c>
      <c r="H1406" s="57">
        <v>25.1</v>
      </c>
      <c r="I1406" s="57">
        <v>40.299999999999997</v>
      </c>
      <c r="J1406" s="57">
        <v>0</v>
      </c>
      <c r="K1406" s="57">
        <v>0</v>
      </c>
      <c r="L1406" s="57">
        <v>0</v>
      </c>
      <c r="M1406" s="57">
        <v>0</v>
      </c>
      <c r="N1406" s="58">
        <v>1</v>
      </c>
      <c r="O1406" s="58">
        <v>2</v>
      </c>
      <c r="P1406" s="58">
        <v>0</v>
      </c>
      <c r="Q1406" s="58">
        <v>0</v>
      </c>
      <c r="R1406" s="58">
        <v>0</v>
      </c>
      <c r="S1406" s="91">
        <v>0</v>
      </c>
    </row>
    <row r="1407" spans="1:20">
      <c r="A1407" s="54" t="s">
        <v>2220</v>
      </c>
      <c r="B1407" s="55" t="s">
        <v>2221</v>
      </c>
      <c r="C1407" s="56">
        <v>5</v>
      </c>
      <c r="D1407" s="57">
        <v>61.7</v>
      </c>
      <c r="E1407" s="57">
        <v>2.6</v>
      </c>
      <c r="F1407" s="57">
        <v>2.5219999999999998</v>
      </c>
      <c r="G1407" s="57">
        <v>0</v>
      </c>
      <c r="H1407" s="57">
        <v>22.7</v>
      </c>
      <c r="I1407" s="57">
        <v>37.1</v>
      </c>
      <c r="J1407" s="57">
        <v>0</v>
      </c>
      <c r="K1407" s="57">
        <v>0</v>
      </c>
      <c r="L1407" s="57">
        <v>0</v>
      </c>
      <c r="M1407" s="57">
        <v>0</v>
      </c>
      <c r="N1407" s="58">
        <v>1</v>
      </c>
      <c r="O1407" s="58">
        <v>2</v>
      </c>
      <c r="P1407" s="58">
        <v>0</v>
      </c>
      <c r="Q1407" s="58">
        <v>0</v>
      </c>
      <c r="R1407" s="58">
        <v>0</v>
      </c>
      <c r="S1407" s="91">
        <v>0</v>
      </c>
    </row>
    <row r="1408" spans="1:20">
      <c r="A1408" s="54" t="s">
        <v>2222</v>
      </c>
      <c r="B1408" s="55" t="s">
        <v>2223</v>
      </c>
      <c r="C1408" s="56">
        <v>5</v>
      </c>
      <c r="D1408" s="57">
        <v>61.7</v>
      </c>
      <c r="E1408" s="57">
        <v>2.6</v>
      </c>
      <c r="F1408" s="57">
        <v>2.5219999999999998</v>
      </c>
      <c r="G1408" s="57">
        <v>0</v>
      </c>
      <c r="H1408" s="57">
        <v>24.7</v>
      </c>
      <c r="I1408" s="57">
        <v>40.299999999999997</v>
      </c>
      <c r="J1408" s="57">
        <v>0</v>
      </c>
      <c r="K1408" s="57">
        <v>0</v>
      </c>
      <c r="L1408" s="57">
        <v>0</v>
      </c>
      <c r="M1408" s="57">
        <v>0</v>
      </c>
      <c r="N1408" s="58">
        <v>1</v>
      </c>
      <c r="O1408" s="58">
        <v>2</v>
      </c>
      <c r="P1408" s="58">
        <v>0</v>
      </c>
      <c r="Q1408" s="58">
        <v>0</v>
      </c>
      <c r="R1408" s="58">
        <v>0</v>
      </c>
      <c r="S1408" s="91">
        <v>0</v>
      </c>
    </row>
    <row r="1409" spans="1:19">
      <c r="A1409" s="54" t="s">
        <v>2224</v>
      </c>
      <c r="B1409" s="55" t="s">
        <v>2225</v>
      </c>
      <c r="C1409" s="56">
        <v>5</v>
      </c>
      <c r="D1409" s="57">
        <v>64.400000000000006</v>
      </c>
      <c r="E1409" s="57">
        <v>2.6</v>
      </c>
      <c r="F1409" s="57">
        <v>2.5219999999999998</v>
      </c>
      <c r="G1409" s="57">
        <v>0</v>
      </c>
      <c r="H1409" s="57">
        <v>23.3</v>
      </c>
      <c r="I1409" s="57">
        <v>37.4</v>
      </c>
      <c r="J1409" s="57">
        <v>0</v>
      </c>
      <c r="K1409" s="57">
        <v>0</v>
      </c>
      <c r="L1409" s="57">
        <v>0</v>
      </c>
      <c r="M1409" s="57">
        <v>0</v>
      </c>
      <c r="N1409" s="58">
        <v>1</v>
      </c>
      <c r="O1409" s="58">
        <v>2</v>
      </c>
      <c r="P1409" s="58">
        <v>0</v>
      </c>
      <c r="Q1409" s="58">
        <v>0</v>
      </c>
      <c r="R1409" s="58">
        <v>0</v>
      </c>
      <c r="S1409" s="91">
        <v>0</v>
      </c>
    </row>
    <row r="1410" spans="1:19">
      <c r="A1410" s="54" t="s">
        <v>2226</v>
      </c>
      <c r="B1410" s="55" t="s">
        <v>64</v>
      </c>
      <c r="C1410" s="56">
        <v>5</v>
      </c>
      <c r="D1410" s="57">
        <v>63.3</v>
      </c>
      <c r="E1410" s="57">
        <v>2.6</v>
      </c>
      <c r="F1410" s="57">
        <v>2.5219999999999998</v>
      </c>
      <c r="G1410" s="57">
        <v>0</v>
      </c>
      <c r="H1410" s="57">
        <v>21.5</v>
      </c>
      <c r="I1410" s="57">
        <v>35.799999999999997</v>
      </c>
      <c r="J1410" s="57">
        <v>0</v>
      </c>
      <c r="K1410" s="57">
        <v>0</v>
      </c>
      <c r="L1410" s="57">
        <v>0</v>
      </c>
      <c r="M1410" s="57">
        <v>0</v>
      </c>
      <c r="N1410" s="58">
        <v>1</v>
      </c>
      <c r="O1410" s="58">
        <v>2</v>
      </c>
      <c r="P1410" s="58">
        <v>0</v>
      </c>
      <c r="Q1410" s="58">
        <v>0</v>
      </c>
      <c r="R1410" s="58">
        <v>0</v>
      </c>
      <c r="S1410" s="91">
        <v>0</v>
      </c>
    </row>
    <row r="1411" spans="1:19">
      <c r="A1411" s="54" t="s">
        <v>2227</v>
      </c>
      <c r="B1411" s="55" t="s">
        <v>2228</v>
      </c>
      <c r="C1411" s="56">
        <v>5</v>
      </c>
      <c r="D1411" s="57">
        <v>63.7</v>
      </c>
      <c r="E1411" s="57">
        <v>2.6</v>
      </c>
      <c r="F1411" s="57">
        <v>2.5219999999999998</v>
      </c>
      <c r="G1411" s="57">
        <v>0</v>
      </c>
      <c r="H1411" s="57">
        <v>22.5</v>
      </c>
      <c r="I1411" s="57">
        <v>36.799999999999997</v>
      </c>
      <c r="J1411" s="57">
        <v>0</v>
      </c>
      <c r="K1411" s="57">
        <v>0</v>
      </c>
      <c r="L1411" s="57">
        <v>0</v>
      </c>
      <c r="M1411" s="57">
        <v>0</v>
      </c>
      <c r="N1411" s="58">
        <v>1</v>
      </c>
      <c r="O1411" s="58">
        <v>2</v>
      </c>
      <c r="P1411" s="58">
        <v>0</v>
      </c>
      <c r="Q1411" s="58">
        <v>0</v>
      </c>
      <c r="R1411" s="58">
        <v>0</v>
      </c>
      <c r="S1411" s="91">
        <v>0</v>
      </c>
    </row>
    <row r="1412" spans="1:19">
      <c r="A1412" s="54" t="s">
        <v>2229</v>
      </c>
      <c r="B1412" s="55" t="s">
        <v>2230</v>
      </c>
      <c r="C1412" s="56">
        <v>5</v>
      </c>
      <c r="D1412" s="57">
        <v>62.7</v>
      </c>
      <c r="E1412" s="57">
        <v>2.6</v>
      </c>
      <c r="F1412" s="57">
        <v>2.5219999999999998</v>
      </c>
      <c r="G1412" s="57">
        <v>0</v>
      </c>
      <c r="H1412" s="57">
        <v>25.8</v>
      </c>
      <c r="I1412" s="57">
        <v>34.704000000000001</v>
      </c>
      <c r="J1412" s="57">
        <v>0</v>
      </c>
      <c r="K1412" s="57">
        <v>0</v>
      </c>
      <c r="L1412" s="57">
        <v>0</v>
      </c>
      <c r="M1412" s="57">
        <v>0</v>
      </c>
      <c r="N1412" s="58">
        <v>1</v>
      </c>
      <c r="O1412" s="58">
        <v>2</v>
      </c>
      <c r="P1412" s="58">
        <v>0</v>
      </c>
      <c r="Q1412" s="58">
        <v>0</v>
      </c>
      <c r="R1412" s="58">
        <v>0</v>
      </c>
      <c r="S1412" s="91">
        <v>0</v>
      </c>
    </row>
    <row r="1413" spans="1:19">
      <c r="A1413" s="54" t="s">
        <v>2231</v>
      </c>
      <c r="B1413" s="55" t="s">
        <v>2232</v>
      </c>
      <c r="C1413" s="56">
        <v>5</v>
      </c>
      <c r="D1413" s="57">
        <v>63.5</v>
      </c>
      <c r="E1413" s="57">
        <v>2.6</v>
      </c>
      <c r="F1413" s="57">
        <v>2.5219999999999998</v>
      </c>
      <c r="G1413" s="57">
        <v>0</v>
      </c>
      <c r="H1413" s="57">
        <v>24.8</v>
      </c>
      <c r="I1413" s="57">
        <v>33.704000000000001</v>
      </c>
      <c r="J1413" s="57">
        <v>0</v>
      </c>
      <c r="K1413" s="57">
        <v>0</v>
      </c>
      <c r="L1413" s="57">
        <v>0</v>
      </c>
      <c r="M1413" s="57">
        <v>0</v>
      </c>
      <c r="N1413" s="58">
        <v>1</v>
      </c>
      <c r="O1413" s="58">
        <v>2</v>
      </c>
      <c r="P1413" s="58">
        <v>0</v>
      </c>
      <c r="Q1413" s="58">
        <v>0</v>
      </c>
      <c r="R1413" s="58">
        <v>0</v>
      </c>
      <c r="S1413" s="91">
        <v>0</v>
      </c>
    </row>
    <row r="1414" spans="1:19">
      <c r="A1414" s="54" t="s">
        <v>2233</v>
      </c>
      <c r="B1414" s="55" t="s">
        <v>2234</v>
      </c>
      <c r="C1414" s="56">
        <v>5</v>
      </c>
      <c r="D1414" s="57">
        <v>61.7</v>
      </c>
      <c r="E1414" s="57">
        <v>2.6</v>
      </c>
      <c r="F1414" s="57">
        <v>2.5219999999999998</v>
      </c>
      <c r="G1414" s="57">
        <v>0</v>
      </c>
      <c r="H1414" s="57">
        <v>22.1</v>
      </c>
      <c r="I1414" s="57">
        <v>31.2</v>
      </c>
      <c r="J1414" s="57">
        <v>0</v>
      </c>
      <c r="K1414" s="57">
        <v>0</v>
      </c>
      <c r="L1414" s="57">
        <v>0</v>
      </c>
      <c r="M1414" s="57">
        <v>0</v>
      </c>
      <c r="N1414" s="58">
        <v>1</v>
      </c>
      <c r="O1414" s="58">
        <v>2</v>
      </c>
      <c r="P1414" s="58">
        <v>0</v>
      </c>
      <c r="Q1414" s="58">
        <v>0</v>
      </c>
      <c r="R1414" s="58">
        <v>0</v>
      </c>
      <c r="S1414" s="91">
        <v>0</v>
      </c>
    </row>
    <row r="1415" spans="1:19">
      <c r="A1415" s="54" t="s">
        <v>2235</v>
      </c>
      <c r="B1415" s="55" t="s">
        <v>2236</v>
      </c>
      <c r="C1415" s="56">
        <v>5</v>
      </c>
      <c r="D1415" s="57">
        <v>61.7</v>
      </c>
      <c r="E1415" s="57">
        <v>2.6</v>
      </c>
      <c r="F1415" s="57">
        <v>2.5219999999999998</v>
      </c>
      <c r="G1415" s="57">
        <v>0</v>
      </c>
      <c r="H1415" s="57">
        <v>22.8</v>
      </c>
      <c r="I1415" s="57">
        <v>31.7</v>
      </c>
      <c r="J1415" s="57">
        <v>0</v>
      </c>
      <c r="K1415" s="57">
        <v>0</v>
      </c>
      <c r="L1415" s="57">
        <v>0</v>
      </c>
      <c r="M1415" s="57">
        <v>0</v>
      </c>
      <c r="N1415" s="58">
        <v>1</v>
      </c>
      <c r="O1415" s="58">
        <v>2</v>
      </c>
      <c r="P1415" s="58">
        <v>0</v>
      </c>
      <c r="Q1415" s="58">
        <v>0</v>
      </c>
      <c r="R1415" s="58">
        <v>0</v>
      </c>
      <c r="S1415" s="91">
        <v>0</v>
      </c>
    </row>
    <row r="1416" spans="1:19">
      <c r="A1416" s="54" t="s">
        <v>2237</v>
      </c>
      <c r="B1416" s="55" t="s">
        <v>2238</v>
      </c>
      <c r="C1416" s="56">
        <v>5</v>
      </c>
      <c r="D1416" s="57">
        <v>61.5</v>
      </c>
      <c r="E1416" s="57">
        <v>2.6</v>
      </c>
      <c r="F1416" s="57">
        <v>2.5150000000000001</v>
      </c>
      <c r="G1416" s="57">
        <v>0</v>
      </c>
      <c r="H1416" s="57">
        <v>25.1</v>
      </c>
      <c r="I1416" s="57">
        <v>39.1</v>
      </c>
      <c r="J1416" s="57">
        <v>0</v>
      </c>
      <c r="K1416" s="57">
        <v>0</v>
      </c>
      <c r="L1416" s="57">
        <v>0</v>
      </c>
      <c r="M1416" s="57">
        <v>0</v>
      </c>
      <c r="N1416" s="58">
        <v>1</v>
      </c>
      <c r="O1416" s="58">
        <v>2</v>
      </c>
      <c r="P1416" s="58">
        <v>0</v>
      </c>
      <c r="Q1416" s="58">
        <v>0</v>
      </c>
      <c r="R1416" s="58">
        <v>0</v>
      </c>
      <c r="S1416" s="91">
        <v>0</v>
      </c>
    </row>
    <row r="1417" spans="1:19">
      <c r="A1417" s="54" t="s">
        <v>2239</v>
      </c>
      <c r="B1417" s="55" t="s">
        <v>2240</v>
      </c>
      <c r="C1417" s="56">
        <v>5</v>
      </c>
      <c r="D1417" s="57">
        <v>63</v>
      </c>
      <c r="E1417" s="57">
        <v>2.6</v>
      </c>
      <c r="F1417" s="57">
        <v>2.5150000000000001</v>
      </c>
      <c r="G1417" s="57">
        <v>0</v>
      </c>
      <c r="H1417" s="57">
        <v>25.1</v>
      </c>
      <c r="I1417" s="57">
        <v>39.115000000000002</v>
      </c>
      <c r="J1417" s="57">
        <v>0</v>
      </c>
      <c r="K1417" s="57">
        <v>0</v>
      </c>
      <c r="L1417" s="57">
        <v>0</v>
      </c>
      <c r="M1417" s="57">
        <v>0</v>
      </c>
      <c r="N1417" s="58">
        <v>1</v>
      </c>
      <c r="O1417" s="58">
        <v>2</v>
      </c>
      <c r="P1417" s="58">
        <v>0</v>
      </c>
      <c r="Q1417" s="58">
        <v>0</v>
      </c>
      <c r="R1417" s="58">
        <v>0</v>
      </c>
      <c r="S1417" s="91">
        <v>0</v>
      </c>
    </row>
    <row r="1418" spans="1:19">
      <c r="A1418" s="54" t="s">
        <v>2241</v>
      </c>
      <c r="B1418" s="55" t="s">
        <v>2242</v>
      </c>
      <c r="C1418" s="56">
        <v>5</v>
      </c>
      <c r="D1418" s="57">
        <v>60.7</v>
      </c>
      <c r="E1418" s="57">
        <v>2.6</v>
      </c>
      <c r="F1418" s="57">
        <v>2.5219999999999998</v>
      </c>
      <c r="G1418" s="57">
        <v>0</v>
      </c>
      <c r="H1418" s="57">
        <v>23.8</v>
      </c>
      <c r="I1418" s="57">
        <v>32.704000000000001</v>
      </c>
      <c r="J1418" s="57">
        <v>0</v>
      </c>
      <c r="K1418" s="57">
        <v>0</v>
      </c>
      <c r="L1418" s="57">
        <v>0</v>
      </c>
      <c r="M1418" s="57">
        <v>0</v>
      </c>
      <c r="N1418" s="58">
        <v>1</v>
      </c>
      <c r="O1418" s="58">
        <v>2</v>
      </c>
      <c r="P1418" s="58">
        <v>0</v>
      </c>
      <c r="Q1418" s="58">
        <v>0</v>
      </c>
      <c r="R1418" s="58">
        <v>0</v>
      </c>
      <c r="S1418" s="91">
        <v>0</v>
      </c>
    </row>
    <row r="1419" spans="1:19">
      <c r="A1419" s="54" t="s">
        <v>2243</v>
      </c>
      <c r="B1419" s="55" t="s">
        <v>2244</v>
      </c>
      <c r="C1419" s="56">
        <v>5</v>
      </c>
      <c r="D1419" s="57">
        <v>62.2</v>
      </c>
      <c r="E1419" s="57">
        <v>2.6</v>
      </c>
      <c r="F1419" s="57">
        <v>2.5219999999999998</v>
      </c>
      <c r="G1419" s="57">
        <v>0</v>
      </c>
      <c r="H1419" s="57">
        <v>19.186</v>
      </c>
      <c r="I1419" s="57">
        <v>33.634</v>
      </c>
      <c r="J1419" s="57">
        <v>0</v>
      </c>
      <c r="K1419" s="57">
        <v>0</v>
      </c>
      <c r="L1419" s="57">
        <v>0</v>
      </c>
      <c r="M1419" s="57">
        <v>0</v>
      </c>
      <c r="N1419" s="58">
        <v>1</v>
      </c>
      <c r="O1419" s="58">
        <v>2</v>
      </c>
      <c r="P1419" s="58">
        <v>0</v>
      </c>
      <c r="Q1419" s="58">
        <v>0</v>
      </c>
      <c r="R1419" s="58">
        <v>0</v>
      </c>
      <c r="S1419" s="91">
        <v>0</v>
      </c>
    </row>
    <row r="1420" spans="1:19">
      <c r="A1420" s="54" t="s">
        <v>2245</v>
      </c>
      <c r="B1420" s="55" t="s">
        <v>2246</v>
      </c>
      <c r="C1420" s="56">
        <v>5</v>
      </c>
      <c r="D1420" s="57">
        <v>62.2</v>
      </c>
      <c r="E1420" s="57">
        <v>2.6</v>
      </c>
      <c r="F1420" s="57">
        <v>2.5219999999999998</v>
      </c>
      <c r="G1420" s="57">
        <v>0</v>
      </c>
      <c r="H1420" s="57">
        <v>22.529</v>
      </c>
      <c r="I1420" s="57">
        <v>36.820999999999998</v>
      </c>
      <c r="J1420" s="57">
        <v>0</v>
      </c>
      <c r="K1420" s="57">
        <v>0</v>
      </c>
      <c r="L1420" s="57">
        <v>0</v>
      </c>
      <c r="M1420" s="57">
        <v>0</v>
      </c>
      <c r="N1420" s="58">
        <v>1</v>
      </c>
      <c r="O1420" s="58">
        <v>2</v>
      </c>
      <c r="P1420" s="58">
        <v>0</v>
      </c>
      <c r="Q1420" s="58">
        <v>0</v>
      </c>
      <c r="R1420" s="58">
        <v>0</v>
      </c>
      <c r="S1420" s="91">
        <v>0</v>
      </c>
    </row>
    <row r="1421" spans="1:19">
      <c r="A1421" s="54" t="s">
        <v>2247</v>
      </c>
      <c r="B1421" s="55" t="s">
        <v>2248</v>
      </c>
      <c r="C1421" s="56">
        <v>5</v>
      </c>
      <c r="D1421" s="57">
        <v>61</v>
      </c>
      <c r="E1421" s="57">
        <v>2.6</v>
      </c>
      <c r="F1421" s="57">
        <v>2.5219999999999998</v>
      </c>
      <c r="G1421" s="57">
        <v>0</v>
      </c>
      <c r="H1421" s="57">
        <v>24.780999999999999</v>
      </c>
      <c r="I1421" s="57">
        <v>33.670999999999999</v>
      </c>
      <c r="J1421" s="57">
        <v>0</v>
      </c>
      <c r="K1421" s="57">
        <v>0</v>
      </c>
      <c r="L1421" s="57">
        <v>0</v>
      </c>
      <c r="M1421" s="57">
        <v>0</v>
      </c>
      <c r="N1421" s="58">
        <v>1</v>
      </c>
      <c r="O1421" s="58">
        <v>2</v>
      </c>
      <c r="P1421" s="58">
        <v>0</v>
      </c>
      <c r="Q1421" s="58">
        <v>0</v>
      </c>
      <c r="R1421" s="58">
        <v>0</v>
      </c>
      <c r="S1421" s="91">
        <v>0</v>
      </c>
    </row>
    <row r="1422" spans="1:19">
      <c r="A1422" s="54" t="s">
        <v>2249</v>
      </c>
      <c r="B1422" s="55" t="s">
        <v>2250</v>
      </c>
      <c r="C1422" s="56">
        <v>5</v>
      </c>
      <c r="D1422" s="57">
        <v>64</v>
      </c>
      <c r="E1422" s="57">
        <v>2.6</v>
      </c>
      <c r="F1422" s="57">
        <v>2.5150000000000001</v>
      </c>
      <c r="G1422" s="57">
        <v>0</v>
      </c>
      <c r="H1422" s="57">
        <v>25.114000000000001</v>
      </c>
      <c r="I1422" s="57">
        <v>39.106000000000002</v>
      </c>
      <c r="J1422" s="57">
        <v>0</v>
      </c>
      <c r="K1422" s="57">
        <v>0</v>
      </c>
      <c r="L1422" s="57">
        <v>0</v>
      </c>
      <c r="M1422" s="57">
        <v>0</v>
      </c>
      <c r="N1422" s="58">
        <v>1</v>
      </c>
      <c r="O1422" s="58">
        <v>2</v>
      </c>
      <c r="P1422" s="58">
        <v>0</v>
      </c>
      <c r="Q1422" s="58">
        <v>0</v>
      </c>
      <c r="R1422" s="58">
        <v>0</v>
      </c>
      <c r="S1422" s="91">
        <v>0</v>
      </c>
    </row>
    <row r="1423" spans="1:19">
      <c r="A1423" s="54" t="s">
        <v>2251</v>
      </c>
      <c r="B1423" s="55" t="s">
        <v>2252</v>
      </c>
      <c r="C1423" s="56">
        <v>5</v>
      </c>
      <c r="D1423" s="57">
        <v>64</v>
      </c>
      <c r="E1423" s="57">
        <v>2.6</v>
      </c>
      <c r="F1423" s="57">
        <v>2.5219999999999998</v>
      </c>
      <c r="G1423" s="57">
        <v>0</v>
      </c>
      <c r="H1423" s="57">
        <v>22.5</v>
      </c>
      <c r="I1423" s="57">
        <v>36.829000000000001</v>
      </c>
      <c r="J1423" s="57">
        <v>0</v>
      </c>
      <c r="K1423" s="57">
        <v>0</v>
      </c>
      <c r="L1423" s="57">
        <v>0</v>
      </c>
      <c r="M1423" s="57">
        <v>0</v>
      </c>
      <c r="N1423" s="58">
        <v>1</v>
      </c>
      <c r="O1423" s="58">
        <v>2</v>
      </c>
      <c r="P1423" s="58">
        <v>0</v>
      </c>
      <c r="Q1423" s="58">
        <v>0</v>
      </c>
      <c r="R1423" s="58">
        <v>0</v>
      </c>
      <c r="S1423" s="91">
        <v>0</v>
      </c>
    </row>
    <row r="1424" spans="1:19">
      <c r="A1424" s="54" t="s">
        <v>2253</v>
      </c>
      <c r="B1424" s="55" t="s">
        <v>2254</v>
      </c>
      <c r="C1424" s="56">
        <v>5</v>
      </c>
      <c r="D1424" s="57">
        <v>64</v>
      </c>
      <c r="E1424" s="57">
        <v>2.6</v>
      </c>
      <c r="F1424" s="57">
        <v>2.5219999999999998</v>
      </c>
      <c r="G1424" s="57">
        <v>0</v>
      </c>
      <c r="H1424" s="57">
        <v>24.8</v>
      </c>
      <c r="I1424" s="57">
        <v>33.700000000000003</v>
      </c>
      <c r="J1424" s="57">
        <v>0</v>
      </c>
      <c r="K1424" s="57">
        <v>0</v>
      </c>
      <c r="L1424" s="57">
        <v>0</v>
      </c>
      <c r="M1424" s="57">
        <v>0</v>
      </c>
      <c r="N1424" s="58">
        <v>1</v>
      </c>
      <c r="O1424" s="58">
        <v>2</v>
      </c>
      <c r="P1424" s="58">
        <v>0</v>
      </c>
      <c r="Q1424" s="58">
        <v>0</v>
      </c>
      <c r="R1424" s="58">
        <v>0</v>
      </c>
      <c r="S1424" s="91">
        <v>0</v>
      </c>
    </row>
    <row r="1425" spans="1:19">
      <c r="A1425" s="54" t="s">
        <v>2255</v>
      </c>
      <c r="B1425" s="55" t="s">
        <v>2256</v>
      </c>
      <c r="C1425" s="56">
        <v>5</v>
      </c>
      <c r="D1425" s="57">
        <v>61.7</v>
      </c>
      <c r="E1425" s="57">
        <v>2.6</v>
      </c>
      <c r="F1425" s="57">
        <v>2.5219999999999998</v>
      </c>
      <c r="G1425" s="57">
        <v>0</v>
      </c>
      <c r="H1425" s="57">
        <v>20.7</v>
      </c>
      <c r="I1425" s="57">
        <v>28.8</v>
      </c>
      <c r="J1425" s="57">
        <v>0</v>
      </c>
      <c r="K1425" s="57">
        <v>0</v>
      </c>
      <c r="L1425" s="57">
        <v>0</v>
      </c>
      <c r="M1425" s="57">
        <v>0</v>
      </c>
      <c r="N1425" s="58">
        <v>1</v>
      </c>
      <c r="O1425" s="58">
        <v>2</v>
      </c>
      <c r="P1425" s="58">
        <v>0</v>
      </c>
      <c r="Q1425" s="58">
        <v>0</v>
      </c>
      <c r="R1425" s="58">
        <v>0</v>
      </c>
      <c r="S1425" s="91">
        <v>0</v>
      </c>
    </row>
    <row r="1426" spans="1:19">
      <c r="A1426" s="54" t="s">
        <v>2257</v>
      </c>
      <c r="B1426" s="55" t="s">
        <v>2258</v>
      </c>
      <c r="C1426" s="56">
        <v>5</v>
      </c>
      <c r="D1426" s="57">
        <v>67.5</v>
      </c>
      <c r="E1426" s="57">
        <v>3</v>
      </c>
      <c r="F1426" s="57">
        <v>3</v>
      </c>
      <c r="G1426" s="57">
        <v>2.57</v>
      </c>
      <c r="H1426" s="57">
        <v>11</v>
      </c>
      <c r="I1426" s="57">
        <v>28.5</v>
      </c>
      <c r="J1426" s="57">
        <v>43.5</v>
      </c>
      <c r="K1426" s="57">
        <v>0</v>
      </c>
      <c r="L1426" s="57">
        <v>0</v>
      </c>
      <c r="M1426" s="57">
        <v>0</v>
      </c>
      <c r="N1426" s="58">
        <v>0</v>
      </c>
      <c r="O1426" s="58">
        <v>1</v>
      </c>
      <c r="P1426" s="58">
        <v>2</v>
      </c>
      <c r="Q1426" s="58">
        <v>0</v>
      </c>
      <c r="R1426" s="58">
        <v>0</v>
      </c>
      <c r="S1426" s="91">
        <v>0</v>
      </c>
    </row>
    <row r="1427" spans="1:19">
      <c r="A1427" s="54" t="s">
        <v>2259</v>
      </c>
      <c r="B1427" s="55" t="s">
        <v>2260</v>
      </c>
      <c r="C1427" s="56">
        <v>5</v>
      </c>
      <c r="D1427" s="57">
        <v>67.5</v>
      </c>
      <c r="E1427" s="57">
        <v>3</v>
      </c>
      <c r="F1427" s="57">
        <v>3</v>
      </c>
      <c r="G1427" s="57">
        <v>2.58</v>
      </c>
      <c r="H1427" s="57">
        <v>11</v>
      </c>
      <c r="I1427" s="57">
        <v>28.5</v>
      </c>
      <c r="J1427" s="57">
        <v>43.5</v>
      </c>
      <c r="K1427" s="57">
        <v>0</v>
      </c>
      <c r="L1427" s="57">
        <v>0</v>
      </c>
      <c r="M1427" s="57">
        <v>0</v>
      </c>
      <c r="N1427" s="58">
        <v>0</v>
      </c>
      <c r="O1427" s="58">
        <v>1</v>
      </c>
      <c r="P1427" s="58">
        <v>2</v>
      </c>
      <c r="Q1427" s="58">
        <v>0</v>
      </c>
      <c r="R1427" s="58">
        <v>0</v>
      </c>
      <c r="S1427" s="91">
        <v>0</v>
      </c>
    </row>
    <row r="1428" spans="1:19">
      <c r="A1428" s="54" t="s">
        <v>2261</v>
      </c>
      <c r="B1428" s="55" t="s">
        <v>2262</v>
      </c>
      <c r="C1428" s="56">
        <v>5</v>
      </c>
      <c r="D1428" s="57">
        <v>67.5</v>
      </c>
      <c r="E1428" s="57">
        <v>3</v>
      </c>
      <c r="F1428" s="57">
        <v>3</v>
      </c>
      <c r="G1428" s="57">
        <v>2.59</v>
      </c>
      <c r="H1428" s="57">
        <v>11</v>
      </c>
      <c r="I1428" s="57">
        <v>28.5</v>
      </c>
      <c r="J1428" s="57">
        <v>43.5</v>
      </c>
      <c r="K1428" s="57">
        <v>0</v>
      </c>
      <c r="L1428" s="57">
        <v>0</v>
      </c>
      <c r="M1428" s="57">
        <v>0</v>
      </c>
      <c r="N1428" s="58">
        <v>0</v>
      </c>
      <c r="O1428" s="58">
        <v>1</v>
      </c>
      <c r="P1428" s="58">
        <v>2</v>
      </c>
      <c r="Q1428" s="58">
        <v>0</v>
      </c>
      <c r="R1428" s="58">
        <v>0</v>
      </c>
      <c r="S1428" s="91">
        <v>0</v>
      </c>
    </row>
    <row r="1429" spans="1:19">
      <c r="A1429" s="54" t="s">
        <v>2263</v>
      </c>
      <c r="B1429" s="55" t="s">
        <v>2264</v>
      </c>
      <c r="C1429" s="56">
        <v>5</v>
      </c>
      <c r="D1429" s="57">
        <v>67.5</v>
      </c>
      <c r="E1429" s="57">
        <v>3</v>
      </c>
      <c r="F1429" s="57">
        <v>3</v>
      </c>
      <c r="G1429" s="57">
        <v>2.6</v>
      </c>
      <c r="H1429" s="57">
        <v>11</v>
      </c>
      <c r="I1429" s="57">
        <v>28.5</v>
      </c>
      <c r="J1429" s="57">
        <v>43.5</v>
      </c>
      <c r="K1429" s="57">
        <v>0</v>
      </c>
      <c r="L1429" s="57">
        <v>0</v>
      </c>
      <c r="M1429" s="57">
        <v>0</v>
      </c>
      <c r="N1429" s="58">
        <v>0</v>
      </c>
      <c r="O1429" s="58">
        <v>1</v>
      </c>
      <c r="P1429" s="58">
        <v>2</v>
      </c>
      <c r="Q1429" s="58">
        <v>0</v>
      </c>
      <c r="R1429" s="58">
        <v>0</v>
      </c>
      <c r="S1429" s="91">
        <v>0</v>
      </c>
    </row>
    <row r="1430" spans="1:19">
      <c r="A1430" s="54" t="s">
        <v>2265</v>
      </c>
      <c r="B1430" s="55" t="s">
        <v>2266</v>
      </c>
      <c r="C1430" s="56">
        <v>5</v>
      </c>
      <c r="D1430" s="57">
        <v>67.5</v>
      </c>
      <c r="E1430" s="57">
        <v>3</v>
      </c>
      <c r="F1430" s="57">
        <v>3</v>
      </c>
      <c r="G1430" s="57">
        <v>2.61</v>
      </c>
      <c r="H1430" s="57">
        <v>11</v>
      </c>
      <c r="I1430" s="57">
        <v>28.5</v>
      </c>
      <c r="J1430" s="57">
        <v>43.5</v>
      </c>
      <c r="K1430" s="57">
        <v>0</v>
      </c>
      <c r="L1430" s="57">
        <v>0</v>
      </c>
      <c r="M1430" s="57">
        <v>0</v>
      </c>
      <c r="N1430" s="58">
        <v>0</v>
      </c>
      <c r="O1430" s="58">
        <v>1</v>
      </c>
      <c r="P1430" s="58">
        <v>2</v>
      </c>
      <c r="Q1430" s="58">
        <v>0</v>
      </c>
      <c r="R1430" s="58">
        <v>0</v>
      </c>
      <c r="S1430" s="91">
        <v>0</v>
      </c>
    </row>
    <row r="1431" spans="1:19">
      <c r="A1431" s="54" t="s">
        <v>2267</v>
      </c>
      <c r="B1431" s="55" t="s">
        <v>2268</v>
      </c>
      <c r="C1431" s="56">
        <v>5</v>
      </c>
      <c r="D1431" s="57">
        <v>61.7</v>
      </c>
      <c r="E1431" s="57">
        <v>2.6</v>
      </c>
      <c r="F1431" s="57">
        <v>2.5219999999999998</v>
      </c>
      <c r="G1431" s="57">
        <v>0</v>
      </c>
      <c r="H1431" s="57">
        <v>20.2</v>
      </c>
      <c r="I1431" s="57">
        <v>34.6</v>
      </c>
      <c r="J1431" s="57">
        <v>42</v>
      </c>
      <c r="K1431" s="57">
        <v>0</v>
      </c>
      <c r="L1431" s="57">
        <v>0</v>
      </c>
      <c r="M1431" s="57">
        <v>0</v>
      </c>
      <c r="N1431" s="58">
        <v>1</v>
      </c>
      <c r="O1431" s="58">
        <v>2</v>
      </c>
      <c r="P1431" s="58">
        <v>3.3</v>
      </c>
      <c r="Q1431" s="58">
        <v>0</v>
      </c>
      <c r="R1431" s="58">
        <v>0</v>
      </c>
      <c r="S1431" s="91">
        <v>0</v>
      </c>
    </row>
    <row r="1432" spans="1:19">
      <c r="A1432" s="54" t="s">
        <v>2269</v>
      </c>
      <c r="B1432" s="55" t="s">
        <v>2270</v>
      </c>
      <c r="C1432" s="56">
        <v>5</v>
      </c>
      <c r="D1432" s="57">
        <v>61.7</v>
      </c>
      <c r="E1432" s="57">
        <v>2.6</v>
      </c>
      <c r="F1432" s="57">
        <v>2.5219999999999998</v>
      </c>
      <c r="G1432" s="57">
        <v>0</v>
      </c>
      <c r="H1432" s="57">
        <v>19.2</v>
      </c>
      <c r="I1432" s="57">
        <v>33.6</v>
      </c>
      <c r="J1432" s="57">
        <v>41</v>
      </c>
      <c r="K1432" s="57">
        <v>0</v>
      </c>
      <c r="L1432" s="57">
        <v>0</v>
      </c>
      <c r="M1432" s="57">
        <v>0</v>
      </c>
      <c r="N1432" s="58">
        <v>1</v>
      </c>
      <c r="O1432" s="58">
        <v>2</v>
      </c>
      <c r="P1432" s="58">
        <v>3.3</v>
      </c>
      <c r="Q1432" s="58">
        <v>0</v>
      </c>
      <c r="R1432" s="58">
        <v>0</v>
      </c>
      <c r="S1432" s="91">
        <v>0</v>
      </c>
    </row>
    <row r="1433" spans="1:19">
      <c r="A1433" s="54" t="s">
        <v>2271</v>
      </c>
      <c r="B1433" s="55" t="s">
        <v>2272</v>
      </c>
      <c r="C1433" s="56">
        <v>5</v>
      </c>
      <c r="D1433" s="57">
        <v>68</v>
      </c>
      <c r="E1433" s="57">
        <v>2.6</v>
      </c>
      <c r="F1433" s="57">
        <v>2.5219999999999998</v>
      </c>
      <c r="G1433" s="57">
        <v>0</v>
      </c>
      <c r="H1433" s="57">
        <v>27</v>
      </c>
      <c r="I1433" s="57">
        <v>40</v>
      </c>
      <c r="J1433" s="57">
        <v>53</v>
      </c>
      <c r="K1433" s="57">
        <v>0</v>
      </c>
      <c r="L1433" s="57">
        <v>0</v>
      </c>
      <c r="M1433" s="57">
        <v>0</v>
      </c>
      <c r="N1433" s="58">
        <v>1</v>
      </c>
      <c r="O1433" s="58">
        <v>2</v>
      </c>
      <c r="P1433" s="58">
        <v>3.45</v>
      </c>
      <c r="Q1433" s="58">
        <v>0</v>
      </c>
      <c r="R1433" s="58">
        <v>0</v>
      </c>
      <c r="S1433" s="91">
        <v>0</v>
      </c>
    </row>
    <row r="1434" spans="1:19">
      <c r="A1434" s="54" t="s">
        <v>2273</v>
      </c>
      <c r="B1434" s="55" t="s">
        <v>2274</v>
      </c>
      <c r="C1434" s="56">
        <v>5</v>
      </c>
      <c r="D1434" s="57">
        <v>60.9</v>
      </c>
      <c r="E1434" s="57">
        <v>2.6</v>
      </c>
      <c r="F1434" s="57">
        <v>2.5219999999999998</v>
      </c>
      <c r="G1434" s="57">
        <v>0</v>
      </c>
      <c r="H1434" s="57">
        <v>22.6</v>
      </c>
      <c r="I1434" s="57">
        <v>26.381</v>
      </c>
      <c r="J1434" s="57">
        <v>32.4</v>
      </c>
      <c r="K1434" s="57">
        <v>34.595999999999997</v>
      </c>
      <c r="L1434" s="57">
        <v>0</v>
      </c>
      <c r="M1434" s="57">
        <v>0</v>
      </c>
      <c r="N1434" s="58">
        <v>1</v>
      </c>
      <c r="O1434" s="58">
        <v>2.2999999999999998</v>
      </c>
      <c r="P1434" s="58">
        <v>0</v>
      </c>
      <c r="Q1434" s="58">
        <v>3</v>
      </c>
      <c r="R1434" s="58">
        <v>0</v>
      </c>
      <c r="S1434" s="91">
        <v>0</v>
      </c>
    </row>
    <row r="1435" spans="1:19">
      <c r="A1435" s="54" t="s">
        <v>2275</v>
      </c>
      <c r="B1435" s="55" t="s">
        <v>2276</v>
      </c>
      <c r="C1435" s="56">
        <v>5</v>
      </c>
      <c r="D1435" s="57">
        <v>61.4</v>
      </c>
      <c r="E1435" s="57">
        <v>2.6</v>
      </c>
      <c r="F1435" s="57">
        <v>2.5219999999999998</v>
      </c>
      <c r="G1435" s="57">
        <v>0</v>
      </c>
      <c r="H1435" s="57">
        <v>23.1</v>
      </c>
      <c r="I1435" s="57">
        <v>26.9</v>
      </c>
      <c r="J1435" s="57">
        <v>32.9</v>
      </c>
      <c r="K1435" s="57">
        <v>35.1</v>
      </c>
      <c r="L1435" s="57">
        <v>0</v>
      </c>
      <c r="M1435" s="57">
        <v>0</v>
      </c>
      <c r="N1435" s="58">
        <v>1</v>
      </c>
      <c r="O1435" s="58">
        <v>2.2999999999999998</v>
      </c>
      <c r="P1435" s="58">
        <v>0</v>
      </c>
      <c r="Q1435" s="58">
        <v>3</v>
      </c>
      <c r="R1435" s="58">
        <v>0</v>
      </c>
      <c r="S1435" s="91">
        <v>0</v>
      </c>
    </row>
    <row r="1436" spans="1:19">
      <c r="A1436" s="54" t="s">
        <v>2277</v>
      </c>
      <c r="B1436" s="55" t="s">
        <v>2278</v>
      </c>
      <c r="C1436" s="56">
        <v>5</v>
      </c>
      <c r="D1436" s="57">
        <v>61.7</v>
      </c>
      <c r="E1436" s="57">
        <v>2.6</v>
      </c>
      <c r="F1436" s="57">
        <v>2.5219999999999998</v>
      </c>
      <c r="G1436" s="57">
        <v>0</v>
      </c>
      <c r="H1436" s="57">
        <v>24</v>
      </c>
      <c r="I1436" s="57">
        <v>36.4</v>
      </c>
      <c r="J1436" s="57">
        <v>49.5</v>
      </c>
      <c r="K1436" s="57">
        <v>51</v>
      </c>
      <c r="L1436" s="57">
        <v>0</v>
      </c>
      <c r="M1436" s="57">
        <v>0</v>
      </c>
      <c r="N1436" s="58">
        <v>1</v>
      </c>
      <c r="O1436" s="58">
        <v>2</v>
      </c>
      <c r="P1436" s="58">
        <v>26</v>
      </c>
      <c r="Q1436" s="58">
        <v>0</v>
      </c>
      <c r="R1436" s="58">
        <v>0</v>
      </c>
      <c r="S1436" s="91">
        <v>0</v>
      </c>
    </row>
    <row r="1437" spans="1:19">
      <c r="A1437" s="54" t="s">
        <v>2279</v>
      </c>
      <c r="B1437" s="55" t="s">
        <v>2280</v>
      </c>
      <c r="C1437" s="56">
        <v>5</v>
      </c>
      <c r="D1437" s="57">
        <v>64.3</v>
      </c>
      <c r="E1437" s="57">
        <v>2.6</v>
      </c>
      <c r="F1437" s="57">
        <v>2.5219999999999998</v>
      </c>
      <c r="G1437" s="57">
        <v>0</v>
      </c>
      <c r="H1437" s="57">
        <v>24</v>
      </c>
      <c r="I1437" s="57">
        <v>36.4</v>
      </c>
      <c r="J1437" s="57">
        <v>49.5</v>
      </c>
      <c r="K1437" s="57">
        <v>51</v>
      </c>
      <c r="L1437" s="57">
        <v>0</v>
      </c>
      <c r="M1437" s="57">
        <v>0</v>
      </c>
      <c r="N1437" s="58">
        <v>1</v>
      </c>
      <c r="O1437" s="58">
        <v>2</v>
      </c>
      <c r="P1437" s="58">
        <v>26</v>
      </c>
      <c r="Q1437" s="58">
        <v>0</v>
      </c>
      <c r="R1437" s="58">
        <v>0</v>
      </c>
      <c r="S1437" s="91">
        <v>0</v>
      </c>
    </row>
    <row r="1438" spans="1:19">
      <c r="A1438" s="54" t="s">
        <v>2281</v>
      </c>
      <c r="B1438" s="55" t="s">
        <v>2282</v>
      </c>
      <c r="C1438" s="56">
        <v>5</v>
      </c>
      <c r="D1438" s="57">
        <v>67.5</v>
      </c>
      <c r="E1438" s="57">
        <v>3</v>
      </c>
      <c r="F1438" s="57">
        <v>3</v>
      </c>
      <c r="G1438" s="57">
        <v>2.57</v>
      </c>
      <c r="H1438" s="57">
        <v>11</v>
      </c>
      <c r="I1438" s="57">
        <v>28.5</v>
      </c>
      <c r="J1438" s="57">
        <v>43.5</v>
      </c>
      <c r="K1438" s="57">
        <v>0</v>
      </c>
      <c r="L1438" s="57">
        <v>0</v>
      </c>
      <c r="M1438" s="57">
        <v>0</v>
      </c>
      <c r="N1438" s="58">
        <v>0</v>
      </c>
      <c r="O1438" s="58">
        <v>1</v>
      </c>
      <c r="P1438" s="58">
        <v>2.15</v>
      </c>
      <c r="Q1438" s="58">
        <v>0</v>
      </c>
      <c r="R1438" s="58">
        <v>0</v>
      </c>
      <c r="S1438" s="91">
        <v>0</v>
      </c>
    </row>
    <row r="1439" spans="1:19">
      <c r="A1439" s="54" t="s">
        <v>2283</v>
      </c>
      <c r="B1439" s="55" t="s">
        <v>2284</v>
      </c>
      <c r="C1439" s="56">
        <v>5</v>
      </c>
      <c r="D1439" s="57">
        <v>67.5</v>
      </c>
      <c r="E1439" s="57">
        <v>3</v>
      </c>
      <c r="F1439" s="57">
        <v>3</v>
      </c>
      <c r="G1439" s="57">
        <v>2.58</v>
      </c>
      <c r="H1439" s="57">
        <v>11</v>
      </c>
      <c r="I1439" s="57">
        <v>28.5</v>
      </c>
      <c r="J1439" s="57">
        <v>43.5</v>
      </c>
      <c r="K1439" s="57">
        <v>0</v>
      </c>
      <c r="L1439" s="57">
        <v>0</v>
      </c>
      <c r="M1439" s="57">
        <v>0</v>
      </c>
      <c r="N1439" s="58">
        <v>0</v>
      </c>
      <c r="O1439" s="58">
        <v>1</v>
      </c>
      <c r="P1439" s="58">
        <v>2.15</v>
      </c>
      <c r="Q1439" s="58">
        <v>0</v>
      </c>
      <c r="R1439" s="58">
        <v>0</v>
      </c>
      <c r="S1439" s="91">
        <v>0</v>
      </c>
    </row>
    <row r="1440" spans="1:19">
      <c r="A1440" s="54" t="s">
        <v>2285</v>
      </c>
      <c r="B1440" s="55" t="s">
        <v>2286</v>
      </c>
      <c r="C1440" s="56">
        <v>5</v>
      </c>
      <c r="D1440" s="57">
        <v>67.5</v>
      </c>
      <c r="E1440" s="57">
        <v>3</v>
      </c>
      <c r="F1440" s="57">
        <v>3</v>
      </c>
      <c r="G1440" s="57">
        <v>2.59</v>
      </c>
      <c r="H1440" s="57">
        <v>11</v>
      </c>
      <c r="I1440" s="57">
        <v>28.5</v>
      </c>
      <c r="J1440" s="57">
        <v>43.5</v>
      </c>
      <c r="K1440" s="57">
        <v>0</v>
      </c>
      <c r="L1440" s="57">
        <v>0</v>
      </c>
      <c r="M1440" s="57">
        <v>0</v>
      </c>
      <c r="N1440" s="58">
        <v>0</v>
      </c>
      <c r="O1440" s="58">
        <v>1</v>
      </c>
      <c r="P1440" s="58">
        <v>2.15</v>
      </c>
      <c r="Q1440" s="58">
        <v>0</v>
      </c>
      <c r="R1440" s="58">
        <v>0</v>
      </c>
      <c r="S1440" s="91">
        <v>0</v>
      </c>
    </row>
    <row r="1441" spans="1:19">
      <c r="A1441" s="54" t="s">
        <v>2287</v>
      </c>
      <c r="B1441" s="55" t="s">
        <v>2288</v>
      </c>
      <c r="C1441" s="56">
        <v>5</v>
      </c>
      <c r="D1441" s="57">
        <v>67.5</v>
      </c>
      <c r="E1441" s="57">
        <v>3</v>
      </c>
      <c r="F1441" s="57">
        <v>3</v>
      </c>
      <c r="G1441" s="57">
        <v>2.6</v>
      </c>
      <c r="H1441" s="57">
        <v>11</v>
      </c>
      <c r="I1441" s="57">
        <v>28.5</v>
      </c>
      <c r="J1441" s="57">
        <v>43.5</v>
      </c>
      <c r="K1441" s="57">
        <v>0</v>
      </c>
      <c r="L1441" s="57">
        <v>0</v>
      </c>
      <c r="M1441" s="57">
        <v>0</v>
      </c>
      <c r="N1441" s="58">
        <v>0</v>
      </c>
      <c r="O1441" s="58">
        <v>1</v>
      </c>
      <c r="P1441" s="58">
        <v>2.15</v>
      </c>
      <c r="Q1441" s="58">
        <v>0</v>
      </c>
      <c r="R1441" s="58">
        <v>0</v>
      </c>
      <c r="S1441" s="91">
        <v>0</v>
      </c>
    </row>
    <row r="1442" spans="1:19">
      <c r="A1442" s="54" t="s">
        <v>2289</v>
      </c>
      <c r="B1442" s="55" t="s">
        <v>2290</v>
      </c>
      <c r="C1442" s="56">
        <v>5</v>
      </c>
      <c r="D1442" s="57">
        <v>67.5</v>
      </c>
      <c r="E1442" s="57">
        <v>3</v>
      </c>
      <c r="F1442" s="57">
        <v>3</v>
      </c>
      <c r="G1442" s="57">
        <v>2.61</v>
      </c>
      <c r="H1442" s="57">
        <v>11</v>
      </c>
      <c r="I1442" s="57">
        <v>28.5</v>
      </c>
      <c r="J1442" s="57">
        <v>43.5</v>
      </c>
      <c r="K1442" s="57">
        <v>0</v>
      </c>
      <c r="L1442" s="57">
        <v>0</v>
      </c>
      <c r="M1442" s="57">
        <v>0</v>
      </c>
      <c r="N1442" s="58">
        <v>0</v>
      </c>
      <c r="O1442" s="58">
        <v>1</v>
      </c>
      <c r="P1442" s="58">
        <v>2.15</v>
      </c>
      <c r="Q1442" s="58">
        <v>0</v>
      </c>
      <c r="R1442" s="58">
        <v>0</v>
      </c>
      <c r="S1442" s="91">
        <v>0</v>
      </c>
    </row>
    <row r="1443" spans="1:19">
      <c r="A1443" s="54" t="s">
        <v>2291</v>
      </c>
      <c r="B1443" s="55" t="s">
        <v>2292</v>
      </c>
      <c r="C1443" s="56">
        <v>5</v>
      </c>
      <c r="D1443" s="57">
        <v>68</v>
      </c>
      <c r="E1443" s="57">
        <v>2.6</v>
      </c>
      <c r="F1443" s="57">
        <v>2.5219999999999998</v>
      </c>
      <c r="G1443" s="57">
        <v>0</v>
      </c>
      <c r="H1443" s="57">
        <v>25</v>
      </c>
      <c r="I1443" s="57">
        <v>32.5</v>
      </c>
      <c r="J1443" s="57">
        <v>0</v>
      </c>
      <c r="K1443" s="57">
        <v>0</v>
      </c>
      <c r="L1443" s="57">
        <v>0</v>
      </c>
      <c r="M1443" s="57">
        <v>0</v>
      </c>
      <c r="N1443" s="58">
        <v>1</v>
      </c>
      <c r="O1443" s="58">
        <v>2.2999999999999998</v>
      </c>
      <c r="P1443" s="58">
        <v>0</v>
      </c>
      <c r="Q1443" s="58">
        <v>0</v>
      </c>
      <c r="R1443" s="58">
        <v>0</v>
      </c>
      <c r="S1443" s="91">
        <v>0</v>
      </c>
    </row>
    <row r="1444" spans="1:19">
      <c r="A1444" s="54" t="s">
        <v>2293</v>
      </c>
      <c r="B1444" s="55" t="s">
        <v>2294</v>
      </c>
      <c r="C1444" s="56">
        <v>5</v>
      </c>
      <c r="D1444" s="57">
        <v>68</v>
      </c>
      <c r="E1444" s="57">
        <v>2.6</v>
      </c>
      <c r="F1444" s="57">
        <v>2.5219999999999998</v>
      </c>
      <c r="G1444" s="57">
        <v>0</v>
      </c>
      <c r="H1444" s="57">
        <v>28.2</v>
      </c>
      <c r="I1444" s="57">
        <v>34</v>
      </c>
      <c r="J1444" s="57">
        <v>0</v>
      </c>
      <c r="K1444" s="57">
        <v>0</v>
      </c>
      <c r="L1444" s="57">
        <v>0</v>
      </c>
      <c r="M1444" s="57">
        <v>0</v>
      </c>
      <c r="N1444" s="58">
        <v>1</v>
      </c>
      <c r="O1444" s="58">
        <v>2.2999999999999998</v>
      </c>
      <c r="P1444" s="58">
        <v>0</v>
      </c>
      <c r="Q1444" s="58">
        <v>0</v>
      </c>
      <c r="R1444" s="58">
        <v>0</v>
      </c>
      <c r="S1444" s="91">
        <v>0</v>
      </c>
    </row>
    <row r="1445" spans="1:19">
      <c r="A1445" s="54" t="s">
        <v>2295</v>
      </c>
      <c r="B1445" s="55" t="s">
        <v>2296</v>
      </c>
      <c r="C1445" s="56">
        <v>5</v>
      </c>
      <c r="D1445" s="57">
        <v>65</v>
      </c>
      <c r="E1445" s="57">
        <v>3</v>
      </c>
      <c r="F1445" s="57">
        <v>3</v>
      </c>
      <c r="G1445" s="57">
        <v>2.58</v>
      </c>
      <c r="H1445" s="57">
        <v>11</v>
      </c>
      <c r="I1445" s="57">
        <v>28.3</v>
      </c>
      <c r="J1445" s="57">
        <v>39.4</v>
      </c>
      <c r="K1445" s="57">
        <v>0</v>
      </c>
      <c r="L1445" s="57">
        <v>0</v>
      </c>
      <c r="M1445" s="57">
        <v>0</v>
      </c>
      <c r="N1445" s="58">
        <v>0</v>
      </c>
      <c r="O1445" s="58">
        <v>1</v>
      </c>
      <c r="P1445" s="58">
        <v>2.2999999999999998</v>
      </c>
      <c r="Q1445" s="58">
        <v>0</v>
      </c>
      <c r="R1445" s="58">
        <v>0</v>
      </c>
      <c r="S1445" s="91">
        <v>0</v>
      </c>
    </row>
    <row r="1446" spans="1:19">
      <c r="A1446" s="54" t="s">
        <v>2297</v>
      </c>
      <c r="B1446" s="55" t="s">
        <v>2298</v>
      </c>
      <c r="C1446" s="56">
        <v>5</v>
      </c>
      <c r="D1446" s="57">
        <v>69</v>
      </c>
      <c r="E1446" s="57">
        <v>3</v>
      </c>
      <c r="F1446" s="57">
        <v>3</v>
      </c>
      <c r="G1446" s="57">
        <v>2.56</v>
      </c>
      <c r="H1446" s="57">
        <v>11</v>
      </c>
      <c r="I1446" s="57">
        <v>29.5</v>
      </c>
      <c r="J1446" s="57">
        <v>39.4</v>
      </c>
      <c r="K1446" s="57">
        <v>0</v>
      </c>
      <c r="L1446" s="57">
        <v>0</v>
      </c>
      <c r="M1446" s="57">
        <v>0</v>
      </c>
      <c r="N1446" s="58">
        <v>0</v>
      </c>
      <c r="O1446" s="58">
        <v>1</v>
      </c>
      <c r="P1446" s="58">
        <v>2.2999999999999998</v>
      </c>
      <c r="Q1446" s="58">
        <v>0</v>
      </c>
      <c r="R1446" s="58">
        <v>0</v>
      </c>
      <c r="S1446" s="91">
        <v>0</v>
      </c>
    </row>
    <row r="1447" spans="1:19">
      <c r="A1447" s="54" t="s">
        <v>2299</v>
      </c>
      <c r="B1447" s="55" t="s">
        <v>2300</v>
      </c>
      <c r="C1447" s="56">
        <v>5</v>
      </c>
      <c r="D1447" s="57">
        <v>64</v>
      </c>
      <c r="E1447" s="57">
        <v>2.6</v>
      </c>
      <c r="F1447" s="57">
        <v>2.5219999999999998</v>
      </c>
      <c r="G1447" s="57">
        <v>0</v>
      </c>
      <c r="H1447" s="57">
        <v>24</v>
      </c>
      <c r="I1447" s="57">
        <v>31.5</v>
      </c>
      <c r="J1447" s="57">
        <v>0</v>
      </c>
      <c r="K1447" s="57">
        <v>0</v>
      </c>
      <c r="L1447" s="57">
        <v>0</v>
      </c>
      <c r="M1447" s="57">
        <v>0</v>
      </c>
      <c r="N1447" s="58">
        <v>1</v>
      </c>
      <c r="O1447" s="58">
        <v>2.2999999999999998</v>
      </c>
      <c r="P1447" s="58">
        <v>0</v>
      </c>
      <c r="Q1447" s="58">
        <v>0</v>
      </c>
      <c r="R1447" s="58">
        <v>0</v>
      </c>
      <c r="S1447" s="91">
        <v>0</v>
      </c>
    </row>
    <row r="1448" spans="1:19">
      <c r="A1448" s="54" t="s">
        <v>2301</v>
      </c>
      <c r="B1448" s="55" t="s">
        <v>2302</v>
      </c>
      <c r="C1448" s="56">
        <v>5</v>
      </c>
      <c r="D1448" s="57">
        <v>65.8</v>
      </c>
      <c r="E1448" s="57">
        <v>3</v>
      </c>
      <c r="F1448" s="57">
        <v>3</v>
      </c>
      <c r="G1448" s="57">
        <v>2.59</v>
      </c>
      <c r="H1448" s="57">
        <v>11</v>
      </c>
      <c r="I1448" s="57">
        <v>28.5</v>
      </c>
      <c r="J1448" s="57">
        <v>43.5</v>
      </c>
      <c r="K1448" s="57">
        <v>0</v>
      </c>
      <c r="L1448" s="57">
        <v>0</v>
      </c>
      <c r="M1448" s="57">
        <v>0</v>
      </c>
      <c r="N1448" s="58">
        <v>0</v>
      </c>
      <c r="O1448" s="58">
        <v>1</v>
      </c>
      <c r="P1448" s="58">
        <v>2.2999999999999998</v>
      </c>
      <c r="Q1448" s="58">
        <v>0</v>
      </c>
      <c r="R1448" s="58">
        <v>0</v>
      </c>
      <c r="S1448" s="91">
        <v>0</v>
      </c>
    </row>
    <row r="1449" spans="1:19">
      <c r="A1449" s="54" t="s">
        <v>2303</v>
      </c>
      <c r="B1449" s="55" t="s">
        <v>2304</v>
      </c>
      <c r="C1449" s="56">
        <v>5</v>
      </c>
      <c r="D1449" s="57">
        <v>67.5</v>
      </c>
      <c r="E1449" s="57">
        <v>3</v>
      </c>
      <c r="F1449" s="57">
        <v>3</v>
      </c>
      <c r="G1449" s="57">
        <v>2.5499999999999998</v>
      </c>
      <c r="H1449" s="57">
        <v>11</v>
      </c>
      <c r="I1449" s="57">
        <v>28.5</v>
      </c>
      <c r="J1449" s="57">
        <v>43.5</v>
      </c>
      <c r="K1449" s="57">
        <v>0</v>
      </c>
      <c r="L1449" s="57">
        <v>0</v>
      </c>
      <c r="M1449" s="57">
        <v>0</v>
      </c>
      <c r="N1449" s="58">
        <v>0</v>
      </c>
      <c r="O1449" s="58">
        <v>1</v>
      </c>
      <c r="P1449" s="58">
        <v>2.2999999999999998</v>
      </c>
      <c r="Q1449" s="58">
        <v>0</v>
      </c>
      <c r="R1449" s="58">
        <v>0</v>
      </c>
      <c r="S1449" s="91">
        <v>0</v>
      </c>
    </row>
    <row r="1450" spans="1:19">
      <c r="A1450" s="54" t="s">
        <v>2305</v>
      </c>
      <c r="B1450" s="55" t="s">
        <v>2306</v>
      </c>
      <c r="C1450" s="56">
        <v>5</v>
      </c>
      <c r="D1450" s="57">
        <v>67.5</v>
      </c>
      <c r="E1450" s="57">
        <v>3</v>
      </c>
      <c r="F1450" s="57">
        <v>3</v>
      </c>
      <c r="G1450" s="57">
        <v>2.56</v>
      </c>
      <c r="H1450" s="57">
        <v>11</v>
      </c>
      <c r="I1450" s="57">
        <v>28.5</v>
      </c>
      <c r="J1450" s="57">
        <v>43.5</v>
      </c>
      <c r="K1450" s="57">
        <v>0</v>
      </c>
      <c r="L1450" s="57">
        <v>0</v>
      </c>
      <c r="M1450" s="57">
        <v>0</v>
      </c>
      <c r="N1450" s="58">
        <v>0</v>
      </c>
      <c r="O1450" s="58">
        <v>1</v>
      </c>
      <c r="P1450" s="58">
        <v>2.2999999999999998</v>
      </c>
      <c r="Q1450" s="58">
        <v>0</v>
      </c>
      <c r="R1450" s="58">
        <v>0</v>
      </c>
      <c r="S1450" s="91">
        <v>0</v>
      </c>
    </row>
    <row r="1451" spans="1:19">
      <c r="A1451" s="54" t="s">
        <v>2307</v>
      </c>
      <c r="B1451" s="55" t="s">
        <v>2308</v>
      </c>
      <c r="C1451" s="56">
        <v>5</v>
      </c>
      <c r="D1451" s="57">
        <v>67.5</v>
      </c>
      <c r="E1451" s="57">
        <v>3</v>
      </c>
      <c r="F1451" s="57">
        <v>3</v>
      </c>
      <c r="G1451" s="57">
        <v>2.57</v>
      </c>
      <c r="H1451" s="57">
        <v>11</v>
      </c>
      <c r="I1451" s="57">
        <v>28.5</v>
      </c>
      <c r="J1451" s="57">
        <v>43.5</v>
      </c>
      <c r="K1451" s="57">
        <v>0</v>
      </c>
      <c r="L1451" s="57">
        <v>0</v>
      </c>
      <c r="M1451" s="57">
        <v>0</v>
      </c>
      <c r="N1451" s="58">
        <v>0</v>
      </c>
      <c r="O1451" s="58">
        <v>1</v>
      </c>
      <c r="P1451" s="58">
        <v>2.2999999999999998</v>
      </c>
      <c r="Q1451" s="58">
        <v>0</v>
      </c>
      <c r="R1451" s="58">
        <v>0</v>
      </c>
      <c r="S1451" s="91">
        <v>0</v>
      </c>
    </row>
    <row r="1452" spans="1:19">
      <c r="A1452" s="54" t="s">
        <v>2309</v>
      </c>
      <c r="B1452" s="55" t="s">
        <v>2310</v>
      </c>
      <c r="C1452" s="56">
        <v>5</v>
      </c>
      <c r="D1452" s="57">
        <v>67.5</v>
      </c>
      <c r="E1452" s="57">
        <v>3</v>
      </c>
      <c r="F1452" s="57">
        <v>3</v>
      </c>
      <c r="G1452" s="57">
        <v>2.58</v>
      </c>
      <c r="H1452" s="57">
        <v>11</v>
      </c>
      <c r="I1452" s="57">
        <v>28.5</v>
      </c>
      <c r="J1452" s="57">
        <v>43.5</v>
      </c>
      <c r="K1452" s="57">
        <v>0</v>
      </c>
      <c r="L1452" s="57">
        <v>0</v>
      </c>
      <c r="M1452" s="57">
        <v>0</v>
      </c>
      <c r="N1452" s="58">
        <v>0</v>
      </c>
      <c r="O1452" s="58">
        <v>1</v>
      </c>
      <c r="P1452" s="58">
        <v>2.2999999999999998</v>
      </c>
      <c r="Q1452" s="58">
        <v>0</v>
      </c>
      <c r="R1452" s="58">
        <v>0</v>
      </c>
      <c r="S1452" s="91">
        <v>0</v>
      </c>
    </row>
    <row r="1453" spans="1:19">
      <c r="A1453" s="54" t="s">
        <v>2311</v>
      </c>
      <c r="B1453" s="55" t="s">
        <v>2312</v>
      </c>
      <c r="C1453" s="56">
        <v>5</v>
      </c>
      <c r="D1453" s="57">
        <v>67.5</v>
      </c>
      <c r="E1453" s="57">
        <v>3</v>
      </c>
      <c r="F1453" s="57">
        <v>3</v>
      </c>
      <c r="G1453" s="57">
        <v>2.59</v>
      </c>
      <c r="H1453" s="57">
        <v>11</v>
      </c>
      <c r="I1453" s="57">
        <v>28.5</v>
      </c>
      <c r="J1453" s="57">
        <v>43.5</v>
      </c>
      <c r="K1453" s="57">
        <v>0</v>
      </c>
      <c r="L1453" s="57">
        <v>0</v>
      </c>
      <c r="M1453" s="57">
        <v>0</v>
      </c>
      <c r="N1453" s="58">
        <v>0</v>
      </c>
      <c r="O1453" s="58">
        <v>1</v>
      </c>
      <c r="P1453" s="58">
        <v>2.2999999999999998</v>
      </c>
      <c r="Q1453" s="58">
        <v>0</v>
      </c>
      <c r="R1453" s="58">
        <v>0</v>
      </c>
      <c r="S1453" s="91">
        <v>0</v>
      </c>
    </row>
    <row r="1454" spans="1:19">
      <c r="A1454" s="54" t="s">
        <v>2313</v>
      </c>
      <c r="B1454" s="55" t="s">
        <v>2314</v>
      </c>
      <c r="C1454" s="56">
        <v>5</v>
      </c>
      <c r="D1454" s="57">
        <v>67.5</v>
      </c>
      <c r="E1454" s="57">
        <v>3</v>
      </c>
      <c r="F1454" s="57">
        <v>3</v>
      </c>
      <c r="G1454" s="57">
        <v>2.6</v>
      </c>
      <c r="H1454" s="57">
        <v>11</v>
      </c>
      <c r="I1454" s="57">
        <v>28.5</v>
      </c>
      <c r="J1454" s="57">
        <v>43.5</v>
      </c>
      <c r="K1454" s="57">
        <v>0</v>
      </c>
      <c r="L1454" s="57">
        <v>0</v>
      </c>
      <c r="M1454" s="57">
        <v>0</v>
      </c>
      <c r="N1454" s="58">
        <v>0</v>
      </c>
      <c r="O1454" s="58">
        <v>1</v>
      </c>
      <c r="P1454" s="58">
        <v>2.2999999999999998</v>
      </c>
      <c r="Q1454" s="58">
        <v>0</v>
      </c>
      <c r="R1454" s="58">
        <v>0</v>
      </c>
      <c r="S1454" s="91">
        <v>0</v>
      </c>
    </row>
    <row r="1455" spans="1:19">
      <c r="A1455" s="54" t="s">
        <v>2315</v>
      </c>
      <c r="B1455" s="55" t="s">
        <v>2316</v>
      </c>
      <c r="C1455" s="56">
        <v>5</v>
      </c>
      <c r="D1455" s="57">
        <v>67.5</v>
      </c>
      <c r="E1455" s="57">
        <v>3</v>
      </c>
      <c r="F1455" s="57">
        <v>3</v>
      </c>
      <c r="G1455" s="57">
        <v>2.61</v>
      </c>
      <c r="H1455" s="57">
        <v>11</v>
      </c>
      <c r="I1455" s="57">
        <v>28.5</v>
      </c>
      <c r="J1455" s="57">
        <v>43.5</v>
      </c>
      <c r="K1455" s="57">
        <v>0</v>
      </c>
      <c r="L1455" s="57">
        <v>0</v>
      </c>
      <c r="M1455" s="57">
        <v>0</v>
      </c>
      <c r="N1455" s="58">
        <v>0</v>
      </c>
      <c r="O1455" s="58">
        <v>1</v>
      </c>
      <c r="P1455" s="58">
        <v>2.2999999999999998</v>
      </c>
      <c r="Q1455" s="58">
        <v>0</v>
      </c>
      <c r="R1455" s="58">
        <v>0</v>
      </c>
      <c r="S1455" s="91">
        <v>0</v>
      </c>
    </row>
    <row r="1456" spans="1:19">
      <c r="A1456" s="54" t="s">
        <v>2317</v>
      </c>
      <c r="B1456" s="55" t="s">
        <v>2318</v>
      </c>
      <c r="C1456" s="56">
        <v>5</v>
      </c>
      <c r="D1456" s="57">
        <v>67.5</v>
      </c>
      <c r="E1456" s="57">
        <v>3</v>
      </c>
      <c r="F1456" s="57">
        <v>3</v>
      </c>
      <c r="G1456" s="57">
        <v>2.62</v>
      </c>
      <c r="H1456" s="57">
        <v>11</v>
      </c>
      <c r="I1456" s="57">
        <v>28.5</v>
      </c>
      <c r="J1456" s="57">
        <v>43.5</v>
      </c>
      <c r="K1456" s="57">
        <v>0</v>
      </c>
      <c r="L1456" s="57">
        <v>0</v>
      </c>
      <c r="M1456" s="57">
        <v>0</v>
      </c>
      <c r="N1456" s="58">
        <v>0</v>
      </c>
      <c r="O1456" s="58">
        <v>1</v>
      </c>
      <c r="P1456" s="58">
        <v>2.2999999999999998</v>
      </c>
      <c r="Q1456" s="58">
        <v>0</v>
      </c>
      <c r="R1456" s="58">
        <v>0</v>
      </c>
      <c r="S1456" s="91">
        <v>0</v>
      </c>
    </row>
    <row r="1457" spans="1:19">
      <c r="A1457" s="54" t="s">
        <v>2319</v>
      </c>
      <c r="B1457" s="55" t="s">
        <v>2320</v>
      </c>
      <c r="C1457" s="56">
        <v>5</v>
      </c>
      <c r="D1457" s="57">
        <v>67.5</v>
      </c>
      <c r="E1457" s="57">
        <v>3</v>
      </c>
      <c r="F1457" s="57">
        <v>3</v>
      </c>
      <c r="G1457" s="57">
        <v>2.63</v>
      </c>
      <c r="H1457" s="57">
        <v>11</v>
      </c>
      <c r="I1457" s="57">
        <v>28.5</v>
      </c>
      <c r="J1457" s="57">
        <v>43.5</v>
      </c>
      <c r="K1457" s="57">
        <v>0</v>
      </c>
      <c r="L1457" s="57">
        <v>0</v>
      </c>
      <c r="M1457" s="57">
        <v>0</v>
      </c>
      <c r="N1457" s="58">
        <v>0</v>
      </c>
      <c r="O1457" s="58">
        <v>1</v>
      </c>
      <c r="P1457" s="58">
        <v>2.2999999999999998</v>
      </c>
      <c r="Q1457" s="58">
        <v>0</v>
      </c>
      <c r="R1457" s="58">
        <v>0</v>
      </c>
      <c r="S1457" s="91">
        <v>0</v>
      </c>
    </row>
    <row r="1458" spans="1:19">
      <c r="A1458" s="54" t="s">
        <v>2321</v>
      </c>
      <c r="B1458" s="55" t="s">
        <v>2322</v>
      </c>
      <c r="C1458" s="56">
        <v>5</v>
      </c>
      <c r="D1458" s="57">
        <v>67.5</v>
      </c>
      <c r="E1458" s="57">
        <v>3</v>
      </c>
      <c r="F1458" s="57">
        <v>3</v>
      </c>
      <c r="G1458" s="57">
        <v>2.64</v>
      </c>
      <c r="H1458" s="57">
        <v>11</v>
      </c>
      <c r="I1458" s="57">
        <v>28.5</v>
      </c>
      <c r="J1458" s="57">
        <v>43.5</v>
      </c>
      <c r="K1458" s="57">
        <v>0</v>
      </c>
      <c r="L1458" s="57">
        <v>0</v>
      </c>
      <c r="M1458" s="57">
        <v>0</v>
      </c>
      <c r="N1458" s="58">
        <v>0</v>
      </c>
      <c r="O1458" s="58">
        <v>1</v>
      </c>
      <c r="P1458" s="58">
        <v>2.2999999999999998</v>
      </c>
      <c r="Q1458" s="58">
        <v>0</v>
      </c>
      <c r="R1458" s="58">
        <v>0</v>
      </c>
      <c r="S1458" s="91">
        <v>0</v>
      </c>
    </row>
    <row r="1459" spans="1:19">
      <c r="A1459" s="54" t="s">
        <v>2323</v>
      </c>
      <c r="B1459" s="55" t="s">
        <v>2324</v>
      </c>
      <c r="C1459" s="56">
        <v>5</v>
      </c>
      <c r="D1459" s="57">
        <v>67.5</v>
      </c>
      <c r="E1459" s="57">
        <v>3</v>
      </c>
      <c r="F1459" s="57">
        <v>3</v>
      </c>
      <c r="G1459" s="57">
        <v>2.65</v>
      </c>
      <c r="H1459" s="57">
        <v>11</v>
      </c>
      <c r="I1459" s="57">
        <v>28.5</v>
      </c>
      <c r="J1459" s="57">
        <v>43.5</v>
      </c>
      <c r="K1459" s="57">
        <v>0</v>
      </c>
      <c r="L1459" s="57">
        <v>0</v>
      </c>
      <c r="M1459" s="57">
        <v>0</v>
      </c>
      <c r="N1459" s="58">
        <v>0</v>
      </c>
      <c r="O1459" s="58">
        <v>1</v>
      </c>
      <c r="P1459" s="58">
        <v>2.2999999999999998</v>
      </c>
      <c r="Q1459" s="58">
        <v>0</v>
      </c>
      <c r="R1459" s="58">
        <v>0</v>
      </c>
      <c r="S1459" s="91">
        <v>0</v>
      </c>
    </row>
    <row r="1460" spans="1:19">
      <c r="A1460" s="54" t="s">
        <v>2325</v>
      </c>
      <c r="B1460" s="55" t="s">
        <v>2326</v>
      </c>
      <c r="C1460" s="56">
        <v>5</v>
      </c>
      <c r="D1460" s="57">
        <v>67.5</v>
      </c>
      <c r="E1460" s="57">
        <v>3</v>
      </c>
      <c r="F1460" s="57">
        <v>3</v>
      </c>
      <c r="G1460" s="57">
        <v>2.66</v>
      </c>
      <c r="H1460" s="57">
        <v>11</v>
      </c>
      <c r="I1460" s="57">
        <v>28.5</v>
      </c>
      <c r="J1460" s="57">
        <v>43.5</v>
      </c>
      <c r="K1460" s="57">
        <v>0</v>
      </c>
      <c r="L1460" s="57">
        <v>0</v>
      </c>
      <c r="M1460" s="57">
        <v>0</v>
      </c>
      <c r="N1460" s="58">
        <v>0</v>
      </c>
      <c r="O1460" s="58">
        <v>1</v>
      </c>
      <c r="P1460" s="58">
        <v>2.2999999999999998</v>
      </c>
      <c r="Q1460" s="58">
        <v>0</v>
      </c>
      <c r="R1460" s="58">
        <v>0</v>
      </c>
      <c r="S1460" s="91">
        <v>0</v>
      </c>
    </row>
    <row r="1461" spans="1:19">
      <c r="A1461" s="54" t="s">
        <v>2327</v>
      </c>
      <c r="B1461" s="55" t="s">
        <v>2328</v>
      </c>
      <c r="C1461" s="56">
        <v>5</v>
      </c>
      <c r="D1461" s="57">
        <v>67.5</v>
      </c>
      <c r="E1461" s="57">
        <v>3</v>
      </c>
      <c r="F1461" s="57">
        <v>3</v>
      </c>
      <c r="G1461" s="57">
        <v>2.67</v>
      </c>
      <c r="H1461" s="57">
        <v>11</v>
      </c>
      <c r="I1461" s="57">
        <v>28.5</v>
      </c>
      <c r="J1461" s="57">
        <v>43.5</v>
      </c>
      <c r="K1461" s="57">
        <v>0</v>
      </c>
      <c r="L1461" s="57">
        <v>0</v>
      </c>
      <c r="M1461" s="57">
        <v>0</v>
      </c>
      <c r="N1461" s="58">
        <v>0</v>
      </c>
      <c r="O1461" s="58">
        <v>1</v>
      </c>
      <c r="P1461" s="58">
        <v>2.2999999999999998</v>
      </c>
      <c r="Q1461" s="58">
        <v>0</v>
      </c>
      <c r="R1461" s="58">
        <v>0</v>
      </c>
      <c r="S1461" s="91">
        <v>0</v>
      </c>
    </row>
    <row r="1462" spans="1:19">
      <c r="A1462" s="54" t="s">
        <v>2329</v>
      </c>
      <c r="B1462" s="55" t="s">
        <v>2330</v>
      </c>
      <c r="C1462" s="56">
        <v>5</v>
      </c>
      <c r="D1462" s="57">
        <v>67.5</v>
      </c>
      <c r="E1462" s="57">
        <v>3</v>
      </c>
      <c r="F1462" s="57">
        <v>3</v>
      </c>
      <c r="G1462" s="57">
        <v>2.68</v>
      </c>
      <c r="H1462" s="57">
        <v>11</v>
      </c>
      <c r="I1462" s="57">
        <v>28.5</v>
      </c>
      <c r="J1462" s="57">
        <v>43.5</v>
      </c>
      <c r="K1462" s="57">
        <v>0</v>
      </c>
      <c r="L1462" s="57">
        <v>0</v>
      </c>
      <c r="M1462" s="57">
        <v>0</v>
      </c>
      <c r="N1462" s="58">
        <v>0</v>
      </c>
      <c r="O1462" s="58">
        <v>1</v>
      </c>
      <c r="P1462" s="58">
        <v>2.2999999999999998</v>
      </c>
      <c r="Q1462" s="58">
        <v>0</v>
      </c>
      <c r="R1462" s="58">
        <v>0</v>
      </c>
      <c r="S1462" s="91">
        <v>0</v>
      </c>
    </row>
    <row r="1463" spans="1:19">
      <c r="A1463" s="54" t="s">
        <v>2331</v>
      </c>
      <c r="B1463" s="55" t="s">
        <v>2332</v>
      </c>
      <c r="C1463" s="56">
        <v>5</v>
      </c>
      <c r="D1463" s="57">
        <v>65.5</v>
      </c>
      <c r="E1463" s="57">
        <v>3</v>
      </c>
      <c r="F1463" s="57">
        <v>3</v>
      </c>
      <c r="G1463" s="57">
        <v>2.63</v>
      </c>
      <c r="H1463" s="57">
        <v>7</v>
      </c>
      <c r="I1463" s="57">
        <v>23.5</v>
      </c>
      <c r="J1463" s="57">
        <v>38.5</v>
      </c>
      <c r="K1463" s="57">
        <v>0</v>
      </c>
      <c r="L1463" s="57">
        <v>0</v>
      </c>
      <c r="M1463" s="57">
        <v>0</v>
      </c>
      <c r="N1463" s="58">
        <v>0</v>
      </c>
      <c r="O1463" s="58">
        <v>1</v>
      </c>
      <c r="P1463" s="58">
        <v>2.2999999999999998</v>
      </c>
      <c r="Q1463" s="58">
        <v>0</v>
      </c>
      <c r="R1463" s="58">
        <v>0</v>
      </c>
      <c r="S1463" s="91">
        <v>0</v>
      </c>
    </row>
    <row r="1464" spans="1:19">
      <c r="A1464" s="54" t="s">
        <v>2333</v>
      </c>
      <c r="B1464" s="55" t="s">
        <v>2334</v>
      </c>
      <c r="C1464" s="56">
        <v>5</v>
      </c>
      <c r="D1464" s="57">
        <v>65.5</v>
      </c>
      <c r="E1464" s="57">
        <v>3</v>
      </c>
      <c r="F1464" s="57">
        <v>3</v>
      </c>
      <c r="G1464" s="57">
        <v>2.63</v>
      </c>
      <c r="H1464" s="57">
        <v>7</v>
      </c>
      <c r="I1464" s="57">
        <v>24</v>
      </c>
      <c r="J1464" s="57">
        <v>39</v>
      </c>
      <c r="K1464" s="57">
        <v>0</v>
      </c>
      <c r="L1464" s="57">
        <v>0</v>
      </c>
      <c r="M1464" s="57">
        <v>0</v>
      </c>
      <c r="N1464" s="58">
        <v>0</v>
      </c>
      <c r="O1464" s="58">
        <v>1</v>
      </c>
      <c r="P1464" s="58">
        <v>2.2999999999999998</v>
      </c>
      <c r="Q1464" s="58">
        <v>0</v>
      </c>
      <c r="R1464" s="58">
        <v>0</v>
      </c>
      <c r="S1464" s="91">
        <v>0</v>
      </c>
    </row>
    <row r="1465" spans="1:19">
      <c r="A1465" s="54" t="s">
        <v>2335</v>
      </c>
      <c r="B1465" s="55" t="s">
        <v>2336</v>
      </c>
      <c r="C1465" s="56">
        <v>5</v>
      </c>
      <c r="D1465" s="57">
        <v>66</v>
      </c>
      <c r="E1465" s="57">
        <v>3</v>
      </c>
      <c r="F1465" s="57">
        <v>3</v>
      </c>
      <c r="G1465" s="57">
        <v>2.63</v>
      </c>
      <c r="H1465" s="57">
        <v>7.5</v>
      </c>
      <c r="I1465" s="57">
        <v>24.5</v>
      </c>
      <c r="J1465" s="57">
        <v>39.5</v>
      </c>
      <c r="K1465" s="57">
        <v>0</v>
      </c>
      <c r="L1465" s="57">
        <v>0</v>
      </c>
      <c r="M1465" s="57">
        <v>0</v>
      </c>
      <c r="N1465" s="58">
        <v>0</v>
      </c>
      <c r="O1465" s="58">
        <v>1</v>
      </c>
      <c r="P1465" s="58">
        <v>2.2999999999999998</v>
      </c>
      <c r="Q1465" s="58">
        <v>0</v>
      </c>
      <c r="R1465" s="58">
        <v>0</v>
      </c>
      <c r="S1465" s="91">
        <v>0</v>
      </c>
    </row>
    <row r="1466" spans="1:19">
      <c r="A1466" s="54" t="s">
        <v>2337</v>
      </c>
      <c r="B1466" s="55" t="s">
        <v>65</v>
      </c>
      <c r="C1466" s="56">
        <v>5</v>
      </c>
      <c r="D1466" s="57">
        <v>64</v>
      </c>
      <c r="E1466" s="57">
        <v>2.6</v>
      </c>
      <c r="F1466" s="57">
        <v>2.5219999999999998</v>
      </c>
      <c r="G1466" s="57">
        <v>0</v>
      </c>
      <c r="H1466" s="57">
        <v>23</v>
      </c>
      <c r="I1466" s="57">
        <v>30.5</v>
      </c>
      <c r="J1466" s="57">
        <v>0</v>
      </c>
      <c r="K1466" s="57">
        <v>0</v>
      </c>
      <c r="L1466" s="57">
        <v>0</v>
      </c>
      <c r="M1466" s="57">
        <v>0</v>
      </c>
      <c r="N1466" s="58">
        <v>1</v>
      </c>
      <c r="O1466" s="58">
        <v>2.2999999999999998</v>
      </c>
      <c r="P1466" s="58">
        <v>0</v>
      </c>
      <c r="Q1466" s="58">
        <v>0</v>
      </c>
      <c r="R1466" s="58">
        <v>0</v>
      </c>
      <c r="S1466" s="91">
        <v>0</v>
      </c>
    </row>
    <row r="1467" spans="1:19">
      <c r="A1467" s="54" t="s">
        <v>2338</v>
      </c>
      <c r="B1467" s="55" t="s">
        <v>2339</v>
      </c>
      <c r="C1467" s="56">
        <v>5</v>
      </c>
      <c r="D1467" s="57">
        <v>63</v>
      </c>
      <c r="E1467" s="57">
        <v>2.6</v>
      </c>
      <c r="F1467" s="57">
        <v>2.5219999999999998</v>
      </c>
      <c r="G1467" s="57">
        <v>0</v>
      </c>
      <c r="H1467" s="57">
        <v>19</v>
      </c>
      <c r="I1467" s="57">
        <v>25</v>
      </c>
      <c r="J1467" s="57">
        <v>0</v>
      </c>
      <c r="K1467" s="57">
        <v>0</v>
      </c>
      <c r="L1467" s="57">
        <v>0</v>
      </c>
      <c r="M1467" s="57">
        <v>0</v>
      </c>
      <c r="N1467" s="58">
        <v>1</v>
      </c>
      <c r="O1467" s="58">
        <v>2.2999999999999998</v>
      </c>
      <c r="P1467" s="58">
        <v>0</v>
      </c>
      <c r="Q1467" s="58">
        <v>0</v>
      </c>
      <c r="R1467" s="58">
        <v>0</v>
      </c>
      <c r="S1467" s="91">
        <v>0</v>
      </c>
    </row>
    <row r="1468" spans="1:19">
      <c r="A1468" s="54" t="s">
        <v>2340</v>
      </c>
      <c r="B1468" s="55" t="s">
        <v>2341</v>
      </c>
      <c r="C1468" s="56">
        <v>5</v>
      </c>
      <c r="D1468" s="57">
        <v>69</v>
      </c>
      <c r="E1468" s="57">
        <v>3</v>
      </c>
      <c r="F1468" s="57">
        <v>3</v>
      </c>
      <c r="G1468" s="57">
        <v>2.58</v>
      </c>
      <c r="H1468" s="57">
        <v>11</v>
      </c>
      <c r="I1468" s="57">
        <v>28.3</v>
      </c>
      <c r="J1468" s="57">
        <v>39.4</v>
      </c>
      <c r="K1468" s="57">
        <v>0</v>
      </c>
      <c r="L1468" s="57">
        <v>0</v>
      </c>
      <c r="M1468" s="57">
        <v>0</v>
      </c>
      <c r="N1468" s="58">
        <v>0</v>
      </c>
      <c r="O1468" s="58">
        <v>1</v>
      </c>
      <c r="P1468" s="58">
        <v>2.2999999999999998</v>
      </c>
      <c r="Q1468" s="58">
        <v>0</v>
      </c>
      <c r="R1468" s="58">
        <v>0</v>
      </c>
      <c r="S1468" s="91">
        <v>0</v>
      </c>
    </row>
    <row r="1469" spans="1:19">
      <c r="A1469" s="54" t="s">
        <v>2342</v>
      </c>
      <c r="B1469" s="55" t="s">
        <v>2343</v>
      </c>
      <c r="C1469" s="56">
        <v>5</v>
      </c>
      <c r="D1469" s="57">
        <v>60.7</v>
      </c>
      <c r="E1469" s="57">
        <v>2.6</v>
      </c>
      <c r="F1469" s="57">
        <v>2.5219999999999998</v>
      </c>
      <c r="G1469" s="57">
        <v>0</v>
      </c>
      <c r="H1469" s="57">
        <v>20.2</v>
      </c>
      <c r="I1469" s="57">
        <v>28.2</v>
      </c>
      <c r="J1469" s="57">
        <v>0</v>
      </c>
      <c r="K1469" s="57">
        <v>0</v>
      </c>
      <c r="L1469" s="57">
        <v>0</v>
      </c>
      <c r="M1469" s="57">
        <v>0</v>
      </c>
      <c r="N1469" s="58">
        <v>1</v>
      </c>
      <c r="O1469" s="58">
        <v>2.4500000000000002</v>
      </c>
      <c r="P1469" s="58">
        <v>0</v>
      </c>
      <c r="Q1469" s="58">
        <v>0</v>
      </c>
      <c r="R1469" s="58">
        <v>0</v>
      </c>
      <c r="S1469" s="91">
        <v>0</v>
      </c>
    </row>
    <row r="1470" spans="1:19">
      <c r="A1470" s="54" t="s">
        <v>2344</v>
      </c>
      <c r="B1470" s="55" t="s">
        <v>2345</v>
      </c>
      <c r="C1470" s="56">
        <v>5</v>
      </c>
      <c r="D1470" s="57">
        <v>60</v>
      </c>
      <c r="E1470" s="57">
        <v>2.6</v>
      </c>
      <c r="F1470" s="57">
        <v>2.5219999999999998</v>
      </c>
      <c r="G1470" s="57">
        <v>0</v>
      </c>
      <c r="H1470" s="57">
        <v>24</v>
      </c>
      <c r="I1470" s="57">
        <v>37</v>
      </c>
      <c r="J1470" s="57">
        <v>0</v>
      </c>
      <c r="K1470" s="57">
        <v>0</v>
      </c>
      <c r="L1470" s="57">
        <v>0</v>
      </c>
      <c r="M1470" s="57">
        <v>0</v>
      </c>
      <c r="N1470" s="58">
        <v>1</v>
      </c>
      <c r="O1470" s="58">
        <v>2.4500000000000002</v>
      </c>
      <c r="P1470" s="58">
        <v>0</v>
      </c>
      <c r="Q1470" s="58">
        <v>0</v>
      </c>
      <c r="R1470" s="58">
        <v>0</v>
      </c>
      <c r="S1470" s="91">
        <v>0</v>
      </c>
    </row>
    <row r="1471" spans="1:19">
      <c r="A1471" s="54" t="s">
        <v>2346</v>
      </c>
      <c r="B1471" s="55" t="s">
        <v>2347</v>
      </c>
      <c r="C1471" s="56">
        <v>5</v>
      </c>
      <c r="D1471" s="57">
        <v>61.7</v>
      </c>
      <c r="E1471" s="57">
        <v>2.6</v>
      </c>
      <c r="F1471" s="57">
        <v>2.5219999999999998</v>
      </c>
      <c r="G1471" s="57">
        <v>0</v>
      </c>
      <c r="H1471" s="57">
        <v>21.2</v>
      </c>
      <c r="I1471" s="57">
        <v>29.2</v>
      </c>
      <c r="J1471" s="57">
        <v>0</v>
      </c>
      <c r="K1471" s="57">
        <v>0</v>
      </c>
      <c r="L1471" s="57">
        <v>0</v>
      </c>
      <c r="M1471" s="57">
        <v>0</v>
      </c>
      <c r="N1471" s="58">
        <v>1</v>
      </c>
      <c r="O1471" s="58">
        <v>2.4500000000000002</v>
      </c>
      <c r="P1471" s="58">
        <v>0</v>
      </c>
      <c r="Q1471" s="58">
        <v>0</v>
      </c>
      <c r="R1471" s="58">
        <v>0</v>
      </c>
      <c r="S1471" s="91">
        <v>0</v>
      </c>
    </row>
    <row r="1472" spans="1:19">
      <c r="A1472" s="54" t="s">
        <v>2348</v>
      </c>
      <c r="B1472" s="55" t="s">
        <v>2349</v>
      </c>
      <c r="C1472" s="56">
        <v>5</v>
      </c>
      <c r="D1472" s="57">
        <v>68.5</v>
      </c>
      <c r="E1472" s="57">
        <v>3</v>
      </c>
      <c r="F1472" s="57">
        <v>3.0070000000000001</v>
      </c>
      <c r="G1472" s="57">
        <v>2.532</v>
      </c>
      <c r="H1472" s="57">
        <v>11</v>
      </c>
      <c r="I1472" s="57">
        <v>29.3</v>
      </c>
      <c r="J1472" s="57">
        <v>44.3</v>
      </c>
      <c r="K1472" s="57">
        <v>0</v>
      </c>
      <c r="L1472" s="57">
        <v>0</v>
      </c>
      <c r="M1472" s="57">
        <v>0</v>
      </c>
      <c r="N1472" s="58">
        <v>0</v>
      </c>
      <c r="O1472" s="58">
        <v>1</v>
      </c>
      <c r="P1472" s="58">
        <v>2.4500000000000002</v>
      </c>
      <c r="Q1472" s="58">
        <v>0</v>
      </c>
      <c r="R1472" s="58">
        <v>0</v>
      </c>
      <c r="S1472" s="91">
        <v>0</v>
      </c>
    </row>
    <row r="1473" spans="1:19">
      <c r="A1473" s="54" t="s">
        <v>2350</v>
      </c>
      <c r="B1473" s="55" t="s">
        <v>2351</v>
      </c>
      <c r="C1473" s="56">
        <v>5</v>
      </c>
      <c r="D1473" s="57">
        <v>62.8</v>
      </c>
      <c r="E1473" s="57">
        <v>3</v>
      </c>
      <c r="F1473" s="57">
        <v>3</v>
      </c>
      <c r="G1473" s="57">
        <v>2.61</v>
      </c>
      <c r="H1473" s="57">
        <v>9</v>
      </c>
      <c r="I1473" s="57">
        <v>21.5</v>
      </c>
      <c r="J1473" s="57">
        <v>37.5</v>
      </c>
      <c r="K1473" s="57">
        <v>0</v>
      </c>
      <c r="L1473" s="57">
        <v>0</v>
      </c>
      <c r="M1473" s="57">
        <v>0</v>
      </c>
      <c r="N1473" s="58">
        <v>0</v>
      </c>
      <c r="O1473" s="58">
        <v>1</v>
      </c>
      <c r="P1473" s="58">
        <v>3</v>
      </c>
      <c r="Q1473" s="58">
        <v>0</v>
      </c>
      <c r="R1473" s="58">
        <v>0</v>
      </c>
      <c r="S1473" s="91">
        <v>0</v>
      </c>
    </row>
    <row r="1474" spans="1:19">
      <c r="A1474" s="54" t="s">
        <v>2352</v>
      </c>
      <c r="B1474" s="55" t="s">
        <v>2353</v>
      </c>
      <c r="C1474" s="56">
        <v>5</v>
      </c>
      <c r="D1474" s="57">
        <v>62.8</v>
      </c>
      <c r="E1474" s="57">
        <v>3</v>
      </c>
      <c r="F1474" s="57">
        <v>3</v>
      </c>
      <c r="G1474" s="57">
        <v>2.61</v>
      </c>
      <c r="H1474" s="57">
        <v>11</v>
      </c>
      <c r="I1474" s="57">
        <v>23.5</v>
      </c>
      <c r="J1474" s="57">
        <v>39.5</v>
      </c>
      <c r="K1474" s="57">
        <v>0</v>
      </c>
      <c r="L1474" s="57">
        <v>0</v>
      </c>
      <c r="M1474" s="57">
        <v>0</v>
      </c>
      <c r="N1474" s="58">
        <v>0</v>
      </c>
      <c r="O1474" s="58">
        <v>1.05</v>
      </c>
      <c r="P1474" s="58">
        <v>3</v>
      </c>
      <c r="Q1474" s="58">
        <v>0</v>
      </c>
      <c r="R1474" s="58">
        <v>0</v>
      </c>
      <c r="S1474" s="91">
        <v>0</v>
      </c>
    </row>
    <row r="1475" spans="1:19">
      <c r="A1475" s="54" t="s">
        <v>2354</v>
      </c>
      <c r="B1475" s="55" t="s">
        <v>67</v>
      </c>
      <c r="C1475" s="56">
        <v>5</v>
      </c>
      <c r="D1475" s="57">
        <v>61.7</v>
      </c>
      <c r="E1475" s="57">
        <v>2.6</v>
      </c>
      <c r="F1475" s="57">
        <v>2.5150000000000001</v>
      </c>
      <c r="G1475" s="57">
        <v>0</v>
      </c>
      <c r="H1475" s="57">
        <v>25.1</v>
      </c>
      <c r="I1475" s="57">
        <v>39.1</v>
      </c>
      <c r="J1475" s="57">
        <v>0</v>
      </c>
      <c r="K1475" s="57">
        <v>0</v>
      </c>
      <c r="L1475" s="57">
        <v>0</v>
      </c>
      <c r="M1475" s="57">
        <v>0</v>
      </c>
      <c r="N1475" s="58">
        <v>1</v>
      </c>
      <c r="O1475" s="58">
        <v>4</v>
      </c>
      <c r="P1475" s="58">
        <v>0</v>
      </c>
      <c r="Q1475" s="58">
        <v>0</v>
      </c>
      <c r="R1475" s="58">
        <v>0</v>
      </c>
      <c r="S1475" s="91">
        <v>0</v>
      </c>
    </row>
    <row r="1476" spans="1:19">
      <c r="A1476" s="54" t="s">
        <v>2355</v>
      </c>
      <c r="B1476" s="55" t="s">
        <v>2356</v>
      </c>
      <c r="C1476" s="56">
        <v>5</v>
      </c>
      <c r="D1476" s="57">
        <v>61.7</v>
      </c>
      <c r="E1476" s="57">
        <v>2.6</v>
      </c>
      <c r="F1476" s="57">
        <v>2.5219999999999998</v>
      </c>
      <c r="G1476" s="57">
        <v>0</v>
      </c>
      <c r="H1476" s="57">
        <v>24.9</v>
      </c>
      <c r="I1476" s="57">
        <v>36.39</v>
      </c>
      <c r="J1476" s="57">
        <v>0</v>
      </c>
      <c r="K1476" s="57">
        <v>0</v>
      </c>
      <c r="L1476" s="57">
        <v>0</v>
      </c>
      <c r="M1476" s="57">
        <v>0</v>
      </c>
      <c r="N1476" s="58">
        <v>1</v>
      </c>
      <c r="O1476" s="58">
        <v>4</v>
      </c>
      <c r="P1476" s="58">
        <v>0</v>
      </c>
      <c r="Q1476" s="58">
        <v>0</v>
      </c>
      <c r="R1476" s="58">
        <v>0</v>
      </c>
      <c r="S1476" s="91">
        <v>0</v>
      </c>
    </row>
    <row r="1477" spans="1:19">
      <c r="A1477" s="54" t="s">
        <v>2357</v>
      </c>
      <c r="B1477" s="55" t="s">
        <v>2358</v>
      </c>
      <c r="C1477" s="56">
        <v>5</v>
      </c>
      <c r="D1477" s="57">
        <v>61.7</v>
      </c>
      <c r="E1477" s="57">
        <v>2.6</v>
      </c>
      <c r="F1477" s="57">
        <v>2.5219999999999998</v>
      </c>
      <c r="G1477" s="57">
        <v>0</v>
      </c>
      <c r="H1477" s="57">
        <v>25.2</v>
      </c>
      <c r="I1477" s="57">
        <v>36.700000000000003</v>
      </c>
      <c r="J1477" s="57">
        <v>0</v>
      </c>
      <c r="K1477" s="57">
        <v>0</v>
      </c>
      <c r="L1477" s="57">
        <v>0</v>
      </c>
      <c r="M1477" s="57">
        <v>0</v>
      </c>
      <c r="N1477" s="58">
        <v>1</v>
      </c>
      <c r="O1477" s="58">
        <v>4</v>
      </c>
      <c r="P1477" s="58">
        <v>0</v>
      </c>
      <c r="Q1477" s="58">
        <v>0</v>
      </c>
      <c r="R1477" s="58">
        <v>0</v>
      </c>
      <c r="S1477" s="91">
        <v>0</v>
      </c>
    </row>
    <row r="1478" spans="1:19">
      <c r="A1478" s="54" t="s">
        <v>2359</v>
      </c>
      <c r="B1478" s="55" t="s">
        <v>2360</v>
      </c>
      <c r="C1478" s="56">
        <v>5</v>
      </c>
      <c r="D1478" s="57">
        <v>68</v>
      </c>
      <c r="E1478" s="57">
        <v>2.6</v>
      </c>
      <c r="F1478" s="57">
        <v>2.5150000000000001</v>
      </c>
      <c r="G1478" s="57">
        <v>0</v>
      </c>
      <c r="H1478" s="57">
        <v>31.4</v>
      </c>
      <c r="I1478" s="57">
        <v>45.402000000000001</v>
      </c>
      <c r="J1478" s="57">
        <v>0</v>
      </c>
      <c r="K1478" s="57">
        <v>0</v>
      </c>
      <c r="L1478" s="57">
        <v>0</v>
      </c>
      <c r="M1478" s="57">
        <v>0</v>
      </c>
      <c r="N1478" s="58">
        <v>1</v>
      </c>
      <c r="O1478" s="58">
        <v>4</v>
      </c>
      <c r="P1478" s="58">
        <v>0</v>
      </c>
      <c r="Q1478" s="58">
        <v>0</v>
      </c>
      <c r="R1478" s="58">
        <v>0</v>
      </c>
      <c r="S1478" s="91">
        <v>0</v>
      </c>
    </row>
    <row r="1479" spans="1:19">
      <c r="A1479" s="54" t="s">
        <v>2361</v>
      </c>
      <c r="B1479" s="55" t="s">
        <v>2362</v>
      </c>
      <c r="C1479" s="56">
        <v>5</v>
      </c>
      <c r="D1479" s="57">
        <v>63</v>
      </c>
      <c r="E1479" s="57">
        <v>2.6</v>
      </c>
      <c r="F1479" s="57">
        <v>2.5150000000000001</v>
      </c>
      <c r="G1479" s="57">
        <v>0</v>
      </c>
      <c r="H1479" s="57">
        <v>25.1</v>
      </c>
      <c r="I1479" s="57">
        <v>39.101999999999997</v>
      </c>
      <c r="J1479" s="57">
        <v>0</v>
      </c>
      <c r="K1479" s="57">
        <v>0</v>
      </c>
      <c r="L1479" s="57">
        <v>0</v>
      </c>
      <c r="M1479" s="57">
        <v>0</v>
      </c>
      <c r="N1479" s="58">
        <v>1</v>
      </c>
      <c r="O1479" s="58">
        <v>4</v>
      </c>
      <c r="P1479" s="58">
        <v>0</v>
      </c>
      <c r="Q1479" s="58">
        <v>0</v>
      </c>
      <c r="R1479" s="58">
        <v>0</v>
      </c>
      <c r="S1479" s="91">
        <v>0</v>
      </c>
    </row>
    <row r="1480" spans="1:19">
      <c r="A1480" s="54" t="s">
        <v>2363</v>
      </c>
      <c r="B1480" s="55" t="s">
        <v>2364</v>
      </c>
      <c r="C1480" s="56">
        <v>5</v>
      </c>
      <c r="D1480" s="57">
        <v>60</v>
      </c>
      <c r="E1480" s="57">
        <v>2.6</v>
      </c>
      <c r="F1480" s="57">
        <v>2.5219999999999998</v>
      </c>
      <c r="G1480" s="57">
        <v>0</v>
      </c>
      <c r="H1480" s="57">
        <v>22.7</v>
      </c>
      <c r="I1480" s="57">
        <v>37.101999999999997</v>
      </c>
      <c r="J1480" s="57">
        <v>0</v>
      </c>
      <c r="K1480" s="57">
        <v>0</v>
      </c>
      <c r="L1480" s="57">
        <v>0</v>
      </c>
      <c r="M1480" s="57">
        <v>0</v>
      </c>
      <c r="N1480" s="58">
        <v>1</v>
      </c>
      <c r="O1480" s="58">
        <v>4</v>
      </c>
      <c r="P1480" s="58">
        <v>0</v>
      </c>
      <c r="Q1480" s="58">
        <v>0</v>
      </c>
      <c r="R1480" s="58">
        <v>0</v>
      </c>
      <c r="S1480" s="91">
        <v>0</v>
      </c>
    </row>
    <row r="1481" spans="1:19">
      <c r="A1481" s="54" t="s">
        <v>2365</v>
      </c>
      <c r="B1481" s="55" t="s">
        <v>2366</v>
      </c>
      <c r="C1481" s="56">
        <v>5</v>
      </c>
      <c r="D1481" s="57">
        <v>63.7</v>
      </c>
      <c r="E1481" s="57">
        <v>2.6</v>
      </c>
      <c r="F1481" s="57">
        <v>2.5150000000000001</v>
      </c>
      <c r="G1481" s="57">
        <v>0</v>
      </c>
      <c r="H1481" s="57">
        <v>25.1</v>
      </c>
      <c r="I1481" s="57">
        <v>39.1</v>
      </c>
      <c r="J1481" s="57">
        <v>0</v>
      </c>
      <c r="K1481" s="57">
        <v>0</v>
      </c>
      <c r="L1481" s="57">
        <v>0</v>
      </c>
      <c r="M1481" s="57">
        <v>0</v>
      </c>
      <c r="N1481" s="58">
        <v>1</v>
      </c>
      <c r="O1481" s="58">
        <v>4</v>
      </c>
      <c r="P1481" s="58">
        <v>0</v>
      </c>
      <c r="Q1481" s="58">
        <v>0</v>
      </c>
      <c r="R1481" s="58">
        <v>0</v>
      </c>
      <c r="S1481" s="91">
        <v>0</v>
      </c>
    </row>
    <row r="1482" spans="1:19">
      <c r="A1482" s="54" t="s">
        <v>2367</v>
      </c>
      <c r="B1482" s="55" t="s">
        <v>2368</v>
      </c>
      <c r="C1482" s="56">
        <v>5</v>
      </c>
      <c r="D1482" s="57">
        <v>61.7</v>
      </c>
      <c r="E1482" s="57">
        <v>2.6</v>
      </c>
      <c r="F1482" s="57">
        <v>2.5150000000000001</v>
      </c>
      <c r="G1482" s="57">
        <v>0</v>
      </c>
      <c r="H1482" s="57">
        <v>26.1</v>
      </c>
      <c r="I1482" s="57">
        <v>40.1</v>
      </c>
      <c r="J1482" s="57">
        <v>0</v>
      </c>
      <c r="K1482" s="57">
        <v>0</v>
      </c>
      <c r="L1482" s="57">
        <v>0</v>
      </c>
      <c r="M1482" s="57">
        <v>0</v>
      </c>
      <c r="N1482" s="58">
        <v>1</v>
      </c>
      <c r="O1482" s="58">
        <v>4</v>
      </c>
      <c r="P1482" s="58">
        <v>0</v>
      </c>
      <c r="Q1482" s="58">
        <v>0</v>
      </c>
      <c r="R1482" s="58">
        <v>0</v>
      </c>
      <c r="S1482" s="91">
        <v>0</v>
      </c>
    </row>
    <row r="1483" spans="1:19">
      <c r="A1483" s="54" t="s">
        <v>2369</v>
      </c>
      <c r="B1483" s="55" t="s">
        <v>68</v>
      </c>
      <c r="C1483" s="56">
        <v>5</v>
      </c>
      <c r="D1483" s="57">
        <v>61.7</v>
      </c>
      <c r="E1483" s="57">
        <v>2.6</v>
      </c>
      <c r="F1483" s="57">
        <v>2.5219999999999998</v>
      </c>
      <c r="G1483" s="57">
        <v>0</v>
      </c>
      <c r="H1483" s="57">
        <v>22.7</v>
      </c>
      <c r="I1483" s="57">
        <v>37.1</v>
      </c>
      <c r="J1483" s="57">
        <v>0</v>
      </c>
      <c r="K1483" s="57">
        <v>0</v>
      </c>
      <c r="L1483" s="57">
        <v>0</v>
      </c>
      <c r="M1483" s="57">
        <v>0</v>
      </c>
      <c r="N1483" s="58">
        <v>1</v>
      </c>
      <c r="O1483" s="58">
        <v>4</v>
      </c>
      <c r="P1483" s="58">
        <v>0</v>
      </c>
      <c r="Q1483" s="58">
        <v>0</v>
      </c>
      <c r="R1483" s="58">
        <v>0</v>
      </c>
      <c r="S1483" s="91">
        <v>0</v>
      </c>
    </row>
    <row r="1484" spans="1:19">
      <c r="A1484" s="54" t="s">
        <v>2370</v>
      </c>
      <c r="B1484" s="55" t="s">
        <v>69</v>
      </c>
      <c r="C1484" s="56">
        <v>5</v>
      </c>
      <c r="D1484" s="57">
        <v>61.7</v>
      </c>
      <c r="E1484" s="57">
        <v>2.6</v>
      </c>
      <c r="F1484" s="57">
        <v>2.5219999999999998</v>
      </c>
      <c r="G1484" s="57">
        <v>0</v>
      </c>
      <c r="H1484" s="57">
        <v>28.9</v>
      </c>
      <c r="I1484" s="57">
        <v>40.4</v>
      </c>
      <c r="J1484" s="57">
        <v>0</v>
      </c>
      <c r="K1484" s="57">
        <v>0</v>
      </c>
      <c r="L1484" s="57">
        <v>0</v>
      </c>
      <c r="M1484" s="57">
        <v>0</v>
      </c>
      <c r="N1484" s="58">
        <v>1</v>
      </c>
      <c r="O1484" s="58">
        <v>4</v>
      </c>
      <c r="P1484" s="58">
        <v>0</v>
      </c>
      <c r="Q1484" s="58">
        <v>0</v>
      </c>
      <c r="R1484" s="58">
        <v>0</v>
      </c>
      <c r="S1484" s="91">
        <v>0</v>
      </c>
    </row>
    <row r="1485" spans="1:19">
      <c r="A1485" s="54" t="s">
        <v>2371</v>
      </c>
      <c r="B1485" s="55" t="s">
        <v>2372</v>
      </c>
      <c r="C1485" s="56">
        <v>5</v>
      </c>
      <c r="D1485" s="57">
        <v>61.7</v>
      </c>
      <c r="E1485" s="57">
        <v>2.6</v>
      </c>
      <c r="F1485" s="57">
        <v>2.5219999999999998</v>
      </c>
      <c r="G1485" s="57">
        <v>0</v>
      </c>
      <c r="H1485" s="57">
        <v>22.3</v>
      </c>
      <c r="I1485" s="57">
        <v>36.9</v>
      </c>
      <c r="J1485" s="57">
        <v>0</v>
      </c>
      <c r="K1485" s="57">
        <v>0</v>
      </c>
      <c r="L1485" s="57">
        <v>0</v>
      </c>
      <c r="M1485" s="57">
        <v>0</v>
      </c>
      <c r="N1485" s="58">
        <v>1</v>
      </c>
      <c r="O1485" s="58">
        <v>4</v>
      </c>
      <c r="P1485" s="58">
        <v>0</v>
      </c>
      <c r="Q1485" s="58">
        <v>0</v>
      </c>
      <c r="R1485" s="58">
        <v>0</v>
      </c>
      <c r="S1485" s="91">
        <v>0</v>
      </c>
    </row>
    <row r="1486" spans="1:19">
      <c r="A1486" s="54" t="s">
        <v>2373</v>
      </c>
      <c r="B1486" s="55" t="s">
        <v>2374</v>
      </c>
      <c r="C1486" s="56">
        <v>5</v>
      </c>
      <c r="D1486" s="57">
        <v>64</v>
      </c>
      <c r="E1486" s="57">
        <v>2.6</v>
      </c>
      <c r="F1486" s="57">
        <v>2.5219999999999998</v>
      </c>
      <c r="G1486" s="57">
        <v>0</v>
      </c>
      <c r="H1486" s="57">
        <v>26.5</v>
      </c>
      <c r="I1486" s="57">
        <v>0</v>
      </c>
      <c r="J1486" s="57">
        <v>0</v>
      </c>
      <c r="K1486" s="57">
        <v>0</v>
      </c>
      <c r="L1486" s="57">
        <v>0</v>
      </c>
      <c r="M1486" s="57">
        <v>0</v>
      </c>
      <c r="N1486" s="58">
        <v>1.1499999999999999</v>
      </c>
      <c r="O1486" s="58">
        <v>0</v>
      </c>
      <c r="P1486" s="58">
        <v>0</v>
      </c>
      <c r="Q1486" s="58">
        <v>0</v>
      </c>
      <c r="R1486" s="58">
        <v>0</v>
      </c>
      <c r="S1486" s="91">
        <v>0</v>
      </c>
    </row>
    <row r="1487" spans="1:19">
      <c r="A1487" s="54" t="s">
        <v>2375</v>
      </c>
      <c r="B1487" s="55" t="s">
        <v>2376</v>
      </c>
      <c r="C1487" s="56">
        <v>5</v>
      </c>
      <c r="D1487" s="57">
        <v>60.4</v>
      </c>
      <c r="E1487" s="57">
        <v>2.6</v>
      </c>
      <c r="F1487" s="57">
        <v>2.5150000000000001</v>
      </c>
      <c r="G1487" s="57">
        <v>0</v>
      </c>
      <c r="H1487" s="57">
        <v>22.5</v>
      </c>
      <c r="I1487" s="57">
        <v>0</v>
      </c>
      <c r="J1487" s="57">
        <v>0</v>
      </c>
      <c r="K1487" s="57">
        <v>0</v>
      </c>
      <c r="L1487" s="57">
        <v>0</v>
      </c>
      <c r="M1487" s="57">
        <v>0</v>
      </c>
      <c r="N1487" s="58">
        <v>1.1499999999999999</v>
      </c>
      <c r="O1487" s="58">
        <v>0</v>
      </c>
      <c r="P1487" s="58">
        <v>0</v>
      </c>
      <c r="Q1487" s="58">
        <v>0</v>
      </c>
      <c r="R1487" s="58">
        <v>0</v>
      </c>
      <c r="S1487" s="91">
        <v>0</v>
      </c>
    </row>
    <row r="1488" spans="1:19">
      <c r="A1488" s="54" t="s">
        <v>2377</v>
      </c>
      <c r="B1488" s="55" t="s">
        <v>2378</v>
      </c>
      <c r="C1488" s="56">
        <v>5</v>
      </c>
      <c r="D1488" s="57">
        <v>61.5</v>
      </c>
      <c r="E1488" s="57">
        <v>2.6</v>
      </c>
      <c r="F1488" s="57">
        <v>2.5219999999999998</v>
      </c>
      <c r="G1488" s="57">
        <v>0</v>
      </c>
      <c r="H1488" s="57">
        <v>26.5</v>
      </c>
      <c r="I1488" s="57">
        <v>0</v>
      </c>
      <c r="J1488" s="57">
        <v>0</v>
      </c>
      <c r="K1488" s="57">
        <v>0</v>
      </c>
      <c r="L1488" s="57">
        <v>0</v>
      </c>
      <c r="M1488" s="57">
        <v>0</v>
      </c>
      <c r="N1488" s="58">
        <v>1.1499999999999999</v>
      </c>
      <c r="O1488" s="58">
        <v>0</v>
      </c>
      <c r="P1488" s="58">
        <v>0</v>
      </c>
      <c r="Q1488" s="58">
        <v>0</v>
      </c>
      <c r="R1488" s="58">
        <v>0</v>
      </c>
      <c r="S1488" s="91">
        <v>0</v>
      </c>
    </row>
    <row r="1489" spans="1:19">
      <c r="A1489" s="54" t="s">
        <v>2379</v>
      </c>
      <c r="B1489" s="55" t="s">
        <v>2380</v>
      </c>
      <c r="C1489" s="56">
        <v>5</v>
      </c>
      <c r="D1489" s="57">
        <v>60.4</v>
      </c>
      <c r="E1489" s="57">
        <v>2.6</v>
      </c>
      <c r="F1489" s="57">
        <v>2.5150000000000001</v>
      </c>
      <c r="G1489" s="57">
        <v>0</v>
      </c>
      <c r="H1489" s="57">
        <v>22.486000000000001</v>
      </c>
      <c r="I1489" s="57">
        <v>0</v>
      </c>
      <c r="J1489" s="57">
        <v>0</v>
      </c>
      <c r="K1489" s="57">
        <v>0</v>
      </c>
      <c r="L1489" s="57">
        <v>0</v>
      </c>
      <c r="M1489" s="57">
        <v>0</v>
      </c>
      <c r="N1489" s="58">
        <v>1.1499999999999999</v>
      </c>
      <c r="O1489" s="58">
        <v>0</v>
      </c>
      <c r="P1489" s="58">
        <v>0</v>
      </c>
      <c r="Q1489" s="58">
        <v>0</v>
      </c>
      <c r="R1489" s="58">
        <v>0</v>
      </c>
      <c r="S1489" s="91">
        <v>0</v>
      </c>
    </row>
    <row r="1490" spans="1:19">
      <c r="A1490" s="54" t="s">
        <v>2381</v>
      </c>
      <c r="B1490" s="55" t="s">
        <v>2382</v>
      </c>
      <c r="C1490" s="56">
        <v>5</v>
      </c>
      <c r="D1490" s="57">
        <v>60.4</v>
      </c>
      <c r="E1490" s="57">
        <v>2.6</v>
      </c>
      <c r="F1490" s="57">
        <v>2.5150000000000001</v>
      </c>
      <c r="G1490" s="57">
        <v>0</v>
      </c>
      <c r="H1490" s="57">
        <v>22.986000000000001</v>
      </c>
      <c r="I1490" s="57">
        <v>0</v>
      </c>
      <c r="J1490" s="57">
        <v>0</v>
      </c>
      <c r="K1490" s="57">
        <v>0</v>
      </c>
      <c r="L1490" s="57">
        <v>0</v>
      </c>
      <c r="M1490" s="57">
        <v>0</v>
      </c>
      <c r="N1490" s="58">
        <v>1.1499999999999999</v>
      </c>
      <c r="O1490" s="58">
        <v>0</v>
      </c>
      <c r="P1490" s="58">
        <v>0</v>
      </c>
      <c r="Q1490" s="58">
        <v>0</v>
      </c>
      <c r="R1490" s="58">
        <v>0</v>
      </c>
      <c r="S1490" s="91">
        <v>0</v>
      </c>
    </row>
    <row r="1491" spans="1:19">
      <c r="A1491" s="54" t="s">
        <v>2383</v>
      </c>
      <c r="B1491" s="55" t="s">
        <v>2384</v>
      </c>
      <c r="C1491" s="56">
        <v>5</v>
      </c>
      <c r="D1491" s="57">
        <v>65.95</v>
      </c>
      <c r="E1491" s="57">
        <v>3</v>
      </c>
      <c r="F1491" s="57">
        <v>3</v>
      </c>
      <c r="G1491" s="57">
        <v>2.56</v>
      </c>
      <c r="H1491" s="57">
        <v>10.45</v>
      </c>
      <c r="I1491" s="57">
        <v>29</v>
      </c>
      <c r="J1491" s="57">
        <v>0</v>
      </c>
      <c r="K1491" s="57">
        <v>0</v>
      </c>
      <c r="L1491" s="57">
        <v>0</v>
      </c>
      <c r="M1491" s="57">
        <v>0</v>
      </c>
      <c r="N1491" s="58">
        <v>0</v>
      </c>
      <c r="O1491" s="58">
        <v>1.1499999999999999</v>
      </c>
      <c r="P1491" s="58">
        <v>0</v>
      </c>
      <c r="Q1491" s="58">
        <v>0</v>
      </c>
      <c r="R1491" s="58">
        <v>0</v>
      </c>
      <c r="S1491" s="91">
        <v>0</v>
      </c>
    </row>
    <row r="1492" spans="1:19">
      <c r="A1492" s="54" t="s">
        <v>2385</v>
      </c>
      <c r="B1492" s="55" t="s">
        <v>2386</v>
      </c>
      <c r="C1492" s="56">
        <v>5</v>
      </c>
      <c r="D1492" s="57">
        <v>65.95</v>
      </c>
      <c r="E1492" s="57">
        <v>3</v>
      </c>
      <c r="F1492" s="57">
        <v>3</v>
      </c>
      <c r="G1492" s="57">
        <v>2.57</v>
      </c>
      <c r="H1492" s="57">
        <v>11</v>
      </c>
      <c r="I1492" s="57">
        <v>27.95</v>
      </c>
      <c r="J1492" s="57">
        <v>0</v>
      </c>
      <c r="K1492" s="57">
        <v>0</v>
      </c>
      <c r="L1492" s="57">
        <v>0</v>
      </c>
      <c r="M1492" s="57">
        <v>0</v>
      </c>
      <c r="N1492" s="58">
        <v>0</v>
      </c>
      <c r="O1492" s="58">
        <v>1.1499999999999999</v>
      </c>
      <c r="P1492" s="58">
        <v>0</v>
      </c>
      <c r="Q1492" s="58">
        <v>0</v>
      </c>
      <c r="R1492" s="58">
        <v>0</v>
      </c>
      <c r="S1492" s="91">
        <v>0</v>
      </c>
    </row>
    <row r="1493" spans="1:19">
      <c r="A1493" s="54" t="s">
        <v>2387</v>
      </c>
      <c r="B1493" s="55" t="s">
        <v>2388</v>
      </c>
      <c r="C1493" s="56">
        <v>5</v>
      </c>
      <c r="D1493" s="57">
        <v>67.5</v>
      </c>
      <c r="E1493" s="57">
        <v>3</v>
      </c>
      <c r="F1493" s="57">
        <v>3</v>
      </c>
      <c r="G1493" s="57">
        <v>2.61</v>
      </c>
      <c r="H1493" s="57">
        <v>11</v>
      </c>
      <c r="I1493" s="57">
        <v>26.2</v>
      </c>
      <c r="J1493" s="57">
        <v>38.08</v>
      </c>
      <c r="K1493" s="57">
        <v>43.822000000000003</v>
      </c>
      <c r="L1493" s="57">
        <v>0</v>
      </c>
      <c r="M1493" s="57">
        <v>0</v>
      </c>
      <c r="N1493" s="58">
        <v>0</v>
      </c>
      <c r="O1493" s="58">
        <v>1.1499999999999999</v>
      </c>
      <c r="P1493" s="58">
        <v>1.25</v>
      </c>
      <c r="Q1493" s="58">
        <v>2.15</v>
      </c>
      <c r="R1493" s="58">
        <v>0</v>
      </c>
      <c r="S1493" s="91">
        <v>0</v>
      </c>
    </row>
    <row r="1494" spans="1:19">
      <c r="A1494" s="54" t="s">
        <v>2389</v>
      </c>
      <c r="B1494" s="55" t="s">
        <v>2390</v>
      </c>
      <c r="C1494" s="56">
        <v>5</v>
      </c>
      <c r="D1494" s="57">
        <v>67.5</v>
      </c>
      <c r="E1494" s="57">
        <v>3</v>
      </c>
      <c r="F1494" s="57">
        <v>3</v>
      </c>
      <c r="G1494" s="57">
        <v>2.58</v>
      </c>
      <c r="H1494" s="57">
        <v>8</v>
      </c>
      <c r="I1494" s="57">
        <v>26.5</v>
      </c>
      <c r="J1494" s="57">
        <v>38.5</v>
      </c>
      <c r="K1494" s="57">
        <v>0</v>
      </c>
      <c r="L1494" s="57">
        <v>0</v>
      </c>
      <c r="M1494" s="57">
        <v>0</v>
      </c>
      <c r="N1494" s="58">
        <v>0</v>
      </c>
      <c r="O1494" s="58">
        <v>1.1499999999999999</v>
      </c>
      <c r="P1494" s="58">
        <v>1.45</v>
      </c>
      <c r="Q1494" s="58">
        <v>0</v>
      </c>
      <c r="R1494" s="58">
        <v>0</v>
      </c>
      <c r="S1494" s="91">
        <v>0</v>
      </c>
    </row>
    <row r="1495" spans="1:19">
      <c r="A1495" s="54" t="s">
        <v>2391</v>
      </c>
      <c r="B1495" s="55" t="s">
        <v>2392</v>
      </c>
      <c r="C1495" s="56">
        <v>5</v>
      </c>
      <c r="D1495" s="57">
        <v>67.5</v>
      </c>
      <c r="E1495" s="57">
        <v>3</v>
      </c>
      <c r="F1495" s="57">
        <v>3</v>
      </c>
      <c r="G1495" s="57">
        <v>2.59</v>
      </c>
      <c r="H1495" s="57">
        <v>8</v>
      </c>
      <c r="I1495" s="57">
        <v>26.5</v>
      </c>
      <c r="J1495" s="57">
        <v>38.5</v>
      </c>
      <c r="K1495" s="57">
        <v>0</v>
      </c>
      <c r="L1495" s="57">
        <v>0</v>
      </c>
      <c r="M1495" s="57">
        <v>0</v>
      </c>
      <c r="N1495" s="58">
        <v>0</v>
      </c>
      <c r="O1495" s="58">
        <v>1.1499999999999999</v>
      </c>
      <c r="P1495" s="58">
        <v>1.45</v>
      </c>
      <c r="Q1495" s="58">
        <v>0</v>
      </c>
      <c r="R1495" s="58">
        <v>0</v>
      </c>
      <c r="S1495" s="91">
        <v>0</v>
      </c>
    </row>
    <row r="1496" spans="1:19">
      <c r="A1496" s="54" t="s">
        <v>2393</v>
      </c>
      <c r="B1496" s="55" t="s">
        <v>2394</v>
      </c>
      <c r="C1496" s="56">
        <v>5</v>
      </c>
      <c r="D1496" s="57">
        <v>67.5</v>
      </c>
      <c r="E1496" s="57">
        <v>3</v>
      </c>
      <c r="F1496" s="57">
        <v>3</v>
      </c>
      <c r="G1496" s="57">
        <v>2.6</v>
      </c>
      <c r="H1496" s="57">
        <v>8</v>
      </c>
      <c r="I1496" s="57">
        <v>26.5</v>
      </c>
      <c r="J1496" s="57">
        <v>38.5</v>
      </c>
      <c r="K1496" s="57">
        <v>0</v>
      </c>
      <c r="L1496" s="57">
        <v>0</v>
      </c>
      <c r="M1496" s="57">
        <v>0</v>
      </c>
      <c r="N1496" s="58">
        <v>0</v>
      </c>
      <c r="O1496" s="58">
        <v>1.1499999999999999</v>
      </c>
      <c r="P1496" s="58">
        <v>1.45</v>
      </c>
      <c r="Q1496" s="58">
        <v>0</v>
      </c>
      <c r="R1496" s="58">
        <v>0</v>
      </c>
      <c r="S1496" s="91">
        <v>0</v>
      </c>
    </row>
    <row r="1497" spans="1:19">
      <c r="A1497" s="54" t="s">
        <v>2395</v>
      </c>
      <c r="B1497" s="55" t="s">
        <v>2396</v>
      </c>
      <c r="C1497" s="56">
        <v>5</v>
      </c>
      <c r="D1497" s="57">
        <v>67.5</v>
      </c>
      <c r="E1497" s="57">
        <v>3</v>
      </c>
      <c r="F1497" s="57">
        <v>3</v>
      </c>
      <c r="G1497" s="57">
        <v>2.61</v>
      </c>
      <c r="H1497" s="57">
        <v>8</v>
      </c>
      <c r="I1497" s="57">
        <v>26.5</v>
      </c>
      <c r="J1497" s="57">
        <v>38.5</v>
      </c>
      <c r="K1497" s="57">
        <v>0</v>
      </c>
      <c r="L1497" s="57">
        <v>0</v>
      </c>
      <c r="M1497" s="57">
        <v>0</v>
      </c>
      <c r="N1497" s="58">
        <v>0</v>
      </c>
      <c r="O1497" s="58">
        <v>1.1499999999999999</v>
      </c>
      <c r="P1497" s="58">
        <v>1.45</v>
      </c>
      <c r="Q1497" s="58">
        <v>0</v>
      </c>
      <c r="R1497" s="58">
        <v>0</v>
      </c>
      <c r="S1497" s="91">
        <v>0</v>
      </c>
    </row>
    <row r="1498" spans="1:19">
      <c r="A1498" s="54" t="s">
        <v>2397</v>
      </c>
      <c r="B1498" s="55" t="s">
        <v>2398</v>
      </c>
      <c r="C1498" s="56">
        <v>5</v>
      </c>
      <c r="D1498" s="57">
        <v>67.5</v>
      </c>
      <c r="E1498" s="57">
        <v>3</v>
      </c>
      <c r="F1498" s="57">
        <v>3</v>
      </c>
      <c r="G1498" s="57">
        <v>2.62</v>
      </c>
      <c r="H1498" s="57">
        <v>8</v>
      </c>
      <c r="I1498" s="57">
        <v>26.5</v>
      </c>
      <c r="J1498" s="57">
        <v>38.5</v>
      </c>
      <c r="K1498" s="57">
        <v>0</v>
      </c>
      <c r="L1498" s="57">
        <v>0</v>
      </c>
      <c r="M1498" s="57">
        <v>0</v>
      </c>
      <c r="N1498" s="58">
        <v>0</v>
      </c>
      <c r="O1498" s="58">
        <v>1.1499999999999999</v>
      </c>
      <c r="P1498" s="58">
        <v>1.45</v>
      </c>
      <c r="Q1498" s="58">
        <v>0</v>
      </c>
      <c r="R1498" s="58">
        <v>0</v>
      </c>
      <c r="S1498" s="91">
        <v>0</v>
      </c>
    </row>
    <row r="1499" spans="1:19">
      <c r="A1499" s="54" t="s">
        <v>2399</v>
      </c>
      <c r="B1499" s="55" t="s">
        <v>2400</v>
      </c>
      <c r="C1499" s="56">
        <v>5</v>
      </c>
      <c r="D1499" s="57">
        <v>67.5</v>
      </c>
      <c r="E1499" s="57">
        <v>3</v>
      </c>
      <c r="F1499" s="57">
        <v>3</v>
      </c>
      <c r="G1499" s="57">
        <v>2.63</v>
      </c>
      <c r="H1499" s="57">
        <v>8</v>
      </c>
      <c r="I1499" s="57">
        <v>26.5</v>
      </c>
      <c r="J1499" s="57">
        <v>38.5</v>
      </c>
      <c r="K1499" s="57">
        <v>0</v>
      </c>
      <c r="L1499" s="57">
        <v>0</v>
      </c>
      <c r="M1499" s="57">
        <v>0</v>
      </c>
      <c r="N1499" s="58">
        <v>0</v>
      </c>
      <c r="O1499" s="58">
        <v>1.1499999999999999</v>
      </c>
      <c r="P1499" s="58">
        <v>1.45</v>
      </c>
      <c r="Q1499" s="58">
        <v>0</v>
      </c>
      <c r="R1499" s="58">
        <v>0</v>
      </c>
      <c r="S1499" s="91">
        <v>0</v>
      </c>
    </row>
    <row r="1500" spans="1:19">
      <c r="A1500" s="54" t="s">
        <v>2401</v>
      </c>
      <c r="B1500" s="55" t="s">
        <v>2402</v>
      </c>
      <c r="C1500" s="56">
        <v>5</v>
      </c>
      <c r="D1500" s="57">
        <v>67.5</v>
      </c>
      <c r="E1500" s="57">
        <v>3</v>
      </c>
      <c r="F1500" s="57">
        <v>3</v>
      </c>
      <c r="G1500" s="57">
        <v>2.64</v>
      </c>
      <c r="H1500" s="57">
        <v>8</v>
      </c>
      <c r="I1500" s="57">
        <v>26.5</v>
      </c>
      <c r="J1500" s="57">
        <v>38.5</v>
      </c>
      <c r="K1500" s="57">
        <v>0</v>
      </c>
      <c r="L1500" s="57">
        <v>0</v>
      </c>
      <c r="M1500" s="57">
        <v>0</v>
      </c>
      <c r="N1500" s="58">
        <v>0</v>
      </c>
      <c r="O1500" s="58">
        <v>1.1499999999999999</v>
      </c>
      <c r="P1500" s="58">
        <v>1.45</v>
      </c>
      <c r="Q1500" s="58">
        <v>0</v>
      </c>
      <c r="R1500" s="58">
        <v>0</v>
      </c>
      <c r="S1500" s="91">
        <v>0</v>
      </c>
    </row>
    <row r="1501" spans="1:19">
      <c r="A1501" s="54" t="s">
        <v>2403</v>
      </c>
      <c r="B1501" s="55" t="s">
        <v>2404</v>
      </c>
      <c r="C1501" s="56">
        <v>5</v>
      </c>
      <c r="D1501" s="57">
        <v>67.5</v>
      </c>
      <c r="E1501" s="57">
        <v>3</v>
      </c>
      <c r="F1501" s="57">
        <v>3</v>
      </c>
      <c r="G1501" s="57">
        <v>2.65</v>
      </c>
      <c r="H1501" s="57">
        <v>8</v>
      </c>
      <c r="I1501" s="57">
        <v>26.5</v>
      </c>
      <c r="J1501" s="57">
        <v>38.5</v>
      </c>
      <c r="K1501" s="57">
        <v>0</v>
      </c>
      <c r="L1501" s="57">
        <v>0</v>
      </c>
      <c r="M1501" s="57">
        <v>0</v>
      </c>
      <c r="N1501" s="58">
        <v>0</v>
      </c>
      <c r="O1501" s="58">
        <v>1.1499999999999999</v>
      </c>
      <c r="P1501" s="58">
        <v>1.45</v>
      </c>
      <c r="Q1501" s="58">
        <v>0</v>
      </c>
      <c r="R1501" s="58">
        <v>0</v>
      </c>
      <c r="S1501" s="91">
        <v>0</v>
      </c>
    </row>
    <row r="1502" spans="1:19">
      <c r="A1502" s="54" t="s">
        <v>2405</v>
      </c>
      <c r="B1502" s="55" t="s">
        <v>2406</v>
      </c>
      <c r="C1502" s="56">
        <v>5</v>
      </c>
      <c r="D1502" s="57">
        <v>67.5</v>
      </c>
      <c r="E1502" s="57">
        <v>3</v>
      </c>
      <c r="F1502" s="57">
        <v>3</v>
      </c>
      <c r="G1502" s="57">
        <v>2.6</v>
      </c>
      <c r="H1502" s="57">
        <v>11</v>
      </c>
      <c r="I1502" s="57">
        <v>29</v>
      </c>
      <c r="J1502" s="57">
        <v>45.8</v>
      </c>
      <c r="K1502" s="57">
        <v>0</v>
      </c>
      <c r="L1502" s="57">
        <v>0</v>
      </c>
      <c r="M1502" s="57">
        <v>0</v>
      </c>
      <c r="N1502" s="58">
        <v>0</v>
      </c>
      <c r="O1502" s="58">
        <v>1.2</v>
      </c>
      <c r="P1502" s="58">
        <v>2.15</v>
      </c>
      <c r="Q1502" s="58">
        <v>0</v>
      </c>
      <c r="R1502" s="58">
        <v>0</v>
      </c>
      <c r="S1502" s="91">
        <v>0</v>
      </c>
    </row>
    <row r="1503" spans="1:19">
      <c r="A1503" s="54" t="s">
        <v>2407</v>
      </c>
      <c r="B1503" s="55" t="s">
        <v>2408</v>
      </c>
      <c r="C1503" s="56">
        <v>5</v>
      </c>
      <c r="D1503" s="57">
        <v>65.900000000000006</v>
      </c>
      <c r="E1503" s="57">
        <v>3</v>
      </c>
      <c r="F1503" s="57">
        <v>3</v>
      </c>
      <c r="G1503" s="57">
        <v>2.57</v>
      </c>
      <c r="H1503" s="57">
        <v>10.4</v>
      </c>
      <c r="I1503" s="57">
        <v>29</v>
      </c>
      <c r="J1503" s="57">
        <v>44.5</v>
      </c>
      <c r="K1503" s="57">
        <v>0</v>
      </c>
      <c r="L1503" s="57">
        <v>0</v>
      </c>
      <c r="M1503" s="57">
        <v>0</v>
      </c>
      <c r="N1503" s="58">
        <v>0</v>
      </c>
      <c r="O1503" s="58">
        <v>1.1499999999999999</v>
      </c>
      <c r="P1503" s="58">
        <v>2.15</v>
      </c>
      <c r="Q1503" s="58">
        <v>0</v>
      </c>
      <c r="R1503" s="58">
        <v>0</v>
      </c>
      <c r="S1503" s="91">
        <v>0</v>
      </c>
    </row>
    <row r="1504" spans="1:19">
      <c r="A1504" s="54" t="s">
        <v>2409</v>
      </c>
      <c r="B1504" s="55" t="s">
        <v>2410</v>
      </c>
      <c r="C1504" s="56">
        <v>5</v>
      </c>
      <c r="D1504" s="57">
        <v>61.7</v>
      </c>
      <c r="E1504" s="57">
        <v>2.6</v>
      </c>
      <c r="F1504" s="57">
        <v>2.5219999999999998</v>
      </c>
      <c r="G1504" s="57">
        <v>0</v>
      </c>
      <c r="H1504" s="57">
        <v>24.7</v>
      </c>
      <c r="I1504" s="57">
        <v>34.299999999999997</v>
      </c>
      <c r="J1504" s="57">
        <v>0</v>
      </c>
      <c r="K1504" s="57">
        <v>0</v>
      </c>
      <c r="L1504" s="57">
        <v>0</v>
      </c>
      <c r="M1504" s="57">
        <v>0</v>
      </c>
      <c r="N1504" s="58">
        <v>1.1499999999999999</v>
      </c>
      <c r="O1504" s="58">
        <v>2.2999999999999998</v>
      </c>
      <c r="P1504" s="58">
        <v>0</v>
      </c>
      <c r="Q1504" s="58">
        <v>0</v>
      </c>
      <c r="R1504" s="58">
        <v>0</v>
      </c>
      <c r="S1504" s="91">
        <v>0</v>
      </c>
    </row>
    <row r="1505" spans="1:20">
      <c r="A1505" s="54" t="s">
        <v>2411</v>
      </c>
      <c r="B1505" s="55" t="s">
        <v>2412</v>
      </c>
      <c r="C1505" s="56">
        <v>5</v>
      </c>
      <c r="D1505" s="57">
        <v>60</v>
      </c>
      <c r="E1505" s="57">
        <v>2.6</v>
      </c>
      <c r="F1505" s="57">
        <v>2.5219999999999998</v>
      </c>
      <c r="G1505" s="57">
        <v>0</v>
      </c>
      <c r="H1505" s="57">
        <v>26</v>
      </c>
      <c r="I1505" s="57">
        <v>38</v>
      </c>
      <c r="J1505" s="57">
        <v>0</v>
      </c>
      <c r="K1505" s="57">
        <v>0</v>
      </c>
      <c r="L1505" s="57">
        <v>0</v>
      </c>
      <c r="M1505" s="57">
        <v>0</v>
      </c>
      <c r="N1505" s="58">
        <v>1.1499999999999999</v>
      </c>
      <c r="O1505" s="58">
        <v>2.2999999999999998</v>
      </c>
      <c r="P1505" s="58">
        <v>0</v>
      </c>
      <c r="Q1505" s="58">
        <v>0</v>
      </c>
      <c r="R1505" s="58">
        <v>0</v>
      </c>
      <c r="S1505" s="91">
        <v>0</v>
      </c>
    </row>
    <row r="1506" spans="1:20">
      <c r="A1506" s="54" t="s">
        <v>2413</v>
      </c>
      <c r="B1506" s="55" t="s">
        <v>2414</v>
      </c>
      <c r="C1506" s="56">
        <v>5</v>
      </c>
      <c r="D1506" s="57">
        <v>65.8</v>
      </c>
      <c r="E1506" s="57">
        <v>3</v>
      </c>
      <c r="F1506" s="57">
        <v>3</v>
      </c>
      <c r="G1506" s="57">
        <v>2.58</v>
      </c>
      <c r="H1506" s="57">
        <v>10.6</v>
      </c>
      <c r="I1506" s="57">
        <v>31.1</v>
      </c>
      <c r="J1506" s="57">
        <v>43.1</v>
      </c>
      <c r="K1506" s="57">
        <v>0</v>
      </c>
      <c r="L1506" s="57">
        <v>0</v>
      </c>
      <c r="M1506" s="57">
        <v>0</v>
      </c>
      <c r="N1506" s="58">
        <v>0</v>
      </c>
      <c r="O1506" s="58">
        <v>1.1499999999999999</v>
      </c>
      <c r="P1506" s="58">
        <v>2.2999999999999998</v>
      </c>
      <c r="Q1506" s="58">
        <v>0</v>
      </c>
      <c r="R1506" s="58">
        <v>0</v>
      </c>
      <c r="S1506" s="91">
        <v>0</v>
      </c>
    </row>
    <row r="1507" spans="1:20">
      <c r="A1507" s="59" t="s">
        <v>2415</v>
      </c>
      <c r="B1507" s="60" t="s">
        <v>2416</v>
      </c>
      <c r="C1507" s="61">
        <v>5</v>
      </c>
      <c r="D1507" s="62">
        <v>65.8</v>
      </c>
      <c r="E1507" s="62">
        <v>3</v>
      </c>
      <c r="F1507" s="62">
        <v>3</v>
      </c>
      <c r="G1507" s="62">
        <v>2.5299999999999998</v>
      </c>
      <c r="H1507" s="62">
        <v>11</v>
      </c>
      <c r="I1507" s="62">
        <v>31.5</v>
      </c>
      <c r="J1507" s="62">
        <v>43.5</v>
      </c>
      <c r="K1507" s="62">
        <v>0</v>
      </c>
      <c r="L1507" s="62">
        <v>0</v>
      </c>
      <c r="M1507" s="62">
        <v>0</v>
      </c>
      <c r="N1507" s="63">
        <v>0</v>
      </c>
      <c r="O1507" s="63">
        <v>1.1499999999999999</v>
      </c>
      <c r="P1507" s="63">
        <v>2.2999999999999998</v>
      </c>
      <c r="Q1507" s="63">
        <v>0</v>
      </c>
      <c r="R1507" s="63">
        <v>0</v>
      </c>
      <c r="S1507" s="92">
        <v>0</v>
      </c>
      <c r="T1507" s="48"/>
    </row>
    <row r="1508" spans="1:20">
      <c r="A1508" s="59" t="s">
        <v>2417</v>
      </c>
      <c r="B1508" s="60" t="s">
        <v>2418</v>
      </c>
      <c r="C1508" s="61">
        <v>5</v>
      </c>
      <c r="D1508" s="62">
        <v>65.8</v>
      </c>
      <c r="E1508" s="62">
        <v>3</v>
      </c>
      <c r="F1508" s="62">
        <v>3</v>
      </c>
      <c r="G1508" s="62">
        <v>2.54</v>
      </c>
      <c r="H1508" s="62">
        <v>11</v>
      </c>
      <c r="I1508" s="62">
        <v>31.5</v>
      </c>
      <c r="J1508" s="62">
        <v>43.5</v>
      </c>
      <c r="K1508" s="62">
        <v>0</v>
      </c>
      <c r="L1508" s="62">
        <v>0</v>
      </c>
      <c r="M1508" s="62">
        <v>0</v>
      </c>
      <c r="N1508" s="63">
        <v>0</v>
      </c>
      <c r="O1508" s="63">
        <v>1.1499999999999999</v>
      </c>
      <c r="P1508" s="63">
        <v>2.2999999999999998</v>
      </c>
      <c r="Q1508" s="63">
        <v>0</v>
      </c>
      <c r="R1508" s="63">
        <v>0</v>
      </c>
      <c r="S1508" s="92">
        <v>0</v>
      </c>
      <c r="T1508" s="48"/>
    </row>
    <row r="1509" spans="1:20">
      <c r="A1509" s="59" t="s">
        <v>2419</v>
      </c>
      <c r="B1509" s="60" t="s">
        <v>2420</v>
      </c>
      <c r="C1509" s="61">
        <v>5</v>
      </c>
      <c r="D1509" s="62">
        <v>65.8</v>
      </c>
      <c r="E1509" s="62">
        <v>3</v>
      </c>
      <c r="F1509" s="62">
        <v>3</v>
      </c>
      <c r="G1509" s="62">
        <v>2.5499999999999998</v>
      </c>
      <c r="H1509" s="62">
        <v>11</v>
      </c>
      <c r="I1509" s="62">
        <v>31.5</v>
      </c>
      <c r="J1509" s="62">
        <v>43.5</v>
      </c>
      <c r="K1509" s="62">
        <v>0</v>
      </c>
      <c r="L1509" s="62">
        <v>0</v>
      </c>
      <c r="M1509" s="62">
        <v>0</v>
      </c>
      <c r="N1509" s="63">
        <v>0</v>
      </c>
      <c r="O1509" s="63">
        <v>1.1499999999999999</v>
      </c>
      <c r="P1509" s="63">
        <v>2.2999999999999998</v>
      </c>
      <c r="Q1509" s="63">
        <v>0</v>
      </c>
      <c r="R1509" s="63">
        <v>0</v>
      </c>
      <c r="S1509" s="92">
        <v>0</v>
      </c>
      <c r="T1509" s="48"/>
    </row>
    <row r="1510" spans="1:20">
      <c r="A1510" s="59" t="s">
        <v>2421</v>
      </c>
      <c r="B1510" s="60" t="s">
        <v>2422</v>
      </c>
      <c r="C1510" s="61">
        <v>5</v>
      </c>
      <c r="D1510" s="62">
        <v>65.8</v>
      </c>
      <c r="E1510" s="62">
        <v>3</v>
      </c>
      <c r="F1510" s="62">
        <v>3</v>
      </c>
      <c r="G1510" s="62">
        <v>2.56</v>
      </c>
      <c r="H1510" s="62">
        <v>11</v>
      </c>
      <c r="I1510" s="62">
        <v>31.5</v>
      </c>
      <c r="J1510" s="62">
        <v>43.5</v>
      </c>
      <c r="K1510" s="62">
        <v>0</v>
      </c>
      <c r="L1510" s="62">
        <v>0</v>
      </c>
      <c r="M1510" s="62">
        <v>0</v>
      </c>
      <c r="N1510" s="63">
        <v>0</v>
      </c>
      <c r="O1510" s="63">
        <v>1.1499999999999999</v>
      </c>
      <c r="P1510" s="63">
        <v>2.2999999999999998</v>
      </c>
      <c r="Q1510" s="63">
        <v>0</v>
      </c>
      <c r="R1510" s="63">
        <v>0</v>
      </c>
      <c r="S1510" s="92">
        <v>0</v>
      </c>
      <c r="T1510" s="48"/>
    </row>
    <row r="1511" spans="1:20">
      <c r="A1511" s="59" t="s">
        <v>2423</v>
      </c>
      <c r="B1511" s="60" t="s">
        <v>2424</v>
      </c>
      <c r="C1511" s="61">
        <v>5</v>
      </c>
      <c r="D1511" s="62">
        <v>65.8</v>
      </c>
      <c r="E1511" s="62">
        <v>3</v>
      </c>
      <c r="F1511" s="62">
        <v>3</v>
      </c>
      <c r="G1511" s="62">
        <v>2.57</v>
      </c>
      <c r="H1511" s="62">
        <v>11</v>
      </c>
      <c r="I1511" s="62">
        <v>31.5</v>
      </c>
      <c r="J1511" s="62">
        <v>43.5</v>
      </c>
      <c r="K1511" s="62">
        <v>0</v>
      </c>
      <c r="L1511" s="62">
        <v>0</v>
      </c>
      <c r="M1511" s="62">
        <v>0</v>
      </c>
      <c r="N1511" s="63">
        <v>0</v>
      </c>
      <c r="O1511" s="63">
        <v>1.1499999999999999</v>
      </c>
      <c r="P1511" s="63">
        <v>2.2999999999999998</v>
      </c>
      <c r="Q1511" s="63">
        <v>0</v>
      </c>
      <c r="R1511" s="63">
        <v>0</v>
      </c>
      <c r="S1511" s="92">
        <v>0</v>
      </c>
      <c r="T1511" s="48"/>
    </row>
    <row r="1512" spans="1:20">
      <c r="A1512" s="59" t="s">
        <v>2425</v>
      </c>
      <c r="B1512" s="60" t="s">
        <v>2426</v>
      </c>
      <c r="C1512" s="61">
        <v>5</v>
      </c>
      <c r="D1512" s="62">
        <v>65.8</v>
      </c>
      <c r="E1512" s="62">
        <v>3</v>
      </c>
      <c r="F1512" s="62">
        <v>3</v>
      </c>
      <c r="G1512" s="62">
        <v>2.58</v>
      </c>
      <c r="H1512" s="62">
        <v>11</v>
      </c>
      <c r="I1512" s="62">
        <v>31.5</v>
      </c>
      <c r="J1512" s="62">
        <v>43.5</v>
      </c>
      <c r="K1512" s="62">
        <v>0</v>
      </c>
      <c r="L1512" s="62">
        <v>0</v>
      </c>
      <c r="M1512" s="62">
        <v>0</v>
      </c>
      <c r="N1512" s="63">
        <v>0</v>
      </c>
      <c r="O1512" s="63">
        <v>1.1499999999999999</v>
      </c>
      <c r="P1512" s="63">
        <v>2.2999999999999998</v>
      </c>
      <c r="Q1512" s="63">
        <v>0</v>
      </c>
      <c r="R1512" s="63">
        <v>0</v>
      </c>
      <c r="S1512" s="92">
        <v>0</v>
      </c>
      <c r="T1512" s="48"/>
    </row>
    <row r="1513" spans="1:20">
      <c r="A1513" s="59" t="s">
        <v>2427</v>
      </c>
      <c r="B1513" s="60" t="s">
        <v>2428</v>
      </c>
      <c r="C1513" s="61">
        <v>5</v>
      </c>
      <c r="D1513" s="62">
        <v>65.8</v>
      </c>
      <c r="E1513" s="62">
        <v>3</v>
      </c>
      <c r="F1513" s="62">
        <v>3</v>
      </c>
      <c r="G1513" s="62">
        <v>2.59</v>
      </c>
      <c r="H1513" s="62">
        <v>11</v>
      </c>
      <c r="I1513" s="62">
        <v>31.5</v>
      </c>
      <c r="J1513" s="62">
        <v>43.5</v>
      </c>
      <c r="K1513" s="62">
        <v>0</v>
      </c>
      <c r="L1513" s="62">
        <v>0</v>
      </c>
      <c r="M1513" s="62">
        <v>0</v>
      </c>
      <c r="N1513" s="63">
        <v>0</v>
      </c>
      <c r="O1513" s="63">
        <v>1.1499999999999999</v>
      </c>
      <c r="P1513" s="63">
        <v>2.2999999999999998</v>
      </c>
      <c r="Q1513" s="63">
        <v>0</v>
      </c>
      <c r="R1513" s="63">
        <v>0</v>
      </c>
      <c r="S1513" s="92">
        <v>0</v>
      </c>
      <c r="T1513" s="48"/>
    </row>
    <row r="1514" spans="1:20">
      <c r="A1514" s="59" t="s">
        <v>2429</v>
      </c>
      <c r="B1514" s="60" t="s">
        <v>2430</v>
      </c>
      <c r="C1514" s="61">
        <v>5</v>
      </c>
      <c r="D1514" s="62">
        <v>65.8</v>
      </c>
      <c r="E1514" s="62">
        <v>3</v>
      </c>
      <c r="F1514" s="62">
        <v>3</v>
      </c>
      <c r="G1514" s="62">
        <v>2.6</v>
      </c>
      <c r="H1514" s="62">
        <v>11</v>
      </c>
      <c r="I1514" s="62">
        <v>31.5</v>
      </c>
      <c r="J1514" s="62">
        <v>43.5</v>
      </c>
      <c r="K1514" s="62">
        <v>0</v>
      </c>
      <c r="L1514" s="62">
        <v>0</v>
      </c>
      <c r="M1514" s="62">
        <v>0</v>
      </c>
      <c r="N1514" s="63">
        <v>0</v>
      </c>
      <c r="O1514" s="63">
        <v>1.1499999999999999</v>
      </c>
      <c r="P1514" s="63">
        <v>2.2999999999999998</v>
      </c>
      <c r="Q1514" s="63">
        <v>0</v>
      </c>
      <c r="R1514" s="63">
        <v>0</v>
      </c>
      <c r="S1514" s="92">
        <v>0</v>
      </c>
      <c r="T1514" s="48"/>
    </row>
    <row r="1515" spans="1:20">
      <c r="A1515" s="54" t="s">
        <v>2431</v>
      </c>
      <c r="B1515" s="55" t="s">
        <v>2432</v>
      </c>
      <c r="C1515" s="56">
        <v>5</v>
      </c>
      <c r="D1515" s="57">
        <v>67.8</v>
      </c>
      <c r="E1515" s="57">
        <v>3</v>
      </c>
      <c r="F1515" s="57">
        <v>3</v>
      </c>
      <c r="G1515" s="57">
        <v>2.58</v>
      </c>
      <c r="H1515" s="57">
        <v>12.6</v>
      </c>
      <c r="I1515" s="57">
        <v>33.1</v>
      </c>
      <c r="J1515" s="57">
        <v>45.1</v>
      </c>
      <c r="K1515" s="57">
        <v>0</v>
      </c>
      <c r="L1515" s="57">
        <v>0</v>
      </c>
      <c r="M1515" s="57">
        <v>0</v>
      </c>
      <c r="N1515" s="58">
        <v>0</v>
      </c>
      <c r="O1515" s="58">
        <v>1.1499999999999999</v>
      </c>
      <c r="P1515" s="58">
        <v>2.2999999999999998</v>
      </c>
      <c r="Q1515" s="58">
        <v>0</v>
      </c>
      <c r="R1515" s="58">
        <v>0</v>
      </c>
      <c r="S1515" s="91">
        <v>0</v>
      </c>
    </row>
    <row r="1516" spans="1:20">
      <c r="A1516" s="54" t="s">
        <v>2433</v>
      </c>
      <c r="B1516" s="55" t="s">
        <v>2434</v>
      </c>
      <c r="C1516" s="56">
        <v>5</v>
      </c>
      <c r="D1516" s="57">
        <v>65.8</v>
      </c>
      <c r="E1516" s="57">
        <v>3</v>
      </c>
      <c r="F1516" s="57">
        <v>3</v>
      </c>
      <c r="G1516" s="57">
        <v>2.62</v>
      </c>
      <c r="H1516" s="57">
        <v>11</v>
      </c>
      <c r="I1516" s="57">
        <v>30</v>
      </c>
      <c r="J1516" s="57">
        <v>38</v>
      </c>
      <c r="K1516" s="57">
        <v>0</v>
      </c>
      <c r="L1516" s="57">
        <v>0</v>
      </c>
      <c r="M1516" s="57">
        <v>0</v>
      </c>
      <c r="N1516" s="58">
        <v>0</v>
      </c>
      <c r="O1516" s="58">
        <v>1.1499999999999999</v>
      </c>
      <c r="P1516" s="58">
        <v>2.2999999999999998</v>
      </c>
      <c r="Q1516" s="58">
        <v>0</v>
      </c>
      <c r="R1516" s="58">
        <v>0</v>
      </c>
      <c r="S1516" s="91">
        <v>0</v>
      </c>
    </row>
    <row r="1517" spans="1:20">
      <c r="A1517" s="54" t="s">
        <v>2435</v>
      </c>
      <c r="B1517" s="55" t="s">
        <v>2436</v>
      </c>
      <c r="C1517" s="56">
        <v>5</v>
      </c>
      <c r="D1517" s="57">
        <v>61.5</v>
      </c>
      <c r="E1517" s="57">
        <v>2.6</v>
      </c>
      <c r="F1517" s="57">
        <v>2.5219999999999998</v>
      </c>
      <c r="G1517" s="57">
        <v>0</v>
      </c>
      <c r="H1517" s="57">
        <v>27.977</v>
      </c>
      <c r="I1517" s="57">
        <v>39.988</v>
      </c>
      <c r="J1517" s="57">
        <v>0</v>
      </c>
      <c r="K1517" s="57">
        <v>0</v>
      </c>
      <c r="L1517" s="57">
        <v>0</v>
      </c>
      <c r="M1517" s="57">
        <v>0</v>
      </c>
      <c r="N1517" s="58">
        <v>1.1499999999999999</v>
      </c>
      <c r="O1517" s="58">
        <v>2.2999999999999998</v>
      </c>
      <c r="P1517" s="58">
        <v>0</v>
      </c>
      <c r="Q1517" s="58">
        <v>0</v>
      </c>
      <c r="R1517" s="58">
        <v>0</v>
      </c>
      <c r="S1517" s="91">
        <v>0</v>
      </c>
    </row>
    <row r="1518" spans="1:20">
      <c r="A1518" s="54" t="s">
        <v>2437</v>
      </c>
      <c r="B1518" s="55" t="s">
        <v>2438</v>
      </c>
      <c r="C1518" s="56">
        <v>5</v>
      </c>
      <c r="D1518" s="57">
        <v>61.7</v>
      </c>
      <c r="E1518" s="57">
        <v>2.6</v>
      </c>
      <c r="F1518" s="57">
        <v>2.5150000000000001</v>
      </c>
      <c r="G1518" s="57">
        <v>0</v>
      </c>
      <c r="H1518" s="57">
        <v>25.1</v>
      </c>
      <c r="I1518" s="57">
        <v>38.200000000000003</v>
      </c>
      <c r="J1518" s="57">
        <v>0</v>
      </c>
      <c r="K1518" s="57">
        <v>0</v>
      </c>
      <c r="L1518" s="57">
        <v>0</v>
      </c>
      <c r="M1518" s="57">
        <v>0</v>
      </c>
      <c r="N1518" s="58">
        <v>1.1499999999999999</v>
      </c>
      <c r="O1518" s="58">
        <v>2.2999999999999998</v>
      </c>
      <c r="P1518" s="58">
        <v>0</v>
      </c>
      <c r="Q1518" s="58">
        <v>0</v>
      </c>
      <c r="R1518" s="58">
        <v>0</v>
      </c>
      <c r="S1518" s="91">
        <v>0</v>
      </c>
    </row>
    <row r="1519" spans="1:20">
      <c r="A1519" s="54" t="s">
        <v>2439</v>
      </c>
      <c r="B1519" s="55" t="s">
        <v>2440</v>
      </c>
      <c r="C1519" s="56">
        <v>5</v>
      </c>
      <c r="D1519" s="57">
        <v>61.5</v>
      </c>
      <c r="E1519" s="57">
        <v>2.6</v>
      </c>
      <c r="F1519" s="57">
        <v>2.5219999999999998</v>
      </c>
      <c r="G1519" s="57">
        <v>0</v>
      </c>
      <c r="H1519" s="57">
        <v>26</v>
      </c>
      <c r="I1519" s="57">
        <v>38</v>
      </c>
      <c r="J1519" s="57">
        <v>0</v>
      </c>
      <c r="K1519" s="57">
        <v>0</v>
      </c>
      <c r="L1519" s="57">
        <v>0</v>
      </c>
      <c r="M1519" s="57">
        <v>0</v>
      </c>
      <c r="N1519" s="58">
        <v>1.1499999999999999</v>
      </c>
      <c r="O1519" s="58">
        <v>2.2999999999999998</v>
      </c>
      <c r="P1519" s="58">
        <v>0</v>
      </c>
      <c r="Q1519" s="58">
        <v>0</v>
      </c>
      <c r="R1519" s="58">
        <v>0</v>
      </c>
      <c r="S1519" s="91">
        <v>0</v>
      </c>
    </row>
    <row r="1520" spans="1:20">
      <c r="A1520" s="54" t="s">
        <v>2441</v>
      </c>
      <c r="B1520" s="55" t="s">
        <v>2442</v>
      </c>
      <c r="C1520" s="56">
        <v>5</v>
      </c>
      <c r="D1520" s="57">
        <v>67.5</v>
      </c>
      <c r="E1520" s="57">
        <v>3</v>
      </c>
      <c r="F1520" s="57">
        <v>3</v>
      </c>
      <c r="G1520" s="57">
        <v>2.58</v>
      </c>
      <c r="H1520" s="57">
        <v>10</v>
      </c>
      <c r="I1520" s="57">
        <v>28.5</v>
      </c>
      <c r="J1520" s="57">
        <v>40.5</v>
      </c>
      <c r="K1520" s="57">
        <v>0</v>
      </c>
      <c r="L1520" s="57">
        <v>0</v>
      </c>
      <c r="M1520" s="57">
        <v>0</v>
      </c>
      <c r="N1520" s="58">
        <v>0</v>
      </c>
      <c r="O1520" s="58">
        <v>1.1499999999999999</v>
      </c>
      <c r="P1520" s="58">
        <v>2.2999999999999998</v>
      </c>
      <c r="Q1520" s="58">
        <v>0</v>
      </c>
      <c r="R1520" s="58">
        <v>0</v>
      </c>
      <c r="S1520" s="91">
        <v>0</v>
      </c>
    </row>
    <row r="1521" spans="1:20">
      <c r="A1521" s="54" t="s">
        <v>2443</v>
      </c>
      <c r="B1521" s="55" t="s">
        <v>2444</v>
      </c>
      <c r="C1521" s="56">
        <v>5</v>
      </c>
      <c r="D1521" s="57">
        <v>67.5</v>
      </c>
      <c r="E1521" s="57">
        <v>3</v>
      </c>
      <c r="F1521" s="57">
        <v>3</v>
      </c>
      <c r="G1521" s="57">
        <v>2.59</v>
      </c>
      <c r="H1521" s="57">
        <v>10</v>
      </c>
      <c r="I1521" s="57">
        <v>28.5</v>
      </c>
      <c r="J1521" s="57">
        <v>40.5</v>
      </c>
      <c r="K1521" s="57">
        <v>0</v>
      </c>
      <c r="L1521" s="57">
        <v>0</v>
      </c>
      <c r="M1521" s="57">
        <v>0</v>
      </c>
      <c r="N1521" s="58">
        <v>0</v>
      </c>
      <c r="O1521" s="58">
        <v>1.1499999999999999</v>
      </c>
      <c r="P1521" s="58">
        <v>2.2999999999999998</v>
      </c>
      <c r="Q1521" s="58">
        <v>0</v>
      </c>
      <c r="R1521" s="58">
        <v>0</v>
      </c>
      <c r="S1521" s="91">
        <v>0</v>
      </c>
    </row>
    <row r="1522" spans="1:20">
      <c r="A1522" s="54" t="s">
        <v>2445</v>
      </c>
      <c r="B1522" s="55" t="s">
        <v>2446</v>
      </c>
      <c r="C1522" s="56">
        <v>5</v>
      </c>
      <c r="D1522" s="57">
        <v>67.5</v>
      </c>
      <c r="E1522" s="57">
        <v>3</v>
      </c>
      <c r="F1522" s="57">
        <v>3</v>
      </c>
      <c r="G1522" s="57">
        <v>2.6</v>
      </c>
      <c r="H1522" s="57">
        <v>10</v>
      </c>
      <c r="I1522" s="57">
        <v>28.5</v>
      </c>
      <c r="J1522" s="57">
        <v>40.5</v>
      </c>
      <c r="K1522" s="57">
        <v>0</v>
      </c>
      <c r="L1522" s="57">
        <v>0</v>
      </c>
      <c r="M1522" s="57">
        <v>0</v>
      </c>
      <c r="N1522" s="58">
        <v>0</v>
      </c>
      <c r="O1522" s="58">
        <v>1.1499999999999999</v>
      </c>
      <c r="P1522" s="58">
        <v>2.2999999999999998</v>
      </c>
      <c r="Q1522" s="58">
        <v>0</v>
      </c>
      <c r="R1522" s="58">
        <v>0</v>
      </c>
      <c r="S1522" s="91">
        <v>0</v>
      </c>
    </row>
    <row r="1523" spans="1:20">
      <c r="A1523" s="54" t="s">
        <v>2447</v>
      </c>
      <c r="B1523" s="55" t="s">
        <v>2448</v>
      </c>
      <c r="C1523" s="56">
        <v>5</v>
      </c>
      <c r="D1523" s="57">
        <v>67.5</v>
      </c>
      <c r="E1523" s="57">
        <v>3</v>
      </c>
      <c r="F1523" s="57">
        <v>3</v>
      </c>
      <c r="G1523" s="57">
        <v>2.61</v>
      </c>
      <c r="H1523" s="57">
        <v>10</v>
      </c>
      <c r="I1523" s="57">
        <v>28.5</v>
      </c>
      <c r="J1523" s="57">
        <v>40.5</v>
      </c>
      <c r="K1523" s="57">
        <v>0</v>
      </c>
      <c r="L1523" s="57">
        <v>0</v>
      </c>
      <c r="M1523" s="57">
        <v>0</v>
      </c>
      <c r="N1523" s="58">
        <v>0</v>
      </c>
      <c r="O1523" s="58">
        <v>1.1499999999999999</v>
      </c>
      <c r="P1523" s="58">
        <v>2.2999999999999998</v>
      </c>
      <c r="Q1523" s="58">
        <v>0</v>
      </c>
      <c r="R1523" s="58">
        <v>0</v>
      </c>
      <c r="S1523" s="91">
        <v>0</v>
      </c>
    </row>
    <row r="1524" spans="1:20">
      <c r="A1524" s="54" t="s">
        <v>2449</v>
      </c>
      <c r="B1524" s="55" t="s">
        <v>2450</v>
      </c>
      <c r="C1524" s="56">
        <v>5</v>
      </c>
      <c r="D1524" s="57">
        <v>67.5</v>
      </c>
      <c r="E1524" s="57">
        <v>3</v>
      </c>
      <c r="F1524" s="57">
        <v>3</v>
      </c>
      <c r="G1524" s="57">
        <v>2.62</v>
      </c>
      <c r="H1524" s="57">
        <v>10</v>
      </c>
      <c r="I1524" s="57">
        <v>28.5</v>
      </c>
      <c r="J1524" s="57">
        <v>40.5</v>
      </c>
      <c r="K1524" s="57">
        <v>0</v>
      </c>
      <c r="L1524" s="57">
        <v>0</v>
      </c>
      <c r="M1524" s="57">
        <v>0</v>
      </c>
      <c r="N1524" s="58">
        <v>0</v>
      </c>
      <c r="O1524" s="58">
        <v>1.1499999999999999</v>
      </c>
      <c r="P1524" s="58">
        <v>2.2999999999999998</v>
      </c>
      <c r="Q1524" s="58">
        <v>0</v>
      </c>
      <c r="R1524" s="58">
        <v>0</v>
      </c>
      <c r="S1524" s="91">
        <v>0</v>
      </c>
    </row>
    <row r="1525" spans="1:20">
      <c r="A1525" s="54" t="s">
        <v>2451</v>
      </c>
      <c r="B1525" s="55" t="s">
        <v>2452</v>
      </c>
      <c r="C1525" s="56">
        <v>5</v>
      </c>
      <c r="D1525" s="57">
        <v>67.5</v>
      </c>
      <c r="E1525" s="57">
        <v>3</v>
      </c>
      <c r="F1525" s="57">
        <v>3</v>
      </c>
      <c r="G1525" s="57">
        <v>2.63</v>
      </c>
      <c r="H1525" s="57">
        <v>10</v>
      </c>
      <c r="I1525" s="57">
        <v>28.5</v>
      </c>
      <c r="J1525" s="57">
        <v>40.5</v>
      </c>
      <c r="K1525" s="57">
        <v>0</v>
      </c>
      <c r="L1525" s="57">
        <v>0</v>
      </c>
      <c r="M1525" s="57">
        <v>0</v>
      </c>
      <c r="N1525" s="58">
        <v>0</v>
      </c>
      <c r="O1525" s="58">
        <v>1.1499999999999999</v>
      </c>
      <c r="P1525" s="58">
        <v>2.2999999999999998</v>
      </c>
      <c r="Q1525" s="58">
        <v>0</v>
      </c>
      <c r="R1525" s="58">
        <v>0</v>
      </c>
      <c r="S1525" s="91">
        <v>0</v>
      </c>
    </row>
    <row r="1526" spans="1:20">
      <c r="A1526" s="54" t="s">
        <v>2453</v>
      </c>
      <c r="B1526" s="55" t="s">
        <v>2454</v>
      </c>
      <c r="C1526" s="56">
        <v>5</v>
      </c>
      <c r="D1526" s="57">
        <v>67.5</v>
      </c>
      <c r="E1526" s="57">
        <v>3</v>
      </c>
      <c r="F1526" s="57">
        <v>3</v>
      </c>
      <c r="G1526" s="57">
        <v>2.64</v>
      </c>
      <c r="H1526" s="57">
        <v>10</v>
      </c>
      <c r="I1526" s="57">
        <v>28.5</v>
      </c>
      <c r="J1526" s="57">
        <v>40.5</v>
      </c>
      <c r="K1526" s="57">
        <v>0</v>
      </c>
      <c r="L1526" s="57">
        <v>0</v>
      </c>
      <c r="M1526" s="57">
        <v>0</v>
      </c>
      <c r="N1526" s="58">
        <v>0</v>
      </c>
      <c r="O1526" s="58">
        <v>1.1499999999999999</v>
      </c>
      <c r="P1526" s="58">
        <v>2.2999999999999998</v>
      </c>
      <c r="Q1526" s="58">
        <v>0</v>
      </c>
      <c r="R1526" s="58">
        <v>0</v>
      </c>
      <c r="S1526" s="91">
        <v>0</v>
      </c>
    </row>
    <row r="1527" spans="1:20">
      <c r="A1527" s="54" t="s">
        <v>2455</v>
      </c>
      <c r="B1527" s="55" t="s">
        <v>2456</v>
      </c>
      <c r="C1527" s="56">
        <v>5</v>
      </c>
      <c r="D1527" s="57">
        <v>67.5</v>
      </c>
      <c r="E1527" s="57">
        <v>3</v>
      </c>
      <c r="F1527" s="57">
        <v>3</v>
      </c>
      <c r="G1527" s="57">
        <v>2.65</v>
      </c>
      <c r="H1527" s="57">
        <v>10</v>
      </c>
      <c r="I1527" s="57">
        <v>28.5</v>
      </c>
      <c r="J1527" s="57">
        <v>40.5</v>
      </c>
      <c r="K1527" s="57">
        <v>0</v>
      </c>
      <c r="L1527" s="57">
        <v>0</v>
      </c>
      <c r="M1527" s="57">
        <v>0</v>
      </c>
      <c r="N1527" s="58">
        <v>0</v>
      </c>
      <c r="O1527" s="58">
        <v>1.1499999999999999</v>
      </c>
      <c r="P1527" s="58">
        <v>2.2999999999999998</v>
      </c>
      <c r="Q1527" s="58">
        <v>0</v>
      </c>
      <c r="R1527" s="58">
        <v>0</v>
      </c>
      <c r="S1527" s="91">
        <v>0</v>
      </c>
    </row>
    <row r="1528" spans="1:20">
      <c r="A1528" s="54" t="s">
        <v>2457</v>
      </c>
      <c r="B1528" s="55" t="s">
        <v>2458</v>
      </c>
      <c r="C1528" s="56">
        <v>5</v>
      </c>
      <c r="D1528" s="57">
        <v>67.5</v>
      </c>
      <c r="E1528" s="57">
        <v>3</v>
      </c>
      <c r="F1528" s="57">
        <v>3</v>
      </c>
      <c r="G1528" s="57">
        <v>2.57</v>
      </c>
      <c r="H1528" s="57">
        <v>8</v>
      </c>
      <c r="I1528" s="57">
        <v>26.5</v>
      </c>
      <c r="J1528" s="57">
        <v>38.5</v>
      </c>
      <c r="K1528" s="57">
        <v>0</v>
      </c>
      <c r="L1528" s="57">
        <v>0</v>
      </c>
      <c r="M1528" s="57">
        <v>0</v>
      </c>
      <c r="N1528" s="58">
        <v>0</v>
      </c>
      <c r="O1528" s="58">
        <v>1.1499999999999999</v>
      </c>
      <c r="P1528" s="58">
        <v>2.2999999999999998</v>
      </c>
      <c r="Q1528" s="58">
        <v>0</v>
      </c>
      <c r="R1528" s="58">
        <v>0</v>
      </c>
      <c r="S1528" s="91">
        <v>0</v>
      </c>
    </row>
    <row r="1529" spans="1:20">
      <c r="A1529" s="54" t="s">
        <v>2459</v>
      </c>
      <c r="B1529" s="55" t="s">
        <v>2460</v>
      </c>
      <c r="C1529" s="56">
        <v>5</v>
      </c>
      <c r="D1529" s="57">
        <v>67.5</v>
      </c>
      <c r="E1529" s="57">
        <v>3</v>
      </c>
      <c r="F1529" s="57">
        <v>3</v>
      </c>
      <c r="G1529" s="57">
        <v>2.58</v>
      </c>
      <c r="H1529" s="57">
        <v>8</v>
      </c>
      <c r="I1529" s="57">
        <v>26.5</v>
      </c>
      <c r="J1529" s="57">
        <v>38.5</v>
      </c>
      <c r="K1529" s="57">
        <v>0</v>
      </c>
      <c r="L1529" s="57">
        <v>0</v>
      </c>
      <c r="M1529" s="57">
        <v>0</v>
      </c>
      <c r="N1529" s="58">
        <v>0</v>
      </c>
      <c r="O1529" s="58">
        <v>1.1499999999999999</v>
      </c>
      <c r="P1529" s="58">
        <v>2.2999999999999998</v>
      </c>
      <c r="Q1529" s="58">
        <v>0</v>
      </c>
      <c r="R1529" s="58">
        <v>0</v>
      </c>
      <c r="S1529" s="91">
        <v>0</v>
      </c>
    </row>
    <row r="1530" spans="1:20">
      <c r="A1530" s="54" t="s">
        <v>2461</v>
      </c>
      <c r="B1530" s="55" t="s">
        <v>2462</v>
      </c>
      <c r="C1530" s="56">
        <v>5</v>
      </c>
      <c r="D1530" s="57">
        <v>67.5</v>
      </c>
      <c r="E1530" s="57">
        <v>3</v>
      </c>
      <c r="F1530" s="57">
        <v>3</v>
      </c>
      <c r="G1530" s="57">
        <v>2.59</v>
      </c>
      <c r="H1530" s="57">
        <v>8</v>
      </c>
      <c r="I1530" s="57">
        <v>26.5</v>
      </c>
      <c r="J1530" s="57">
        <v>38.5</v>
      </c>
      <c r="K1530" s="57">
        <v>0</v>
      </c>
      <c r="L1530" s="57">
        <v>0</v>
      </c>
      <c r="M1530" s="57">
        <v>0</v>
      </c>
      <c r="N1530" s="58">
        <v>0</v>
      </c>
      <c r="O1530" s="58">
        <v>1.1499999999999999</v>
      </c>
      <c r="P1530" s="58">
        <v>2.2999999999999998</v>
      </c>
      <c r="Q1530" s="58">
        <v>0</v>
      </c>
      <c r="R1530" s="58">
        <v>0</v>
      </c>
      <c r="S1530" s="91">
        <v>0</v>
      </c>
    </row>
    <row r="1531" spans="1:20">
      <c r="A1531" s="54" t="s">
        <v>2463</v>
      </c>
      <c r="B1531" s="55" t="s">
        <v>2464</v>
      </c>
      <c r="C1531" s="56">
        <v>5</v>
      </c>
      <c r="D1531" s="57">
        <v>67.5</v>
      </c>
      <c r="E1531" s="57">
        <v>3</v>
      </c>
      <c r="F1531" s="57">
        <v>3</v>
      </c>
      <c r="G1531" s="57">
        <v>2.6</v>
      </c>
      <c r="H1531" s="57">
        <v>8</v>
      </c>
      <c r="I1531" s="57">
        <v>26.5</v>
      </c>
      <c r="J1531" s="57">
        <v>38.5</v>
      </c>
      <c r="K1531" s="57">
        <v>0</v>
      </c>
      <c r="L1531" s="57">
        <v>0</v>
      </c>
      <c r="M1531" s="57">
        <v>0</v>
      </c>
      <c r="N1531" s="58">
        <v>0</v>
      </c>
      <c r="O1531" s="58">
        <v>1.1499999999999999</v>
      </c>
      <c r="P1531" s="58">
        <v>2.2999999999999998</v>
      </c>
      <c r="Q1531" s="58">
        <v>0</v>
      </c>
      <c r="R1531" s="58">
        <v>0</v>
      </c>
      <c r="S1531" s="91">
        <v>0</v>
      </c>
    </row>
    <row r="1532" spans="1:20">
      <c r="A1532" s="54" t="s">
        <v>2465</v>
      </c>
      <c r="B1532" s="55" t="s">
        <v>2466</v>
      </c>
      <c r="C1532" s="56">
        <v>5</v>
      </c>
      <c r="D1532" s="57">
        <v>67.5</v>
      </c>
      <c r="E1532" s="57">
        <v>3</v>
      </c>
      <c r="F1532" s="57">
        <v>3</v>
      </c>
      <c r="G1532" s="57">
        <v>2.61</v>
      </c>
      <c r="H1532" s="57">
        <v>8</v>
      </c>
      <c r="I1532" s="57">
        <v>26.5</v>
      </c>
      <c r="J1532" s="57">
        <v>38.5</v>
      </c>
      <c r="K1532" s="57">
        <v>0</v>
      </c>
      <c r="L1532" s="57">
        <v>0</v>
      </c>
      <c r="M1532" s="57">
        <v>0</v>
      </c>
      <c r="N1532" s="58">
        <v>0</v>
      </c>
      <c r="O1532" s="58">
        <v>1.1499999999999999</v>
      </c>
      <c r="P1532" s="58">
        <v>2.2999999999999998</v>
      </c>
      <c r="Q1532" s="58">
        <v>0</v>
      </c>
      <c r="R1532" s="58">
        <v>0</v>
      </c>
      <c r="S1532" s="91">
        <v>0</v>
      </c>
    </row>
    <row r="1533" spans="1:20">
      <c r="A1533" s="54" t="s">
        <v>2467</v>
      </c>
      <c r="B1533" s="55" t="s">
        <v>2468</v>
      </c>
      <c r="C1533" s="56">
        <v>5</v>
      </c>
      <c r="D1533" s="57">
        <v>68</v>
      </c>
      <c r="E1533" s="57">
        <v>2.6</v>
      </c>
      <c r="F1533" s="57">
        <v>2.5219999999999998</v>
      </c>
      <c r="G1533" s="57">
        <v>0</v>
      </c>
      <c r="H1533" s="57">
        <v>33.6</v>
      </c>
      <c r="I1533" s="57">
        <v>44.4</v>
      </c>
      <c r="J1533" s="57">
        <v>0</v>
      </c>
      <c r="K1533" s="57">
        <v>0</v>
      </c>
      <c r="L1533" s="57">
        <v>0</v>
      </c>
      <c r="M1533" s="57">
        <v>0</v>
      </c>
      <c r="N1533" s="58">
        <v>1.1499999999999999</v>
      </c>
      <c r="O1533" s="58">
        <v>3</v>
      </c>
      <c r="P1533" s="58">
        <v>0</v>
      </c>
      <c r="Q1533" s="58">
        <v>0</v>
      </c>
      <c r="R1533" s="58">
        <v>0</v>
      </c>
      <c r="S1533" s="91">
        <v>0</v>
      </c>
    </row>
    <row r="1534" spans="1:20">
      <c r="A1534" s="54" t="s">
        <v>2469</v>
      </c>
      <c r="B1534" s="55" t="s">
        <v>2470</v>
      </c>
      <c r="C1534" s="56">
        <v>5</v>
      </c>
      <c r="D1534" s="57">
        <v>60</v>
      </c>
      <c r="E1534" s="57">
        <v>2.6</v>
      </c>
      <c r="F1534" s="57">
        <v>2.5219999999999998</v>
      </c>
      <c r="G1534" s="57">
        <v>0</v>
      </c>
      <c r="H1534" s="57">
        <v>19</v>
      </c>
      <c r="I1534" s="57">
        <v>35</v>
      </c>
      <c r="J1534" s="57">
        <v>0</v>
      </c>
      <c r="K1534" s="57">
        <v>0</v>
      </c>
      <c r="L1534" s="57">
        <v>0</v>
      </c>
      <c r="M1534" s="57">
        <v>0</v>
      </c>
      <c r="N1534" s="58">
        <v>1.1499999999999999</v>
      </c>
      <c r="O1534" s="58">
        <v>3</v>
      </c>
      <c r="P1534" s="58">
        <v>0</v>
      </c>
      <c r="Q1534" s="58">
        <v>0</v>
      </c>
      <c r="R1534" s="58">
        <v>0</v>
      </c>
      <c r="S1534" s="91">
        <v>0</v>
      </c>
    </row>
    <row r="1535" spans="1:20">
      <c r="A1535" s="59" t="s">
        <v>2471</v>
      </c>
      <c r="B1535" s="60" t="s">
        <v>2472</v>
      </c>
      <c r="C1535" s="61">
        <v>5</v>
      </c>
      <c r="D1535" s="62">
        <v>68</v>
      </c>
      <c r="E1535" s="62">
        <v>3</v>
      </c>
      <c r="F1535" s="62">
        <v>3</v>
      </c>
      <c r="G1535" s="62">
        <v>2.56</v>
      </c>
      <c r="H1535" s="62">
        <v>11</v>
      </c>
      <c r="I1535" s="62">
        <v>27.376000000000001</v>
      </c>
      <c r="J1535" s="62">
        <v>48.506999999999998</v>
      </c>
      <c r="K1535" s="62">
        <v>52.689</v>
      </c>
      <c r="L1535" s="62">
        <v>0</v>
      </c>
      <c r="M1535" s="62">
        <v>0</v>
      </c>
      <c r="N1535" s="63">
        <v>0</v>
      </c>
      <c r="O1535" s="63">
        <v>1.1499999999999999</v>
      </c>
      <c r="P1535" s="63">
        <v>3</v>
      </c>
      <c r="Q1535" s="63">
        <v>0</v>
      </c>
      <c r="R1535" s="63">
        <v>0</v>
      </c>
      <c r="S1535" s="92">
        <v>0</v>
      </c>
      <c r="T1535" s="48"/>
    </row>
    <row r="1536" spans="1:20">
      <c r="A1536" s="59" t="s">
        <v>2473</v>
      </c>
      <c r="B1536" s="60" t="s">
        <v>2474</v>
      </c>
      <c r="C1536" s="61">
        <v>5</v>
      </c>
      <c r="D1536" s="62">
        <v>68</v>
      </c>
      <c r="E1536" s="62">
        <v>3</v>
      </c>
      <c r="F1536" s="62">
        <v>3</v>
      </c>
      <c r="G1536" s="62">
        <v>2.57</v>
      </c>
      <c r="H1536" s="62">
        <v>11</v>
      </c>
      <c r="I1536" s="62">
        <v>26.917999999999999</v>
      </c>
      <c r="J1536" s="62">
        <v>48.506999999999998</v>
      </c>
      <c r="K1536" s="62">
        <v>52.689</v>
      </c>
      <c r="L1536" s="62">
        <v>0</v>
      </c>
      <c r="M1536" s="62">
        <v>0</v>
      </c>
      <c r="N1536" s="63">
        <v>0</v>
      </c>
      <c r="O1536" s="63">
        <v>1.1499999999999999</v>
      </c>
      <c r="P1536" s="63">
        <v>3</v>
      </c>
      <c r="Q1536" s="63">
        <v>0</v>
      </c>
      <c r="R1536" s="63">
        <v>0</v>
      </c>
      <c r="S1536" s="92">
        <v>0</v>
      </c>
      <c r="T1536" s="48"/>
    </row>
    <row r="1537" spans="1:20">
      <c r="A1537" s="59" t="s">
        <v>2475</v>
      </c>
      <c r="B1537" s="60" t="s">
        <v>2476</v>
      </c>
      <c r="C1537" s="61">
        <v>5</v>
      </c>
      <c r="D1537" s="62">
        <v>68</v>
      </c>
      <c r="E1537" s="62">
        <v>3</v>
      </c>
      <c r="F1537" s="62">
        <v>3</v>
      </c>
      <c r="G1537" s="62">
        <v>2.58</v>
      </c>
      <c r="H1537" s="62">
        <v>11</v>
      </c>
      <c r="I1537" s="62">
        <v>26.46</v>
      </c>
      <c r="J1537" s="62">
        <v>48.506999999999998</v>
      </c>
      <c r="K1537" s="62">
        <v>52.689</v>
      </c>
      <c r="L1537" s="62">
        <v>0</v>
      </c>
      <c r="M1537" s="62">
        <v>0</v>
      </c>
      <c r="N1537" s="63">
        <v>0</v>
      </c>
      <c r="O1537" s="63">
        <v>1.1499999999999999</v>
      </c>
      <c r="P1537" s="63">
        <v>3</v>
      </c>
      <c r="Q1537" s="63">
        <v>0</v>
      </c>
      <c r="R1537" s="63">
        <v>0</v>
      </c>
      <c r="S1537" s="92">
        <v>0</v>
      </c>
      <c r="T1537" s="48"/>
    </row>
    <row r="1538" spans="1:20">
      <c r="A1538" s="59" t="s">
        <v>2477</v>
      </c>
      <c r="B1538" s="60" t="s">
        <v>2478</v>
      </c>
      <c r="C1538" s="61">
        <v>5</v>
      </c>
      <c r="D1538" s="62">
        <v>68</v>
      </c>
      <c r="E1538" s="62">
        <v>3</v>
      </c>
      <c r="F1538" s="62">
        <v>3</v>
      </c>
      <c r="G1538" s="62">
        <v>2.56</v>
      </c>
      <c r="H1538" s="62">
        <v>11</v>
      </c>
      <c r="I1538" s="62">
        <v>27.757999999999999</v>
      </c>
      <c r="J1538" s="62">
        <v>48.889000000000003</v>
      </c>
      <c r="K1538" s="62">
        <v>52.689</v>
      </c>
      <c r="L1538" s="62">
        <v>0</v>
      </c>
      <c r="M1538" s="62">
        <v>0</v>
      </c>
      <c r="N1538" s="63">
        <v>0</v>
      </c>
      <c r="O1538" s="63">
        <v>1.1499999999999999</v>
      </c>
      <c r="P1538" s="63">
        <v>3</v>
      </c>
      <c r="Q1538" s="63">
        <v>0</v>
      </c>
      <c r="R1538" s="63">
        <v>0</v>
      </c>
      <c r="S1538" s="92">
        <v>0</v>
      </c>
      <c r="T1538" s="48"/>
    </row>
    <row r="1539" spans="1:20">
      <c r="A1539" s="59" t="s">
        <v>2479</v>
      </c>
      <c r="B1539" s="60" t="s">
        <v>2480</v>
      </c>
      <c r="C1539" s="61">
        <v>5</v>
      </c>
      <c r="D1539" s="62">
        <v>68</v>
      </c>
      <c r="E1539" s="62">
        <v>3</v>
      </c>
      <c r="F1539" s="62">
        <v>3</v>
      </c>
      <c r="G1539" s="62">
        <v>2.57</v>
      </c>
      <c r="H1539" s="62">
        <v>11</v>
      </c>
      <c r="I1539" s="62">
        <v>27.3</v>
      </c>
      <c r="J1539" s="62">
        <v>48.889000000000003</v>
      </c>
      <c r="K1539" s="62">
        <v>52.689</v>
      </c>
      <c r="L1539" s="62">
        <v>0</v>
      </c>
      <c r="M1539" s="62">
        <v>0</v>
      </c>
      <c r="N1539" s="63">
        <v>0</v>
      </c>
      <c r="O1539" s="63">
        <v>1.1499999999999999</v>
      </c>
      <c r="P1539" s="63">
        <v>3</v>
      </c>
      <c r="Q1539" s="63">
        <v>0</v>
      </c>
      <c r="R1539" s="63">
        <v>0</v>
      </c>
      <c r="S1539" s="92">
        <v>0</v>
      </c>
      <c r="T1539" s="48"/>
    </row>
    <row r="1540" spans="1:20">
      <c r="A1540" s="59" t="s">
        <v>2481</v>
      </c>
      <c r="B1540" s="60" t="s">
        <v>2482</v>
      </c>
      <c r="C1540" s="61">
        <v>5</v>
      </c>
      <c r="D1540" s="62">
        <v>68</v>
      </c>
      <c r="E1540" s="62">
        <v>3</v>
      </c>
      <c r="F1540" s="62">
        <v>3</v>
      </c>
      <c r="G1540" s="62">
        <v>2.58</v>
      </c>
      <c r="H1540" s="62">
        <v>11</v>
      </c>
      <c r="I1540" s="62">
        <v>26.841999999999999</v>
      </c>
      <c r="J1540" s="62">
        <v>48.889000000000003</v>
      </c>
      <c r="K1540" s="62">
        <v>52.689</v>
      </c>
      <c r="L1540" s="62">
        <v>0</v>
      </c>
      <c r="M1540" s="62">
        <v>0</v>
      </c>
      <c r="N1540" s="63">
        <v>0</v>
      </c>
      <c r="O1540" s="63">
        <v>1.1499999999999999</v>
      </c>
      <c r="P1540" s="63">
        <v>3</v>
      </c>
      <c r="Q1540" s="63">
        <v>0</v>
      </c>
      <c r="R1540" s="63">
        <v>0</v>
      </c>
      <c r="S1540" s="92">
        <v>0</v>
      </c>
      <c r="T1540" s="48"/>
    </row>
    <row r="1541" spans="1:20">
      <c r="A1541" s="59" t="s">
        <v>2483</v>
      </c>
      <c r="B1541" s="60" t="s">
        <v>2484</v>
      </c>
      <c r="C1541" s="61">
        <v>5</v>
      </c>
      <c r="D1541" s="62">
        <v>68</v>
      </c>
      <c r="E1541" s="62">
        <v>3</v>
      </c>
      <c r="F1541" s="62">
        <v>3</v>
      </c>
      <c r="G1541" s="62">
        <v>2.56</v>
      </c>
      <c r="H1541" s="62">
        <v>11</v>
      </c>
      <c r="I1541" s="62">
        <v>28.138999999999999</v>
      </c>
      <c r="J1541" s="62">
        <v>49.27</v>
      </c>
      <c r="K1541" s="62">
        <v>52.689</v>
      </c>
      <c r="L1541" s="62">
        <v>0</v>
      </c>
      <c r="M1541" s="62">
        <v>0</v>
      </c>
      <c r="N1541" s="63">
        <v>0</v>
      </c>
      <c r="O1541" s="63">
        <v>1.1499999999999999</v>
      </c>
      <c r="P1541" s="63">
        <v>3</v>
      </c>
      <c r="Q1541" s="63">
        <v>0</v>
      </c>
      <c r="R1541" s="63">
        <v>0</v>
      </c>
      <c r="S1541" s="92">
        <v>0</v>
      </c>
      <c r="T1541" s="48"/>
    </row>
    <row r="1542" spans="1:20">
      <c r="A1542" s="59" t="s">
        <v>2485</v>
      </c>
      <c r="B1542" s="60" t="s">
        <v>2486</v>
      </c>
      <c r="C1542" s="61">
        <v>5</v>
      </c>
      <c r="D1542" s="62">
        <v>68</v>
      </c>
      <c r="E1542" s="62">
        <v>3</v>
      </c>
      <c r="F1542" s="62">
        <v>3</v>
      </c>
      <c r="G1542" s="62">
        <v>2.57</v>
      </c>
      <c r="H1542" s="62">
        <v>11</v>
      </c>
      <c r="I1542" s="62">
        <v>27.681000000000001</v>
      </c>
      <c r="J1542" s="62">
        <v>49.27</v>
      </c>
      <c r="K1542" s="62">
        <v>52.689</v>
      </c>
      <c r="L1542" s="62">
        <v>0</v>
      </c>
      <c r="M1542" s="62">
        <v>0</v>
      </c>
      <c r="N1542" s="63">
        <v>0</v>
      </c>
      <c r="O1542" s="63">
        <v>1.1499999999999999</v>
      </c>
      <c r="P1542" s="63">
        <v>3</v>
      </c>
      <c r="Q1542" s="63">
        <v>0</v>
      </c>
      <c r="R1542" s="63">
        <v>0</v>
      </c>
      <c r="S1542" s="92">
        <v>0</v>
      </c>
      <c r="T1542" s="48"/>
    </row>
    <row r="1543" spans="1:20">
      <c r="A1543" s="59" t="s">
        <v>2487</v>
      </c>
      <c r="B1543" s="60" t="s">
        <v>2488</v>
      </c>
      <c r="C1543" s="61">
        <v>5</v>
      </c>
      <c r="D1543" s="62">
        <v>68</v>
      </c>
      <c r="E1543" s="62">
        <v>3</v>
      </c>
      <c r="F1543" s="62">
        <v>3</v>
      </c>
      <c r="G1543" s="62">
        <v>2.58</v>
      </c>
      <c r="H1543" s="62">
        <v>11</v>
      </c>
      <c r="I1543" s="62">
        <v>27.222999999999999</v>
      </c>
      <c r="J1543" s="62">
        <v>49.27</v>
      </c>
      <c r="K1543" s="62">
        <v>52.689</v>
      </c>
      <c r="L1543" s="62">
        <v>0</v>
      </c>
      <c r="M1543" s="62">
        <v>0</v>
      </c>
      <c r="N1543" s="63">
        <v>0</v>
      </c>
      <c r="O1543" s="63">
        <v>1.1499999999999999</v>
      </c>
      <c r="P1543" s="63">
        <v>3</v>
      </c>
      <c r="Q1543" s="63">
        <v>0</v>
      </c>
      <c r="R1543" s="63">
        <v>0</v>
      </c>
      <c r="S1543" s="92">
        <v>0</v>
      </c>
      <c r="T1543" s="48"/>
    </row>
    <row r="1544" spans="1:20">
      <c r="A1544" s="59" t="s">
        <v>2489</v>
      </c>
      <c r="B1544" s="60" t="s">
        <v>2490</v>
      </c>
      <c r="C1544" s="61">
        <v>5</v>
      </c>
      <c r="D1544" s="62">
        <v>68</v>
      </c>
      <c r="E1544" s="62">
        <v>3</v>
      </c>
      <c r="F1544" s="62">
        <v>3</v>
      </c>
      <c r="G1544" s="62">
        <v>2.56</v>
      </c>
      <c r="H1544" s="62">
        <v>11</v>
      </c>
      <c r="I1544" s="62">
        <v>28.521000000000001</v>
      </c>
      <c r="J1544" s="62">
        <v>49.652000000000001</v>
      </c>
      <c r="K1544" s="62">
        <v>52.689</v>
      </c>
      <c r="L1544" s="62">
        <v>0</v>
      </c>
      <c r="M1544" s="62">
        <v>0</v>
      </c>
      <c r="N1544" s="63">
        <v>0</v>
      </c>
      <c r="O1544" s="63">
        <v>1.1499999999999999</v>
      </c>
      <c r="P1544" s="63">
        <v>3</v>
      </c>
      <c r="Q1544" s="63">
        <v>0</v>
      </c>
      <c r="R1544" s="63">
        <v>0</v>
      </c>
      <c r="S1544" s="92">
        <v>0</v>
      </c>
      <c r="T1544" s="48"/>
    </row>
    <row r="1545" spans="1:20">
      <c r="A1545" s="59" t="s">
        <v>2491</v>
      </c>
      <c r="B1545" s="60" t="s">
        <v>2492</v>
      </c>
      <c r="C1545" s="61">
        <v>5</v>
      </c>
      <c r="D1545" s="62">
        <v>68</v>
      </c>
      <c r="E1545" s="62">
        <v>3</v>
      </c>
      <c r="F1545" s="62">
        <v>3</v>
      </c>
      <c r="G1545" s="62">
        <v>2.57</v>
      </c>
      <c r="H1545" s="62">
        <v>11</v>
      </c>
      <c r="I1545" s="62">
        <v>28.062999999999999</v>
      </c>
      <c r="J1545" s="62">
        <v>49.652000000000001</v>
      </c>
      <c r="K1545" s="62">
        <v>52.689</v>
      </c>
      <c r="L1545" s="62">
        <v>0</v>
      </c>
      <c r="M1545" s="62">
        <v>0</v>
      </c>
      <c r="N1545" s="63">
        <v>0</v>
      </c>
      <c r="O1545" s="63">
        <v>1.1499999999999999</v>
      </c>
      <c r="P1545" s="63">
        <v>3</v>
      </c>
      <c r="Q1545" s="63">
        <v>0</v>
      </c>
      <c r="R1545" s="63">
        <v>0</v>
      </c>
      <c r="S1545" s="92">
        <v>0</v>
      </c>
      <c r="T1545" s="48"/>
    </row>
    <row r="1546" spans="1:20">
      <c r="A1546" s="59" t="s">
        <v>2493</v>
      </c>
      <c r="B1546" s="60" t="s">
        <v>2494</v>
      </c>
      <c r="C1546" s="61">
        <v>5</v>
      </c>
      <c r="D1546" s="62">
        <v>68</v>
      </c>
      <c r="E1546" s="62">
        <v>3</v>
      </c>
      <c r="F1546" s="62">
        <v>3</v>
      </c>
      <c r="G1546" s="62">
        <v>2.58</v>
      </c>
      <c r="H1546" s="62">
        <v>11</v>
      </c>
      <c r="I1546" s="62">
        <v>27.605</v>
      </c>
      <c r="J1546" s="62">
        <v>49.652000000000001</v>
      </c>
      <c r="K1546" s="62">
        <v>52.689</v>
      </c>
      <c r="L1546" s="62">
        <v>0</v>
      </c>
      <c r="M1546" s="62">
        <v>0</v>
      </c>
      <c r="N1546" s="63">
        <v>0</v>
      </c>
      <c r="O1546" s="63">
        <v>1.1499999999999999</v>
      </c>
      <c r="P1546" s="63">
        <v>3</v>
      </c>
      <c r="Q1546" s="63">
        <v>0</v>
      </c>
      <c r="R1546" s="63">
        <v>0</v>
      </c>
      <c r="S1546" s="92">
        <v>0</v>
      </c>
      <c r="T1546" s="48"/>
    </row>
    <row r="1547" spans="1:20">
      <c r="A1547" s="59" t="s">
        <v>2495</v>
      </c>
      <c r="B1547" s="60" t="s">
        <v>2496</v>
      </c>
      <c r="C1547" s="61">
        <v>5</v>
      </c>
      <c r="D1547" s="62">
        <v>68</v>
      </c>
      <c r="E1547" s="62">
        <v>3</v>
      </c>
      <c r="F1547" s="62">
        <v>3</v>
      </c>
      <c r="G1547" s="62">
        <v>2.56</v>
      </c>
      <c r="H1547" s="62">
        <v>11</v>
      </c>
      <c r="I1547" s="62">
        <v>28.902999999999999</v>
      </c>
      <c r="J1547" s="62">
        <v>50.033999999999999</v>
      </c>
      <c r="K1547" s="62">
        <v>52.689</v>
      </c>
      <c r="L1547" s="62">
        <v>0</v>
      </c>
      <c r="M1547" s="62">
        <v>0</v>
      </c>
      <c r="N1547" s="63">
        <v>0</v>
      </c>
      <c r="O1547" s="63">
        <v>1.1499999999999999</v>
      </c>
      <c r="P1547" s="63">
        <v>3</v>
      </c>
      <c r="Q1547" s="63">
        <v>0</v>
      </c>
      <c r="R1547" s="63">
        <v>0</v>
      </c>
      <c r="S1547" s="92">
        <v>0</v>
      </c>
      <c r="T1547" s="48"/>
    </row>
    <row r="1548" spans="1:20">
      <c r="A1548" s="59" t="s">
        <v>2497</v>
      </c>
      <c r="B1548" s="60" t="s">
        <v>2498</v>
      </c>
      <c r="C1548" s="61">
        <v>5</v>
      </c>
      <c r="D1548" s="62">
        <v>68</v>
      </c>
      <c r="E1548" s="62">
        <v>3</v>
      </c>
      <c r="F1548" s="62">
        <v>3</v>
      </c>
      <c r="G1548" s="62">
        <v>2.57</v>
      </c>
      <c r="H1548" s="62">
        <v>11</v>
      </c>
      <c r="I1548" s="62">
        <v>28.445</v>
      </c>
      <c r="J1548" s="62">
        <v>50.033999999999999</v>
      </c>
      <c r="K1548" s="62">
        <v>52.689</v>
      </c>
      <c r="L1548" s="62">
        <v>0</v>
      </c>
      <c r="M1548" s="62">
        <v>0</v>
      </c>
      <c r="N1548" s="63">
        <v>0</v>
      </c>
      <c r="O1548" s="63">
        <v>1.1499999999999999</v>
      </c>
      <c r="P1548" s="63">
        <v>3</v>
      </c>
      <c r="Q1548" s="63">
        <v>0</v>
      </c>
      <c r="R1548" s="63">
        <v>0</v>
      </c>
      <c r="S1548" s="92">
        <v>0</v>
      </c>
      <c r="T1548" s="48"/>
    </row>
    <row r="1549" spans="1:20">
      <c r="A1549" s="59" t="s">
        <v>2499</v>
      </c>
      <c r="B1549" s="60" t="s">
        <v>2500</v>
      </c>
      <c r="C1549" s="61">
        <v>5</v>
      </c>
      <c r="D1549" s="62">
        <v>68</v>
      </c>
      <c r="E1549" s="62">
        <v>3</v>
      </c>
      <c r="F1549" s="62">
        <v>3</v>
      </c>
      <c r="G1549" s="62">
        <v>2.58</v>
      </c>
      <c r="H1549" s="62">
        <v>11</v>
      </c>
      <c r="I1549" s="62">
        <v>27.986999999999998</v>
      </c>
      <c r="J1549" s="62">
        <v>50.033999999999999</v>
      </c>
      <c r="K1549" s="62">
        <v>52.689</v>
      </c>
      <c r="L1549" s="62">
        <v>0</v>
      </c>
      <c r="M1549" s="62">
        <v>0</v>
      </c>
      <c r="N1549" s="63">
        <v>0</v>
      </c>
      <c r="O1549" s="63">
        <v>1.1499999999999999</v>
      </c>
      <c r="P1549" s="63">
        <v>3</v>
      </c>
      <c r="Q1549" s="63">
        <v>0</v>
      </c>
      <c r="R1549" s="63">
        <v>0</v>
      </c>
      <c r="S1549" s="92">
        <v>0</v>
      </c>
      <c r="T1549" s="48"/>
    </row>
    <row r="1550" spans="1:20">
      <c r="A1550" s="54" t="s">
        <v>2501</v>
      </c>
      <c r="B1550" s="55" t="s">
        <v>2502</v>
      </c>
      <c r="C1550" s="56">
        <v>5</v>
      </c>
      <c r="D1550" s="57">
        <v>62.8</v>
      </c>
      <c r="E1550" s="57">
        <v>3</v>
      </c>
      <c r="F1550" s="57">
        <v>3</v>
      </c>
      <c r="G1550" s="57">
        <v>2.63</v>
      </c>
      <c r="H1550" s="57">
        <v>8</v>
      </c>
      <c r="I1550" s="57">
        <v>20.5</v>
      </c>
      <c r="J1550" s="57">
        <v>36.5</v>
      </c>
      <c r="K1550" s="57">
        <v>0</v>
      </c>
      <c r="L1550" s="57">
        <v>0</v>
      </c>
      <c r="M1550" s="57">
        <v>0</v>
      </c>
      <c r="N1550" s="58">
        <v>0</v>
      </c>
      <c r="O1550" s="58">
        <v>1.1499999999999999</v>
      </c>
      <c r="P1550" s="58">
        <v>3</v>
      </c>
      <c r="Q1550" s="58">
        <v>0</v>
      </c>
      <c r="R1550" s="58">
        <v>0</v>
      </c>
      <c r="S1550" s="91">
        <v>0</v>
      </c>
    </row>
    <row r="1551" spans="1:20">
      <c r="A1551" s="54" t="s">
        <v>2503</v>
      </c>
      <c r="B1551" s="55" t="s">
        <v>2504</v>
      </c>
      <c r="C1551" s="56">
        <v>5</v>
      </c>
      <c r="D1551" s="57">
        <v>65.8</v>
      </c>
      <c r="E1551" s="57">
        <v>3</v>
      </c>
      <c r="F1551" s="57">
        <v>3</v>
      </c>
      <c r="G1551" s="57">
        <v>2.5299999999999998</v>
      </c>
      <c r="H1551" s="57">
        <v>9</v>
      </c>
      <c r="I1551" s="57">
        <v>28</v>
      </c>
      <c r="J1551" s="57">
        <v>40.5</v>
      </c>
      <c r="K1551" s="57">
        <v>0</v>
      </c>
      <c r="L1551" s="57">
        <v>0</v>
      </c>
      <c r="M1551" s="57">
        <v>0</v>
      </c>
      <c r="N1551" s="58">
        <v>0</v>
      </c>
      <c r="O1551" s="58">
        <v>1.1499999999999999</v>
      </c>
      <c r="P1551" s="58">
        <v>3.3</v>
      </c>
      <c r="Q1551" s="58">
        <v>0</v>
      </c>
      <c r="R1551" s="58">
        <v>0</v>
      </c>
      <c r="S1551" s="91">
        <v>0</v>
      </c>
    </row>
    <row r="1552" spans="1:20">
      <c r="A1552" s="59" t="s">
        <v>2505</v>
      </c>
      <c r="B1552" s="60" t="s">
        <v>2506</v>
      </c>
      <c r="C1552" s="61">
        <v>5</v>
      </c>
      <c r="D1552" s="62">
        <v>65.5</v>
      </c>
      <c r="E1552" s="62">
        <v>3</v>
      </c>
      <c r="F1552" s="62">
        <v>3</v>
      </c>
      <c r="G1552" s="62">
        <v>2.5099999999999998</v>
      </c>
      <c r="H1552" s="62">
        <v>8.5</v>
      </c>
      <c r="I1552" s="62">
        <v>27.5</v>
      </c>
      <c r="J1552" s="62">
        <v>40</v>
      </c>
      <c r="K1552" s="62">
        <v>0</v>
      </c>
      <c r="L1552" s="62">
        <v>0</v>
      </c>
      <c r="M1552" s="62">
        <v>0</v>
      </c>
      <c r="N1552" s="63">
        <v>0</v>
      </c>
      <c r="O1552" s="63">
        <v>1.1499999999999999</v>
      </c>
      <c r="P1552" s="63">
        <v>3.3</v>
      </c>
      <c r="Q1552" s="63">
        <v>0</v>
      </c>
      <c r="R1552" s="63">
        <v>0</v>
      </c>
      <c r="S1552" s="92">
        <v>0</v>
      </c>
      <c r="T1552" s="48"/>
    </row>
    <row r="1553" spans="1:20">
      <c r="A1553" s="59" t="s">
        <v>2507</v>
      </c>
      <c r="B1553" s="60" t="s">
        <v>2508</v>
      </c>
      <c r="C1553" s="61">
        <v>5</v>
      </c>
      <c r="D1553" s="62">
        <v>65.5</v>
      </c>
      <c r="E1553" s="62">
        <v>3</v>
      </c>
      <c r="F1553" s="62">
        <v>3</v>
      </c>
      <c r="G1553" s="62">
        <v>2.52</v>
      </c>
      <c r="H1553" s="62">
        <v>8.5</v>
      </c>
      <c r="I1553" s="62">
        <v>27.5</v>
      </c>
      <c r="J1553" s="62">
        <v>40</v>
      </c>
      <c r="K1553" s="62">
        <v>0</v>
      </c>
      <c r="L1553" s="62">
        <v>0</v>
      </c>
      <c r="M1553" s="62">
        <v>0</v>
      </c>
      <c r="N1553" s="63">
        <v>0</v>
      </c>
      <c r="O1553" s="63">
        <v>1.1499999999999999</v>
      </c>
      <c r="P1553" s="63">
        <v>3.3</v>
      </c>
      <c r="Q1553" s="63">
        <v>0</v>
      </c>
      <c r="R1553" s="63">
        <v>0</v>
      </c>
      <c r="S1553" s="92">
        <v>0</v>
      </c>
      <c r="T1553" s="48"/>
    </row>
    <row r="1554" spans="1:20">
      <c r="A1554" s="59" t="s">
        <v>2509</v>
      </c>
      <c r="B1554" s="60" t="s">
        <v>2510</v>
      </c>
      <c r="C1554" s="61">
        <v>5</v>
      </c>
      <c r="D1554" s="62">
        <v>65.5</v>
      </c>
      <c r="E1554" s="62">
        <v>3</v>
      </c>
      <c r="F1554" s="62">
        <v>3</v>
      </c>
      <c r="G1554" s="62">
        <v>2.5299999999999998</v>
      </c>
      <c r="H1554" s="62">
        <v>8.5</v>
      </c>
      <c r="I1554" s="62">
        <v>27.5</v>
      </c>
      <c r="J1554" s="62">
        <v>40</v>
      </c>
      <c r="K1554" s="62">
        <v>0</v>
      </c>
      <c r="L1554" s="62">
        <v>0</v>
      </c>
      <c r="M1554" s="62">
        <v>0</v>
      </c>
      <c r="N1554" s="63">
        <v>0</v>
      </c>
      <c r="O1554" s="63">
        <v>1.1499999999999999</v>
      </c>
      <c r="P1554" s="63">
        <v>3.3</v>
      </c>
      <c r="Q1554" s="63">
        <v>0</v>
      </c>
      <c r="R1554" s="63">
        <v>0</v>
      </c>
      <c r="S1554" s="92">
        <v>0</v>
      </c>
      <c r="T1554" s="48"/>
    </row>
    <row r="1555" spans="1:20">
      <c r="A1555" s="59" t="s">
        <v>2511</v>
      </c>
      <c r="B1555" s="60" t="s">
        <v>2512</v>
      </c>
      <c r="C1555" s="61">
        <v>5</v>
      </c>
      <c r="D1555" s="62">
        <v>65.5</v>
      </c>
      <c r="E1555" s="62">
        <v>3</v>
      </c>
      <c r="F1555" s="62">
        <v>3</v>
      </c>
      <c r="G1555" s="62">
        <v>2.54</v>
      </c>
      <c r="H1555" s="62">
        <v>8.5</v>
      </c>
      <c r="I1555" s="62">
        <v>27.5</v>
      </c>
      <c r="J1555" s="62">
        <v>40</v>
      </c>
      <c r="K1555" s="62">
        <v>0</v>
      </c>
      <c r="L1555" s="62">
        <v>0</v>
      </c>
      <c r="M1555" s="62">
        <v>0</v>
      </c>
      <c r="N1555" s="63">
        <v>0</v>
      </c>
      <c r="O1555" s="63">
        <v>1.1499999999999999</v>
      </c>
      <c r="P1555" s="63">
        <v>3.3</v>
      </c>
      <c r="Q1555" s="63">
        <v>0</v>
      </c>
      <c r="R1555" s="63">
        <v>0</v>
      </c>
      <c r="S1555" s="92">
        <v>0</v>
      </c>
      <c r="T1555" s="48"/>
    </row>
    <row r="1556" spans="1:20">
      <c r="A1556" s="59" t="s">
        <v>2513</v>
      </c>
      <c r="B1556" s="64" t="s">
        <v>2514</v>
      </c>
      <c r="C1556" s="61">
        <v>5</v>
      </c>
      <c r="D1556" s="62">
        <v>65.5</v>
      </c>
      <c r="E1556" s="62">
        <v>3</v>
      </c>
      <c r="F1556" s="62">
        <v>3</v>
      </c>
      <c r="G1556" s="62">
        <v>2.5499999999999998</v>
      </c>
      <c r="H1556" s="62">
        <v>8.5</v>
      </c>
      <c r="I1556" s="62">
        <v>27.5</v>
      </c>
      <c r="J1556" s="62">
        <v>40</v>
      </c>
      <c r="K1556" s="62">
        <v>0</v>
      </c>
      <c r="L1556" s="62">
        <v>0</v>
      </c>
      <c r="M1556" s="62">
        <v>0</v>
      </c>
      <c r="N1556" s="63">
        <v>0</v>
      </c>
      <c r="O1556" s="63">
        <v>1.1499999999999999</v>
      </c>
      <c r="P1556" s="63">
        <v>3.3</v>
      </c>
      <c r="Q1556" s="63">
        <v>0</v>
      </c>
      <c r="R1556" s="63">
        <v>0</v>
      </c>
      <c r="S1556" s="92">
        <v>0</v>
      </c>
      <c r="T1556" s="48"/>
    </row>
    <row r="1557" spans="1:20">
      <c r="A1557" s="59" t="s">
        <v>2515</v>
      </c>
      <c r="B1557" s="60" t="s">
        <v>2516</v>
      </c>
      <c r="C1557" s="61">
        <v>5</v>
      </c>
      <c r="D1557" s="62">
        <v>65.5</v>
      </c>
      <c r="E1557" s="62">
        <v>3</v>
      </c>
      <c r="F1557" s="62">
        <v>3</v>
      </c>
      <c r="G1557" s="62">
        <v>2.56</v>
      </c>
      <c r="H1557" s="62">
        <v>8.5</v>
      </c>
      <c r="I1557" s="62">
        <v>27.5</v>
      </c>
      <c r="J1557" s="62">
        <v>40</v>
      </c>
      <c r="K1557" s="62">
        <v>0</v>
      </c>
      <c r="L1557" s="62">
        <v>0</v>
      </c>
      <c r="M1557" s="62">
        <v>0</v>
      </c>
      <c r="N1557" s="63">
        <v>0</v>
      </c>
      <c r="O1557" s="63">
        <v>1.1499999999999999</v>
      </c>
      <c r="P1557" s="63">
        <v>3.3</v>
      </c>
      <c r="Q1557" s="63">
        <v>0</v>
      </c>
      <c r="R1557" s="63">
        <v>0</v>
      </c>
      <c r="S1557" s="92">
        <v>0</v>
      </c>
      <c r="T1557" s="48"/>
    </row>
    <row r="1558" spans="1:20">
      <c r="A1558" s="59" t="s">
        <v>2517</v>
      </c>
      <c r="B1558" s="60" t="s">
        <v>2518</v>
      </c>
      <c r="C1558" s="61">
        <v>5</v>
      </c>
      <c r="D1558" s="62">
        <v>65.5</v>
      </c>
      <c r="E1558" s="62">
        <v>3</v>
      </c>
      <c r="F1558" s="62">
        <v>3</v>
      </c>
      <c r="G1558" s="62">
        <v>2.57</v>
      </c>
      <c r="H1558" s="62">
        <v>8.5</v>
      </c>
      <c r="I1558" s="62">
        <v>27.5</v>
      </c>
      <c r="J1558" s="62">
        <v>40</v>
      </c>
      <c r="K1558" s="62">
        <v>0</v>
      </c>
      <c r="L1558" s="62">
        <v>0</v>
      </c>
      <c r="M1558" s="62">
        <v>0</v>
      </c>
      <c r="N1558" s="63">
        <v>0</v>
      </c>
      <c r="O1558" s="63">
        <v>1.1499999999999999</v>
      </c>
      <c r="P1558" s="63">
        <v>3.3</v>
      </c>
      <c r="Q1558" s="63">
        <v>0</v>
      </c>
      <c r="R1558" s="63">
        <v>0</v>
      </c>
      <c r="S1558" s="92">
        <v>0</v>
      </c>
      <c r="T1558" s="48"/>
    </row>
    <row r="1559" spans="1:20">
      <c r="A1559" s="59" t="s">
        <v>2519</v>
      </c>
      <c r="B1559" s="60" t="s">
        <v>2520</v>
      </c>
      <c r="C1559" s="61">
        <v>5</v>
      </c>
      <c r="D1559" s="62">
        <v>65.5</v>
      </c>
      <c r="E1559" s="62">
        <v>3</v>
      </c>
      <c r="F1559" s="62">
        <v>3</v>
      </c>
      <c r="G1559" s="62">
        <v>2.58</v>
      </c>
      <c r="H1559" s="62">
        <v>8.5</v>
      </c>
      <c r="I1559" s="62">
        <v>27.5</v>
      </c>
      <c r="J1559" s="62">
        <v>40</v>
      </c>
      <c r="K1559" s="62">
        <v>0</v>
      </c>
      <c r="L1559" s="62">
        <v>0</v>
      </c>
      <c r="M1559" s="62">
        <v>0</v>
      </c>
      <c r="N1559" s="63">
        <v>0</v>
      </c>
      <c r="O1559" s="63">
        <v>1.1499999999999999</v>
      </c>
      <c r="P1559" s="63">
        <v>3.3</v>
      </c>
      <c r="Q1559" s="63">
        <v>0</v>
      </c>
      <c r="R1559" s="63">
        <v>0</v>
      </c>
      <c r="S1559" s="92">
        <v>0</v>
      </c>
      <c r="T1559" s="48"/>
    </row>
    <row r="1560" spans="1:20">
      <c r="A1560" s="54" t="s">
        <v>2521</v>
      </c>
      <c r="B1560" s="55" t="s">
        <v>2522</v>
      </c>
      <c r="C1560" s="56">
        <v>5</v>
      </c>
      <c r="D1560" s="57">
        <v>62.8</v>
      </c>
      <c r="E1560" s="57">
        <v>3</v>
      </c>
      <c r="F1560" s="57">
        <v>3</v>
      </c>
      <c r="G1560" s="57">
        <v>2.58</v>
      </c>
      <c r="H1560" s="57">
        <v>0</v>
      </c>
      <c r="I1560" s="57">
        <v>0</v>
      </c>
      <c r="J1560" s="57">
        <v>0</v>
      </c>
      <c r="K1560" s="57">
        <v>0</v>
      </c>
      <c r="L1560" s="57">
        <v>0</v>
      </c>
      <c r="M1560" s="57">
        <v>0</v>
      </c>
      <c r="N1560" s="58">
        <v>0</v>
      </c>
      <c r="O1560" s="58">
        <v>0</v>
      </c>
      <c r="P1560" s="58">
        <v>0</v>
      </c>
      <c r="Q1560" s="58">
        <v>0</v>
      </c>
      <c r="R1560" s="58">
        <v>0</v>
      </c>
      <c r="S1560" s="91">
        <v>0</v>
      </c>
    </row>
    <row r="1561" spans="1:20">
      <c r="A1561" s="54" t="s">
        <v>2523</v>
      </c>
      <c r="B1561" s="55" t="s">
        <v>2524</v>
      </c>
      <c r="C1561" s="56">
        <v>5</v>
      </c>
      <c r="D1561" s="57">
        <v>67.5</v>
      </c>
      <c r="E1561" s="57">
        <v>3</v>
      </c>
      <c r="F1561" s="57">
        <v>3</v>
      </c>
      <c r="G1561" s="57">
        <v>2.5299999999999998</v>
      </c>
      <c r="H1561" s="57">
        <v>8.5</v>
      </c>
      <c r="I1561" s="57">
        <v>27.5</v>
      </c>
      <c r="J1561" s="57">
        <v>40</v>
      </c>
      <c r="K1561" s="57">
        <v>0</v>
      </c>
      <c r="L1561" s="57">
        <v>0</v>
      </c>
      <c r="M1561" s="57">
        <v>0</v>
      </c>
      <c r="N1561" s="58">
        <v>0</v>
      </c>
      <c r="O1561" s="58">
        <v>1.1499999999999999</v>
      </c>
      <c r="P1561" s="58">
        <v>3.3</v>
      </c>
      <c r="Q1561" s="58">
        <v>0</v>
      </c>
      <c r="R1561" s="58">
        <v>0</v>
      </c>
      <c r="S1561" s="91">
        <v>0</v>
      </c>
    </row>
    <row r="1562" spans="1:20">
      <c r="A1562" s="54" t="s">
        <v>2525</v>
      </c>
      <c r="B1562" s="55" t="s">
        <v>2526</v>
      </c>
      <c r="C1562" s="56">
        <v>5</v>
      </c>
      <c r="D1562" s="57">
        <v>67.5</v>
      </c>
      <c r="E1562" s="57">
        <v>3</v>
      </c>
      <c r="F1562" s="57">
        <v>3</v>
      </c>
      <c r="G1562" s="57">
        <v>2.54</v>
      </c>
      <c r="H1562" s="57">
        <v>8.5</v>
      </c>
      <c r="I1562" s="57">
        <v>27.5</v>
      </c>
      <c r="J1562" s="57">
        <v>40</v>
      </c>
      <c r="K1562" s="57">
        <v>0</v>
      </c>
      <c r="L1562" s="57">
        <v>0</v>
      </c>
      <c r="M1562" s="57">
        <v>0</v>
      </c>
      <c r="N1562" s="58">
        <v>0</v>
      </c>
      <c r="O1562" s="58">
        <v>1.1499999999999999</v>
      </c>
      <c r="P1562" s="58">
        <v>3.3</v>
      </c>
      <c r="Q1562" s="58">
        <v>0</v>
      </c>
      <c r="R1562" s="58">
        <v>0</v>
      </c>
      <c r="S1562" s="91">
        <v>0</v>
      </c>
    </row>
    <row r="1563" spans="1:20">
      <c r="A1563" s="54" t="s">
        <v>2527</v>
      </c>
      <c r="B1563" s="55" t="s">
        <v>2528</v>
      </c>
      <c r="C1563" s="56">
        <v>5</v>
      </c>
      <c r="D1563" s="57">
        <v>67.5</v>
      </c>
      <c r="E1563" s="57">
        <v>3</v>
      </c>
      <c r="F1563" s="57">
        <v>3</v>
      </c>
      <c r="G1563" s="57">
        <v>2.5499999999999998</v>
      </c>
      <c r="H1563" s="57">
        <v>8.5</v>
      </c>
      <c r="I1563" s="57">
        <v>27.5</v>
      </c>
      <c r="J1563" s="57">
        <v>40</v>
      </c>
      <c r="K1563" s="57">
        <v>0</v>
      </c>
      <c r="L1563" s="57">
        <v>0</v>
      </c>
      <c r="M1563" s="57">
        <v>0</v>
      </c>
      <c r="N1563" s="58">
        <v>0</v>
      </c>
      <c r="O1563" s="58">
        <v>1.1499999999999999</v>
      </c>
      <c r="P1563" s="58">
        <v>3.3</v>
      </c>
      <c r="Q1563" s="58">
        <v>0</v>
      </c>
      <c r="R1563" s="58">
        <v>0</v>
      </c>
      <c r="S1563" s="91">
        <v>0</v>
      </c>
    </row>
    <row r="1564" spans="1:20">
      <c r="A1564" s="54" t="s">
        <v>2529</v>
      </c>
      <c r="B1564" s="55" t="s">
        <v>2530</v>
      </c>
      <c r="C1564" s="56">
        <v>5</v>
      </c>
      <c r="D1564" s="57">
        <v>67.5</v>
      </c>
      <c r="E1564" s="57">
        <v>3</v>
      </c>
      <c r="F1564" s="57">
        <v>3</v>
      </c>
      <c r="G1564" s="57">
        <v>2.56</v>
      </c>
      <c r="H1564" s="57">
        <v>8.5</v>
      </c>
      <c r="I1564" s="57">
        <v>27.5</v>
      </c>
      <c r="J1564" s="57">
        <v>40</v>
      </c>
      <c r="K1564" s="57">
        <v>0</v>
      </c>
      <c r="L1564" s="57">
        <v>0</v>
      </c>
      <c r="M1564" s="57">
        <v>0</v>
      </c>
      <c r="N1564" s="58">
        <v>0</v>
      </c>
      <c r="O1564" s="58">
        <v>1.1499999999999999</v>
      </c>
      <c r="P1564" s="58">
        <v>3.3</v>
      </c>
      <c r="Q1564" s="58">
        <v>0</v>
      </c>
      <c r="R1564" s="58">
        <v>0</v>
      </c>
      <c r="S1564" s="91">
        <v>0</v>
      </c>
    </row>
    <row r="1565" spans="1:20">
      <c r="A1565" s="54" t="s">
        <v>2531</v>
      </c>
      <c r="B1565" s="55" t="s">
        <v>2532</v>
      </c>
      <c r="C1565" s="56">
        <v>5</v>
      </c>
      <c r="D1565" s="57">
        <v>67.5</v>
      </c>
      <c r="E1565" s="57">
        <v>3</v>
      </c>
      <c r="F1565" s="57">
        <v>3</v>
      </c>
      <c r="G1565" s="57">
        <v>2.57</v>
      </c>
      <c r="H1565" s="57">
        <v>8.5</v>
      </c>
      <c r="I1565" s="57">
        <v>27.5</v>
      </c>
      <c r="J1565" s="57">
        <v>40</v>
      </c>
      <c r="K1565" s="57">
        <v>0</v>
      </c>
      <c r="L1565" s="57">
        <v>0</v>
      </c>
      <c r="M1565" s="57">
        <v>0</v>
      </c>
      <c r="N1565" s="58">
        <v>0</v>
      </c>
      <c r="O1565" s="58">
        <v>1.1499999999999999</v>
      </c>
      <c r="P1565" s="58">
        <v>3.3</v>
      </c>
      <c r="Q1565" s="58">
        <v>0</v>
      </c>
      <c r="R1565" s="58">
        <v>0</v>
      </c>
      <c r="S1565" s="91">
        <v>0</v>
      </c>
    </row>
    <row r="1566" spans="1:20">
      <c r="A1566" s="54" t="s">
        <v>2533</v>
      </c>
      <c r="B1566" s="55" t="s">
        <v>2534</v>
      </c>
      <c r="C1566" s="56">
        <v>5</v>
      </c>
      <c r="D1566" s="57">
        <v>67.5</v>
      </c>
      <c r="E1566" s="57">
        <v>3</v>
      </c>
      <c r="F1566" s="57">
        <v>3</v>
      </c>
      <c r="G1566" s="57">
        <v>2.56</v>
      </c>
      <c r="H1566" s="57">
        <v>8.5</v>
      </c>
      <c r="I1566" s="57">
        <v>21.5</v>
      </c>
      <c r="J1566" s="57">
        <v>34</v>
      </c>
      <c r="K1566" s="57">
        <v>59.8</v>
      </c>
      <c r="L1566" s="57">
        <v>0</v>
      </c>
      <c r="M1566" s="57">
        <v>0</v>
      </c>
      <c r="N1566" s="58">
        <v>0</v>
      </c>
      <c r="O1566" s="58">
        <v>1.1499999999999999</v>
      </c>
      <c r="P1566" s="58">
        <v>3.3</v>
      </c>
      <c r="Q1566" s="58">
        <v>0</v>
      </c>
      <c r="R1566" s="58">
        <v>0</v>
      </c>
      <c r="S1566" s="91">
        <v>0</v>
      </c>
    </row>
    <row r="1567" spans="1:20">
      <c r="A1567" s="54" t="s">
        <v>2535</v>
      </c>
      <c r="B1567" s="55" t="s">
        <v>2536</v>
      </c>
      <c r="C1567" s="56">
        <v>5</v>
      </c>
      <c r="D1567" s="57">
        <v>67.5</v>
      </c>
      <c r="E1567" s="57">
        <v>3</v>
      </c>
      <c r="F1567" s="57">
        <v>3</v>
      </c>
      <c r="G1567" s="57">
        <v>2.56</v>
      </c>
      <c r="H1567" s="57">
        <v>10.5</v>
      </c>
      <c r="I1567" s="57">
        <v>23.5</v>
      </c>
      <c r="J1567" s="57">
        <v>36</v>
      </c>
      <c r="K1567" s="57">
        <v>61.8</v>
      </c>
      <c r="L1567" s="57">
        <v>0</v>
      </c>
      <c r="M1567" s="57">
        <v>0</v>
      </c>
      <c r="N1567" s="58">
        <v>0</v>
      </c>
      <c r="O1567" s="58">
        <v>1.1499999999999999</v>
      </c>
      <c r="P1567" s="58">
        <v>3.3</v>
      </c>
      <c r="Q1567" s="58">
        <v>0</v>
      </c>
      <c r="R1567" s="58">
        <v>0</v>
      </c>
      <c r="S1567" s="91">
        <v>0</v>
      </c>
    </row>
    <row r="1568" spans="1:20">
      <c r="A1568" s="54" t="s">
        <v>2537</v>
      </c>
      <c r="B1568" s="55" t="s">
        <v>2538</v>
      </c>
      <c r="C1568" s="56">
        <v>5</v>
      </c>
      <c r="D1568" s="57">
        <v>61.7</v>
      </c>
      <c r="E1568" s="57">
        <v>2.6</v>
      </c>
      <c r="F1568" s="57">
        <v>2.5219999999999998</v>
      </c>
      <c r="G1568" s="57">
        <v>0</v>
      </c>
      <c r="H1568" s="57">
        <v>28.9</v>
      </c>
      <c r="I1568" s="57">
        <v>40.39</v>
      </c>
      <c r="J1568" s="57">
        <v>0</v>
      </c>
      <c r="K1568" s="57">
        <v>0</v>
      </c>
      <c r="L1568" s="57">
        <v>0</v>
      </c>
      <c r="M1568" s="57">
        <v>0</v>
      </c>
      <c r="N1568" s="58">
        <v>1.1499999999999999</v>
      </c>
      <c r="O1568" s="58">
        <v>4</v>
      </c>
      <c r="P1568" s="58">
        <v>0</v>
      </c>
      <c r="Q1568" s="58">
        <v>0</v>
      </c>
      <c r="R1568" s="58">
        <v>0</v>
      </c>
      <c r="S1568" s="91">
        <v>0</v>
      </c>
    </row>
    <row r="1569" spans="1:19">
      <c r="A1569" s="54" t="s">
        <v>2539</v>
      </c>
      <c r="B1569" s="55" t="s">
        <v>71</v>
      </c>
      <c r="C1569" s="56">
        <v>5</v>
      </c>
      <c r="D1569" s="57">
        <v>61.7</v>
      </c>
      <c r="E1569" s="57">
        <v>2.6</v>
      </c>
      <c r="F1569" s="57">
        <v>2.5150000000000001</v>
      </c>
      <c r="G1569" s="57">
        <v>2.44</v>
      </c>
      <c r="H1569" s="57">
        <v>16</v>
      </c>
      <c r="I1569" s="57">
        <v>28.1</v>
      </c>
      <c r="J1569" s="57">
        <v>0</v>
      </c>
      <c r="K1569" s="57">
        <v>0</v>
      </c>
      <c r="L1569" s="57">
        <v>0</v>
      </c>
      <c r="M1569" s="57">
        <v>0</v>
      </c>
      <c r="N1569" s="58">
        <v>0</v>
      </c>
      <c r="O1569" s="58">
        <v>1.3</v>
      </c>
      <c r="P1569" s="58">
        <v>0</v>
      </c>
      <c r="Q1569" s="58">
        <v>0</v>
      </c>
      <c r="R1569" s="58">
        <v>0</v>
      </c>
      <c r="S1569" s="91">
        <v>0</v>
      </c>
    </row>
    <row r="1570" spans="1:19">
      <c r="A1570" s="54" t="s">
        <v>2540</v>
      </c>
      <c r="B1570" s="55" t="s">
        <v>72</v>
      </c>
      <c r="C1570" s="56">
        <v>5</v>
      </c>
      <c r="D1570" s="57">
        <v>61.7</v>
      </c>
      <c r="E1570" s="57">
        <v>2.6</v>
      </c>
      <c r="F1570" s="57">
        <v>2.5150000000000001</v>
      </c>
      <c r="G1570" s="57">
        <v>2.4550000000000001</v>
      </c>
      <c r="H1570" s="57">
        <v>16</v>
      </c>
      <c r="I1570" s="57">
        <v>33.200000000000003</v>
      </c>
      <c r="J1570" s="57">
        <v>0</v>
      </c>
      <c r="K1570" s="57">
        <v>0</v>
      </c>
      <c r="L1570" s="57">
        <v>0</v>
      </c>
      <c r="M1570" s="57">
        <v>0</v>
      </c>
      <c r="N1570" s="58">
        <v>0</v>
      </c>
      <c r="O1570" s="58">
        <v>1.3</v>
      </c>
      <c r="P1570" s="58">
        <v>0</v>
      </c>
      <c r="Q1570" s="58">
        <v>0</v>
      </c>
      <c r="R1570" s="58">
        <v>0</v>
      </c>
      <c r="S1570" s="91">
        <v>0</v>
      </c>
    </row>
    <row r="1571" spans="1:19">
      <c r="A1571" s="54" t="s">
        <v>2541</v>
      </c>
      <c r="B1571" s="55" t="s">
        <v>2542</v>
      </c>
      <c r="C1571" s="56">
        <v>5</v>
      </c>
      <c r="D1571" s="57">
        <v>63</v>
      </c>
      <c r="E1571" s="57">
        <v>3</v>
      </c>
      <c r="F1571" s="57">
        <v>3.0070000000000001</v>
      </c>
      <c r="G1571" s="57">
        <v>2.9470000000000001</v>
      </c>
      <c r="H1571" s="57">
        <v>20.9</v>
      </c>
      <c r="I1571" s="57">
        <v>23.2</v>
      </c>
      <c r="J1571" s="57">
        <v>0</v>
      </c>
      <c r="K1571" s="57">
        <v>0</v>
      </c>
      <c r="L1571" s="57">
        <v>0</v>
      </c>
      <c r="M1571" s="57">
        <v>0</v>
      </c>
      <c r="N1571" s="58">
        <v>0</v>
      </c>
      <c r="O1571" s="58">
        <v>1.3</v>
      </c>
      <c r="P1571" s="58">
        <v>0</v>
      </c>
      <c r="Q1571" s="58">
        <v>0</v>
      </c>
      <c r="R1571" s="58">
        <v>0</v>
      </c>
      <c r="S1571" s="91">
        <v>0</v>
      </c>
    </row>
    <row r="1572" spans="1:19">
      <c r="A1572" s="54" t="s">
        <v>2543</v>
      </c>
      <c r="B1572" s="55" t="s">
        <v>2544</v>
      </c>
      <c r="C1572" s="56">
        <v>5</v>
      </c>
      <c r="D1572" s="57">
        <v>63</v>
      </c>
      <c r="E1572" s="57">
        <v>3</v>
      </c>
      <c r="F1572" s="57">
        <v>3.0070000000000001</v>
      </c>
      <c r="G1572" s="57">
        <v>2.9470000000000001</v>
      </c>
      <c r="H1572" s="57">
        <v>21.4</v>
      </c>
      <c r="I1572" s="57">
        <v>23.7</v>
      </c>
      <c r="J1572" s="57">
        <v>0</v>
      </c>
      <c r="K1572" s="57">
        <v>0</v>
      </c>
      <c r="L1572" s="57">
        <v>0</v>
      </c>
      <c r="M1572" s="57">
        <v>0</v>
      </c>
      <c r="N1572" s="58">
        <v>0</v>
      </c>
      <c r="O1572" s="58">
        <v>1.3</v>
      </c>
      <c r="P1572" s="58">
        <v>0</v>
      </c>
      <c r="Q1572" s="58">
        <v>0</v>
      </c>
      <c r="R1572" s="58">
        <v>0</v>
      </c>
      <c r="S1572" s="91">
        <v>0</v>
      </c>
    </row>
    <row r="1573" spans="1:19">
      <c r="A1573" s="54" t="s">
        <v>2545</v>
      </c>
      <c r="B1573" s="55" t="s">
        <v>73</v>
      </c>
      <c r="C1573" s="56">
        <v>5</v>
      </c>
      <c r="D1573" s="57">
        <v>61.7</v>
      </c>
      <c r="E1573" s="57">
        <v>2.6</v>
      </c>
      <c r="F1573" s="57">
        <v>2.5150000000000001</v>
      </c>
      <c r="G1573" s="57">
        <v>2.4</v>
      </c>
      <c r="H1573" s="57">
        <v>18</v>
      </c>
      <c r="I1573" s="57">
        <v>29.7</v>
      </c>
      <c r="J1573" s="57">
        <v>0</v>
      </c>
      <c r="K1573" s="57">
        <v>0</v>
      </c>
      <c r="L1573" s="57">
        <v>0</v>
      </c>
      <c r="M1573" s="57">
        <v>0</v>
      </c>
      <c r="N1573" s="58">
        <v>0</v>
      </c>
      <c r="O1573" s="58">
        <v>1.3</v>
      </c>
      <c r="P1573" s="58">
        <v>0</v>
      </c>
      <c r="Q1573" s="58">
        <v>0</v>
      </c>
      <c r="R1573" s="58">
        <v>0</v>
      </c>
      <c r="S1573" s="91">
        <v>0</v>
      </c>
    </row>
    <row r="1574" spans="1:19">
      <c r="A1574" s="54" t="s">
        <v>2546</v>
      </c>
      <c r="B1574" s="55" t="s">
        <v>74</v>
      </c>
      <c r="C1574" s="56">
        <v>5</v>
      </c>
      <c r="D1574" s="57">
        <v>61.7</v>
      </c>
      <c r="E1574" s="57">
        <v>2.6</v>
      </c>
      <c r="F1574" s="57">
        <v>2.5150000000000001</v>
      </c>
      <c r="G1574" s="57">
        <v>0</v>
      </c>
      <c r="H1574" s="57">
        <v>25.5</v>
      </c>
      <c r="I1574" s="57">
        <v>0</v>
      </c>
      <c r="J1574" s="57">
        <v>0</v>
      </c>
      <c r="K1574" s="57">
        <v>0</v>
      </c>
      <c r="L1574" s="57">
        <v>0</v>
      </c>
      <c r="M1574" s="57">
        <v>0</v>
      </c>
      <c r="N1574" s="58">
        <v>1.3</v>
      </c>
      <c r="O1574" s="58">
        <v>0</v>
      </c>
      <c r="P1574" s="58">
        <v>0</v>
      </c>
      <c r="Q1574" s="58">
        <v>0</v>
      </c>
      <c r="R1574" s="58">
        <v>0</v>
      </c>
      <c r="S1574" s="91">
        <v>0</v>
      </c>
    </row>
    <row r="1575" spans="1:19">
      <c r="A1575" s="54" t="s">
        <v>2547</v>
      </c>
      <c r="B1575" s="55" t="s">
        <v>2548</v>
      </c>
      <c r="C1575" s="56">
        <v>1</v>
      </c>
      <c r="D1575" s="57">
        <v>63</v>
      </c>
      <c r="E1575" s="57">
        <v>3</v>
      </c>
      <c r="F1575" s="57">
        <v>3.0070000000000001</v>
      </c>
      <c r="G1575" s="57">
        <v>2.9470000000000001</v>
      </c>
      <c r="H1575" s="57">
        <v>21.4</v>
      </c>
      <c r="I1575" s="57">
        <v>23.7</v>
      </c>
      <c r="J1575" s="57">
        <v>0</v>
      </c>
      <c r="K1575" s="57">
        <v>0</v>
      </c>
      <c r="L1575" s="57">
        <v>0</v>
      </c>
      <c r="M1575" s="57">
        <v>0</v>
      </c>
      <c r="N1575" s="58">
        <v>0</v>
      </c>
      <c r="O1575" s="58">
        <v>1.3</v>
      </c>
      <c r="P1575" s="58">
        <v>0</v>
      </c>
      <c r="Q1575" s="58">
        <v>0</v>
      </c>
      <c r="R1575" s="58">
        <v>0</v>
      </c>
      <c r="S1575" s="91">
        <v>0</v>
      </c>
    </row>
    <row r="1576" spans="1:19">
      <c r="A1576" s="54" t="s">
        <v>2549</v>
      </c>
      <c r="B1576" s="55" t="s">
        <v>2550</v>
      </c>
      <c r="C1576" s="56">
        <v>5</v>
      </c>
      <c r="D1576" s="57">
        <v>65.95</v>
      </c>
      <c r="E1576" s="57">
        <v>3</v>
      </c>
      <c r="F1576" s="57">
        <v>3</v>
      </c>
      <c r="G1576" s="57">
        <v>2.57</v>
      </c>
      <c r="H1576" s="57">
        <v>11</v>
      </c>
      <c r="I1576" s="57">
        <v>27.95</v>
      </c>
      <c r="J1576" s="57">
        <v>0</v>
      </c>
      <c r="K1576" s="57">
        <v>0</v>
      </c>
      <c r="L1576" s="57">
        <v>0</v>
      </c>
      <c r="M1576" s="57">
        <v>0</v>
      </c>
      <c r="N1576" s="58">
        <v>0</v>
      </c>
      <c r="O1576" s="58">
        <v>1.3</v>
      </c>
      <c r="P1576" s="58">
        <v>0</v>
      </c>
      <c r="Q1576" s="58">
        <v>0</v>
      </c>
      <c r="R1576" s="58">
        <v>0</v>
      </c>
      <c r="S1576" s="91">
        <v>0</v>
      </c>
    </row>
    <row r="1577" spans="1:19">
      <c r="A1577" s="54" t="s">
        <v>2551</v>
      </c>
      <c r="B1577" s="55" t="s">
        <v>75</v>
      </c>
      <c r="C1577" s="56">
        <v>5</v>
      </c>
      <c r="D1577" s="57">
        <v>64</v>
      </c>
      <c r="E1577" s="57">
        <v>2.6</v>
      </c>
      <c r="F1577" s="57">
        <v>2.5219999999999998</v>
      </c>
      <c r="G1577" s="57">
        <v>2.46</v>
      </c>
      <c r="H1577" s="57">
        <v>15</v>
      </c>
      <c r="I1577" s="57">
        <v>29.4</v>
      </c>
      <c r="J1577" s="57">
        <v>0</v>
      </c>
      <c r="K1577" s="57">
        <v>0</v>
      </c>
      <c r="L1577" s="57">
        <v>0</v>
      </c>
      <c r="M1577" s="57">
        <v>0</v>
      </c>
      <c r="N1577" s="58">
        <v>0</v>
      </c>
      <c r="O1577" s="58">
        <v>1.3</v>
      </c>
      <c r="P1577" s="58">
        <v>0</v>
      </c>
      <c r="Q1577" s="58">
        <v>0</v>
      </c>
      <c r="R1577" s="58">
        <v>0</v>
      </c>
      <c r="S1577" s="91">
        <v>0</v>
      </c>
    </row>
    <row r="1578" spans="1:19">
      <c r="A1578" s="54" t="s">
        <v>2552</v>
      </c>
      <c r="B1578" s="55" t="s">
        <v>2553</v>
      </c>
      <c r="C1578" s="56">
        <v>0</v>
      </c>
      <c r="D1578" s="57">
        <v>64.2</v>
      </c>
      <c r="E1578" s="57">
        <v>5.2</v>
      </c>
      <c r="F1578" s="57">
        <v>3.0070000000000001</v>
      </c>
      <c r="G1578" s="57">
        <v>2.9470000000000001</v>
      </c>
      <c r="H1578" s="57">
        <v>20</v>
      </c>
      <c r="I1578" s="57">
        <v>22.3</v>
      </c>
      <c r="J1578" s="57">
        <v>0</v>
      </c>
      <c r="K1578" s="57">
        <v>0</v>
      </c>
      <c r="L1578" s="57">
        <v>0</v>
      </c>
      <c r="M1578" s="57">
        <v>0</v>
      </c>
      <c r="N1578" s="58">
        <v>0</v>
      </c>
      <c r="O1578" s="58">
        <v>1.3</v>
      </c>
      <c r="P1578" s="58">
        <v>0</v>
      </c>
      <c r="Q1578" s="58">
        <v>0</v>
      </c>
      <c r="R1578" s="58">
        <v>0</v>
      </c>
      <c r="S1578" s="91">
        <v>0</v>
      </c>
    </row>
    <row r="1579" spans="1:19">
      <c r="A1579" s="54" t="s">
        <v>2554</v>
      </c>
      <c r="B1579" s="55" t="s">
        <v>76</v>
      </c>
      <c r="C1579" s="56">
        <v>5</v>
      </c>
      <c r="D1579" s="57">
        <v>61.7</v>
      </c>
      <c r="E1579" s="57">
        <v>2.6</v>
      </c>
      <c r="F1579" s="57">
        <v>2.5219999999999998</v>
      </c>
      <c r="G1579" s="57">
        <v>2.46</v>
      </c>
      <c r="H1579" s="57">
        <v>15</v>
      </c>
      <c r="I1579" s="57">
        <v>27.4</v>
      </c>
      <c r="J1579" s="57">
        <v>0</v>
      </c>
      <c r="K1579" s="57">
        <v>0</v>
      </c>
      <c r="L1579" s="57">
        <v>0</v>
      </c>
      <c r="M1579" s="57">
        <v>0</v>
      </c>
      <c r="N1579" s="58">
        <v>0</v>
      </c>
      <c r="O1579" s="58">
        <v>1.3</v>
      </c>
      <c r="P1579" s="58">
        <v>0</v>
      </c>
      <c r="Q1579" s="58">
        <v>0</v>
      </c>
      <c r="R1579" s="58">
        <v>0</v>
      </c>
      <c r="S1579" s="91">
        <v>0</v>
      </c>
    </row>
    <row r="1580" spans="1:19">
      <c r="A1580" s="54" t="s">
        <v>2555</v>
      </c>
      <c r="B1580" s="55" t="s">
        <v>77</v>
      </c>
      <c r="C1580" s="56">
        <v>5</v>
      </c>
      <c r="D1580" s="57">
        <v>64</v>
      </c>
      <c r="E1580" s="57">
        <v>2.6</v>
      </c>
      <c r="F1580" s="57">
        <v>2.5219999999999998</v>
      </c>
      <c r="G1580" s="57">
        <v>2.4</v>
      </c>
      <c r="H1580" s="57">
        <v>15</v>
      </c>
      <c r="I1580" s="57">
        <v>27.7</v>
      </c>
      <c r="J1580" s="57">
        <v>0</v>
      </c>
      <c r="K1580" s="57">
        <v>0</v>
      </c>
      <c r="L1580" s="57">
        <v>0</v>
      </c>
      <c r="M1580" s="57">
        <v>0</v>
      </c>
      <c r="N1580" s="58">
        <v>0</v>
      </c>
      <c r="O1580" s="58">
        <v>1.3</v>
      </c>
      <c r="P1580" s="58">
        <v>0</v>
      </c>
      <c r="Q1580" s="58">
        <v>0</v>
      </c>
      <c r="R1580" s="58">
        <v>0</v>
      </c>
      <c r="S1580" s="91">
        <v>0</v>
      </c>
    </row>
    <row r="1581" spans="1:19">
      <c r="A1581" s="54" t="s">
        <v>2556</v>
      </c>
      <c r="B1581" s="55" t="s">
        <v>2557</v>
      </c>
      <c r="C1581" s="56">
        <v>5</v>
      </c>
      <c r="D1581" s="57">
        <v>64</v>
      </c>
      <c r="E1581" s="57">
        <v>2.6</v>
      </c>
      <c r="F1581" s="57">
        <v>2.5219999999999998</v>
      </c>
      <c r="G1581" s="57">
        <v>2.46</v>
      </c>
      <c r="H1581" s="57">
        <v>16</v>
      </c>
      <c r="I1581" s="57">
        <v>31.4</v>
      </c>
      <c r="J1581" s="57">
        <v>0</v>
      </c>
      <c r="K1581" s="57">
        <v>0</v>
      </c>
      <c r="L1581" s="57">
        <v>0</v>
      </c>
      <c r="M1581" s="57">
        <v>0</v>
      </c>
      <c r="N1581" s="58">
        <v>0</v>
      </c>
      <c r="O1581" s="58">
        <v>1.3</v>
      </c>
      <c r="P1581" s="58">
        <v>0</v>
      </c>
      <c r="Q1581" s="58">
        <v>0</v>
      </c>
      <c r="R1581" s="58">
        <v>0</v>
      </c>
      <c r="S1581" s="91">
        <v>0</v>
      </c>
    </row>
    <row r="1582" spans="1:19">
      <c r="A1582" s="54" t="s">
        <v>2558</v>
      </c>
      <c r="B1582" s="55" t="s">
        <v>2559</v>
      </c>
      <c r="C1582" s="56">
        <v>5</v>
      </c>
      <c r="D1582" s="57">
        <v>61.7</v>
      </c>
      <c r="E1582" s="57">
        <v>2.6</v>
      </c>
      <c r="F1582" s="57">
        <v>2.5150000000000001</v>
      </c>
      <c r="G1582" s="57">
        <v>0</v>
      </c>
      <c r="H1582" s="57">
        <v>27.3</v>
      </c>
      <c r="I1582" s="57">
        <v>0</v>
      </c>
      <c r="J1582" s="57">
        <v>0</v>
      </c>
      <c r="K1582" s="57">
        <v>0</v>
      </c>
      <c r="L1582" s="57">
        <v>0</v>
      </c>
      <c r="M1582" s="57">
        <v>0</v>
      </c>
      <c r="N1582" s="58">
        <v>1.3</v>
      </c>
      <c r="O1582" s="58">
        <v>0</v>
      </c>
      <c r="P1582" s="58">
        <v>0</v>
      </c>
      <c r="Q1582" s="58">
        <v>0</v>
      </c>
      <c r="R1582" s="58">
        <v>0</v>
      </c>
      <c r="S1582" s="91">
        <v>0</v>
      </c>
    </row>
    <row r="1583" spans="1:19">
      <c r="A1583" s="54" t="s">
        <v>2560</v>
      </c>
      <c r="B1583" s="55" t="s">
        <v>2561</v>
      </c>
      <c r="C1583" s="56">
        <v>5</v>
      </c>
      <c r="D1583" s="57">
        <v>61.7</v>
      </c>
      <c r="E1583" s="57">
        <v>2.6</v>
      </c>
      <c r="F1583" s="57">
        <v>2.5219999999999998</v>
      </c>
      <c r="G1583" s="57">
        <v>2.4</v>
      </c>
      <c r="H1583" s="57">
        <v>15</v>
      </c>
      <c r="I1583" s="57">
        <v>31.7</v>
      </c>
      <c r="J1583" s="57">
        <v>0</v>
      </c>
      <c r="K1583" s="57">
        <v>0</v>
      </c>
      <c r="L1583" s="57">
        <v>0</v>
      </c>
      <c r="M1583" s="57">
        <v>0</v>
      </c>
      <c r="N1583" s="58">
        <v>0</v>
      </c>
      <c r="O1583" s="58">
        <v>1.3</v>
      </c>
      <c r="P1583" s="58">
        <v>0</v>
      </c>
      <c r="Q1583" s="58">
        <v>0</v>
      </c>
      <c r="R1583" s="58">
        <v>0</v>
      </c>
      <c r="S1583" s="91">
        <v>0</v>
      </c>
    </row>
    <row r="1584" spans="1:19">
      <c r="A1584" s="54" t="s">
        <v>2562</v>
      </c>
      <c r="B1584" s="55" t="s">
        <v>2563</v>
      </c>
      <c r="C1584" s="56">
        <v>5</v>
      </c>
      <c r="D1584" s="57">
        <v>61.7</v>
      </c>
      <c r="E1584" s="57">
        <v>2.6</v>
      </c>
      <c r="F1584" s="57">
        <v>2.5219999999999998</v>
      </c>
      <c r="G1584" s="57">
        <v>0</v>
      </c>
      <c r="H1584" s="57">
        <v>24.9</v>
      </c>
      <c r="I1584" s="57">
        <v>0</v>
      </c>
      <c r="J1584" s="57">
        <v>0</v>
      </c>
      <c r="K1584" s="57">
        <v>0</v>
      </c>
      <c r="L1584" s="57">
        <v>0</v>
      </c>
      <c r="M1584" s="57">
        <v>0</v>
      </c>
      <c r="N1584" s="58">
        <v>1.3</v>
      </c>
      <c r="O1584" s="58">
        <v>0</v>
      </c>
      <c r="P1584" s="58">
        <v>0</v>
      </c>
      <c r="Q1584" s="58">
        <v>0</v>
      </c>
      <c r="R1584" s="58">
        <v>0</v>
      </c>
      <c r="S1584" s="91">
        <v>0</v>
      </c>
    </row>
    <row r="1585" spans="1:19">
      <c r="A1585" s="54" t="s">
        <v>2564</v>
      </c>
      <c r="B1585" s="55" t="s">
        <v>2565</v>
      </c>
      <c r="C1585" s="56">
        <v>5</v>
      </c>
      <c r="D1585" s="57">
        <v>64</v>
      </c>
      <c r="E1585" s="57">
        <v>2.6</v>
      </c>
      <c r="F1585" s="57">
        <v>2.5150000000000001</v>
      </c>
      <c r="G1585" s="57">
        <v>0</v>
      </c>
      <c r="H1585" s="57">
        <v>27.3</v>
      </c>
      <c r="I1585" s="57">
        <v>0</v>
      </c>
      <c r="J1585" s="57">
        <v>0</v>
      </c>
      <c r="K1585" s="57">
        <v>0</v>
      </c>
      <c r="L1585" s="57">
        <v>0</v>
      </c>
      <c r="M1585" s="57">
        <v>0</v>
      </c>
      <c r="N1585" s="58">
        <v>1.3</v>
      </c>
      <c r="O1585" s="58">
        <v>0</v>
      </c>
      <c r="P1585" s="58">
        <v>0</v>
      </c>
      <c r="Q1585" s="58">
        <v>0</v>
      </c>
      <c r="R1585" s="58">
        <v>0</v>
      </c>
      <c r="S1585" s="91">
        <v>0</v>
      </c>
    </row>
    <row r="1586" spans="1:19">
      <c r="A1586" s="54" t="s">
        <v>2566</v>
      </c>
      <c r="B1586" s="55" t="s">
        <v>2567</v>
      </c>
      <c r="C1586" s="56">
        <v>5</v>
      </c>
      <c r="D1586" s="57">
        <v>64</v>
      </c>
      <c r="E1586" s="57">
        <v>2.6</v>
      </c>
      <c r="F1586" s="57">
        <v>2.5219999999999998</v>
      </c>
      <c r="G1586" s="57">
        <v>2.46</v>
      </c>
      <c r="H1586" s="57">
        <v>15</v>
      </c>
      <c r="I1586" s="57">
        <v>27.4</v>
      </c>
      <c r="J1586" s="57">
        <v>0</v>
      </c>
      <c r="K1586" s="57">
        <v>0</v>
      </c>
      <c r="L1586" s="57">
        <v>0</v>
      </c>
      <c r="M1586" s="57">
        <v>0</v>
      </c>
      <c r="N1586" s="58">
        <v>0</v>
      </c>
      <c r="O1586" s="58">
        <v>1.3</v>
      </c>
      <c r="P1586" s="58">
        <v>0</v>
      </c>
      <c r="Q1586" s="58">
        <v>0</v>
      </c>
      <c r="R1586" s="58">
        <v>0</v>
      </c>
      <c r="S1586" s="91">
        <v>0</v>
      </c>
    </row>
    <row r="1587" spans="1:19">
      <c r="A1587" s="54" t="s">
        <v>2568</v>
      </c>
      <c r="B1587" s="55" t="s">
        <v>2569</v>
      </c>
      <c r="C1587" s="56">
        <v>5</v>
      </c>
      <c r="D1587" s="57">
        <v>61.7</v>
      </c>
      <c r="E1587" s="57">
        <v>2.6</v>
      </c>
      <c r="F1587" s="57">
        <v>2.5219999999999998</v>
      </c>
      <c r="G1587" s="57">
        <v>2.4</v>
      </c>
      <c r="H1587" s="57">
        <v>13</v>
      </c>
      <c r="I1587" s="57">
        <v>25.7</v>
      </c>
      <c r="J1587" s="57">
        <v>0</v>
      </c>
      <c r="K1587" s="57">
        <v>0</v>
      </c>
      <c r="L1587" s="57">
        <v>0</v>
      </c>
      <c r="M1587" s="57">
        <v>0</v>
      </c>
      <c r="N1587" s="58">
        <v>0</v>
      </c>
      <c r="O1587" s="58">
        <v>1.3</v>
      </c>
      <c r="P1587" s="58">
        <v>0</v>
      </c>
      <c r="Q1587" s="58">
        <v>0</v>
      </c>
      <c r="R1587" s="58">
        <v>0</v>
      </c>
      <c r="S1587" s="91">
        <v>0</v>
      </c>
    </row>
    <row r="1588" spans="1:19">
      <c r="A1588" s="54" t="s">
        <v>2570</v>
      </c>
      <c r="B1588" s="55" t="s">
        <v>2571</v>
      </c>
      <c r="C1588" s="56">
        <v>5</v>
      </c>
      <c r="D1588" s="57">
        <v>64</v>
      </c>
      <c r="E1588" s="57">
        <v>2.6</v>
      </c>
      <c r="F1588" s="57">
        <v>2.5150000000000001</v>
      </c>
      <c r="G1588" s="57">
        <v>2.4</v>
      </c>
      <c r="H1588" s="57">
        <v>24</v>
      </c>
      <c r="I1588" s="57">
        <v>30.8</v>
      </c>
      <c r="J1588" s="57">
        <v>0</v>
      </c>
      <c r="K1588" s="57">
        <v>0</v>
      </c>
      <c r="L1588" s="57">
        <v>0</v>
      </c>
      <c r="M1588" s="57">
        <v>0</v>
      </c>
      <c r="N1588" s="58">
        <v>0</v>
      </c>
      <c r="O1588" s="58">
        <v>1.3</v>
      </c>
      <c r="P1588" s="58">
        <v>0</v>
      </c>
      <c r="Q1588" s="58">
        <v>0</v>
      </c>
      <c r="R1588" s="58">
        <v>0</v>
      </c>
      <c r="S1588" s="91">
        <v>0</v>
      </c>
    </row>
    <row r="1589" spans="1:19">
      <c r="A1589" s="54" t="s">
        <v>2572</v>
      </c>
      <c r="B1589" s="55" t="s">
        <v>2573</v>
      </c>
      <c r="C1589" s="56">
        <v>5</v>
      </c>
      <c r="D1589" s="57">
        <v>64</v>
      </c>
      <c r="E1589" s="57">
        <v>2.6</v>
      </c>
      <c r="F1589" s="57">
        <v>2.5219999999999998</v>
      </c>
      <c r="G1589" s="57">
        <v>2.4</v>
      </c>
      <c r="H1589" s="57">
        <v>17</v>
      </c>
      <c r="I1589" s="57">
        <v>29.7</v>
      </c>
      <c r="J1589" s="57">
        <v>0</v>
      </c>
      <c r="K1589" s="57">
        <v>0</v>
      </c>
      <c r="L1589" s="57">
        <v>0</v>
      </c>
      <c r="M1589" s="57">
        <v>0</v>
      </c>
      <c r="N1589" s="58">
        <v>0</v>
      </c>
      <c r="O1589" s="58">
        <v>1.3</v>
      </c>
      <c r="P1589" s="58">
        <v>0</v>
      </c>
      <c r="Q1589" s="58">
        <v>0</v>
      </c>
      <c r="R1589" s="58">
        <v>0</v>
      </c>
      <c r="S1589" s="91">
        <v>0</v>
      </c>
    </row>
    <row r="1590" spans="1:19">
      <c r="A1590" s="54" t="s">
        <v>2574</v>
      </c>
      <c r="B1590" s="55" t="s">
        <v>2575</v>
      </c>
      <c r="C1590" s="56">
        <v>5</v>
      </c>
      <c r="D1590" s="57">
        <v>62.5</v>
      </c>
      <c r="E1590" s="57">
        <v>2.6</v>
      </c>
      <c r="F1590" s="57">
        <v>2.5219999999999998</v>
      </c>
      <c r="G1590" s="57">
        <v>2.46</v>
      </c>
      <c r="H1590" s="57">
        <v>13</v>
      </c>
      <c r="I1590" s="57">
        <v>25.4</v>
      </c>
      <c r="J1590" s="57">
        <v>0</v>
      </c>
      <c r="K1590" s="57">
        <v>0</v>
      </c>
      <c r="L1590" s="57">
        <v>0</v>
      </c>
      <c r="M1590" s="57">
        <v>0</v>
      </c>
      <c r="N1590" s="58">
        <v>0</v>
      </c>
      <c r="O1590" s="58">
        <v>1.3</v>
      </c>
      <c r="P1590" s="58">
        <v>0</v>
      </c>
      <c r="Q1590" s="58">
        <v>0</v>
      </c>
      <c r="R1590" s="58">
        <v>0</v>
      </c>
      <c r="S1590" s="91">
        <v>0</v>
      </c>
    </row>
    <row r="1591" spans="1:19">
      <c r="A1591" s="54" t="s">
        <v>2576</v>
      </c>
      <c r="B1591" s="55" t="s">
        <v>2577</v>
      </c>
      <c r="C1591" s="56">
        <v>5</v>
      </c>
      <c r="D1591" s="57">
        <v>64</v>
      </c>
      <c r="E1591" s="57">
        <v>2.6</v>
      </c>
      <c r="F1591" s="57">
        <v>2.5219999999999998</v>
      </c>
      <c r="G1591" s="57">
        <v>0</v>
      </c>
      <c r="H1591" s="57">
        <v>24.9</v>
      </c>
      <c r="I1591" s="57">
        <v>0</v>
      </c>
      <c r="J1591" s="57">
        <v>0</v>
      </c>
      <c r="K1591" s="57">
        <v>0</v>
      </c>
      <c r="L1591" s="57">
        <v>0</v>
      </c>
      <c r="M1591" s="57">
        <v>0</v>
      </c>
      <c r="N1591" s="58">
        <v>1.3</v>
      </c>
      <c r="O1591" s="58">
        <v>0</v>
      </c>
      <c r="P1591" s="58">
        <v>0</v>
      </c>
      <c r="Q1591" s="58">
        <v>0</v>
      </c>
      <c r="R1591" s="58">
        <v>0</v>
      </c>
      <c r="S1591" s="91">
        <v>0</v>
      </c>
    </row>
    <row r="1592" spans="1:19">
      <c r="A1592" s="54" t="s">
        <v>2578</v>
      </c>
      <c r="B1592" s="55" t="s">
        <v>2579</v>
      </c>
      <c r="C1592" s="56">
        <v>5</v>
      </c>
      <c r="D1592" s="57">
        <v>63.5</v>
      </c>
      <c r="E1592" s="57">
        <v>3</v>
      </c>
      <c r="F1592" s="57">
        <v>3.0070000000000001</v>
      </c>
      <c r="G1592" s="57">
        <v>2.9470000000000001</v>
      </c>
      <c r="H1592" s="57">
        <v>20.7</v>
      </c>
      <c r="I1592" s="57">
        <v>23.012</v>
      </c>
      <c r="J1592" s="57">
        <v>0</v>
      </c>
      <c r="K1592" s="57">
        <v>0</v>
      </c>
      <c r="L1592" s="57">
        <v>0</v>
      </c>
      <c r="M1592" s="57">
        <v>0</v>
      </c>
      <c r="N1592" s="58">
        <v>0</v>
      </c>
      <c r="O1592" s="58">
        <v>1.3</v>
      </c>
      <c r="P1592" s="58">
        <v>0</v>
      </c>
      <c r="Q1592" s="58">
        <v>0</v>
      </c>
      <c r="R1592" s="58">
        <v>0</v>
      </c>
      <c r="S1592" s="91">
        <v>0</v>
      </c>
    </row>
    <row r="1593" spans="1:19">
      <c r="A1593" s="54" t="s">
        <v>2580</v>
      </c>
      <c r="B1593" s="55" t="s">
        <v>2581</v>
      </c>
      <c r="C1593" s="56">
        <v>5</v>
      </c>
      <c r="D1593" s="57">
        <v>63.5</v>
      </c>
      <c r="E1593" s="57">
        <v>3</v>
      </c>
      <c r="F1593" s="57">
        <v>3.0070000000000001</v>
      </c>
      <c r="G1593" s="57">
        <v>2.9470000000000001</v>
      </c>
      <c r="H1593" s="57">
        <v>20.7</v>
      </c>
      <c r="I1593" s="57">
        <v>23.012</v>
      </c>
      <c r="J1593" s="57">
        <v>0</v>
      </c>
      <c r="K1593" s="57">
        <v>0</v>
      </c>
      <c r="L1593" s="57">
        <v>0</v>
      </c>
      <c r="M1593" s="57">
        <v>0</v>
      </c>
      <c r="N1593" s="58">
        <v>0</v>
      </c>
      <c r="O1593" s="58">
        <v>1.3</v>
      </c>
      <c r="P1593" s="58">
        <v>0</v>
      </c>
      <c r="Q1593" s="58">
        <v>0</v>
      </c>
      <c r="R1593" s="58">
        <v>0</v>
      </c>
      <c r="S1593" s="91">
        <v>0</v>
      </c>
    </row>
    <row r="1594" spans="1:19">
      <c r="A1594" s="54" t="s">
        <v>2582</v>
      </c>
      <c r="B1594" s="55" t="s">
        <v>2583</v>
      </c>
      <c r="C1594" s="56">
        <v>1</v>
      </c>
      <c r="D1594" s="57">
        <v>63</v>
      </c>
      <c r="E1594" s="57">
        <v>3</v>
      </c>
      <c r="F1594" s="57">
        <v>3.0070000000000001</v>
      </c>
      <c r="G1594" s="57">
        <v>2.9870000000000001</v>
      </c>
      <c r="H1594" s="57">
        <v>20.2</v>
      </c>
      <c r="I1594" s="57">
        <v>20.91</v>
      </c>
      <c r="J1594" s="57">
        <v>0</v>
      </c>
      <c r="K1594" s="57">
        <v>0</v>
      </c>
      <c r="L1594" s="57">
        <v>0</v>
      </c>
      <c r="M1594" s="57">
        <v>0</v>
      </c>
      <c r="N1594" s="58">
        <v>0</v>
      </c>
      <c r="O1594" s="58">
        <v>1.3</v>
      </c>
      <c r="P1594" s="58">
        <v>0</v>
      </c>
      <c r="Q1594" s="58">
        <v>0</v>
      </c>
      <c r="R1594" s="58">
        <v>0</v>
      </c>
      <c r="S1594" s="91">
        <v>0</v>
      </c>
    </row>
    <row r="1595" spans="1:19">
      <c r="A1595" s="54" t="s">
        <v>2584</v>
      </c>
      <c r="B1595" s="55" t="s">
        <v>2585</v>
      </c>
      <c r="C1595" s="56">
        <v>5</v>
      </c>
      <c r="D1595" s="57">
        <v>63.5</v>
      </c>
      <c r="E1595" s="57">
        <v>3</v>
      </c>
      <c r="F1595" s="57">
        <v>3.0070000000000001</v>
      </c>
      <c r="G1595" s="57">
        <v>2.9470000000000001</v>
      </c>
      <c r="H1595" s="57">
        <v>20.7</v>
      </c>
      <c r="I1595" s="57">
        <v>23.012</v>
      </c>
      <c r="J1595" s="57">
        <v>0</v>
      </c>
      <c r="K1595" s="57">
        <v>0</v>
      </c>
      <c r="L1595" s="57">
        <v>0</v>
      </c>
      <c r="M1595" s="57">
        <v>0</v>
      </c>
      <c r="N1595" s="58">
        <v>0</v>
      </c>
      <c r="O1595" s="58">
        <v>1.3</v>
      </c>
      <c r="P1595" s="58">
        <v>0</v>
      </c>
      <c r="Q1595" s="58">
        <v>0</v>
      </c>
      <c r="R1595" s="58">
        <v>0</v>
      </c>
      <c r="S1595" s="91">
        <v>0</v>
      </c>
    </row>
    <row r="1596" spans="1:19">
      <c r="A1596" s="54" t="s">
        <v>2586</v>
      </c>
      <c r="B1596" s="55" t="s">
        <v>2587</v>
      </c>
      <c r="C1596" s="56">
        <v>5</v>
      </c>
      <c r="D1596" s="57">
        <v>60.9</v>
      </c>
      <c r="E1596" s="57">
        <v>2.6</v>
      </c>
      <c r="F1596" s="57">
        <v>2.5219999999999998</v>
      </c>
      <c r="G1596" s="57">
        <v>0</v>
      </c>
      <c r="H1596" s="57">
        <v>21.8</v>
      </c>
      <c r="I1596" s="57">
        <v>26.28</v>
      </c>
      <c r="J1596" s="57">
        <v>31.335000000000001</v>
      </c>
      <c r="K1596" s="57">
        <v>0</v>
      </c>
      <c r="L1596" s="57">
        <v>0</v>
      </c>
      <c r="M1596" s="57">
        <v>0</v>
      </c>
      <c r="N1596" s="58">
        <v>0.3</v>
      </c>
      <c r="O1596" s="58">
        <v>1.45</v>
      </c>
      <c r="P1596" s="58">
        <v>2.4500000000000002</v>
      </c>
      <c r="Q1596" s="58">
        <v>0</v>
      </c>
      <c r="R1596" s="58">
        <v>0</v>
      </c>
      <c r="S1596" s="91">
        <v>0</v>
      </c>
    </row>
    <row r="1597" spans="1:19">
      <c r="A1597" s="54" t="s">
        <v>2588</v>
      </c>
      <c r="B1597" s="55" t="s">
        <v>2589</v>
      </c>
      <c r="C1597" s="56">
        <v>5</v>
      </c>
      <c r="D1597" s="57">
        <v>63</v>
      </c>
      <c r="E1597" s="57">
        <v>3</v>
      </c>
      <c r="F1597" s="57">
        <v>3.0070000000000001</v>
      </c>
      <c r="G1597" s="57">
        <v>0</v>
      </c>
      <c r="H1597" s="57">
        <v>21.3</v>
      </c>
      <c r="I1597" s="57">
        <v>25.4</v>
      </c>
      <c r="J1597" s="57">
        <v>0</v>
      </c>
      <c r="K1597" s="57">
        <v>0</v>
      </c>
      <c r="L1597" s="57">
        <v>0</v>
      </c>
      <c r="M1597" s="57">
        <v>0</v>
      </c>
      <c r="N1597" s="58">
        <v>1.3</v>
      </c>
      <c r="O1597" s="58">
        <v>2.15</v>
      </c>
      <c r="P1597" s="58">
        <v>0</v>
      </c>
      <c r="Q1597" s="58">
        <v>0</v>
      </c>
      <c r="R1597" s="58">
        <v>0</v>
      </c>
      <c r="S1597" s="91">
        <v>0</v>
      </c>
    </row>
    <row r="1598" spans="1:19">
      <c r="A1598" s="54" t="s">
        <v>2590</v>
      </c>
      <c r="B1598" s="55" t="s">
        <v>2591</v>
      </c>
      <c r="C1598" s="56">
        <v>5</v>
      </c>
      <c r="D1598" s="57">
        <v>67.5</v>
      </c>
      <c r="E1598" s="57">
        <v>3</v>
      </c>
      <c r="F1598" s="57">
        <v>3</v>
      </c>
      <c r="G1598" s="57">
        <v>2.6</v>
      </c>
      <c r="H1598" s="57">
        <v>11</v>
      </c>
      <c r="I1598" s="57">
        <v>30</v>
      </c>
      <c r="J1598" s="57">
        <v>45.82</v>
      </c>
      <c r="K1598" s="57">
        <v>0</v>
      </c>
      <c r="L1598" s="57">
        <v>0</v>
      </c>
      <c r="M1598" s="57">
        <v>0</v>
      </c>
      <c r="N1598" s="58">
        <v>0</v>
      </c>
      <c r="O1598" s="58">
        <v>1.25</v>
      </c>
      <c r="P1598" s="58">
        <v>2.15</v>
      </c>
      <c r="Q1598" s="58">
        <v>0</v>
      </c>
      <c r="R1598" s="58">
        <v>0</v>
      </c>
      <c r="S1598" s="91">
        <v>0</v>
      </c>
    </row>
    <row r="1599" spans="1:19">
      <c r="A1599" s="54" t="s">
        <v>2592</v>
      </c>
      <c r="B1599" s="55" t="s">
        <v>2593</v>
      </c>
      <c r="C1599" s="56">
        <v>5</v>
      </c>
      <c r="D1599" s="57">
        <v>67.5</v>
      </c>
      <c r="E1599" s="57">
        <v>3</v>
      </c>
      <c r="F1599" s="57">
        <v>3</v>
      </c>
      <c r="G1599" s="57">
        <v>2.61</v>
      </c>
      <c r="H1599" s="57">
        <v>11</v>
      </c>
      <c r="I1599" s="57">
        <v>29.599</v>
      </c>
      <c r="J1599" s="57">
        <v>45.822000000000003</v>
      </c>
      <c r="K1599" s="57">
        <v>0</v>
      </c>
      <c r="L1599" s="57">
        <v>0</v>
      </c>
      <c r="M1599" s="57">
        <v>0</v>
      </c>
      <c r="N1599" s="58">
        <v>0</v>
      </c>
      <c r="O1599" s="58">
        <v>1.25</v>
      </c>
      <c r="P1599" s="58">
        <v>2.15</v>
      </c>
      <c r="Q1599" s="58">
        <v>0</v>
      </c>
      <c r="R1599" s="58">
        <v>0</v>
      </c>
      <c r="S1599" s="91">
        <v>0</v>
      </c>
    </row>
    <row r="1600" spans="1:19">
      <c r="A1600" s="54" t="s">
        <v>2594</v>
      </c>
      <c r="B1600" s="55" t="s">
        <v>2595</v>
      </c>
      <c r="C1600" s="56">
        <v>5</v>
      </c>
      <c r="D1600" s="57">
        <v>67.5</v>
      </c>
      <c r="E1600" s="57">
        <v>3</v>
      </c>
      <c r="F1600" s="57">
        <v>3</v>
      </c>
      <c r="G1600" s="57">
        <v>2.62</v>
      </c>
      <c r="H1600" s="57">
        <v>11</v>
      </c>
      <c r="I1600" s="57">
        <v>29.6</v>
      </c>
      <c r="J1600" s="57">
        <v>45.8</v>
      </c>
      <c r="K1600" s="57">
        <v>0</v>
      </c>
      <c r="L1600" s="57">
        <v>0</v>
      </c>
      <c r="M1600" s="57">
        <v>0</v>
      </c>
      <c r="N1600" s="58">
        <v>0</v>
      </c>
      <c r="O1600" s="58">
        <v>1.25</v>
      </c>
      <c r="P1600" s="58">
        <v>2.15</v>
      </c>
      <c r="Q1600" s="58">
        <v>0</v>
      </c>
      <c r="R1600" s="58">
        <v>0</v>
      </c>
      <c r="S1600" s="91">
        <v>0</v>
      </c>
    </row>
    <row r="1601" spans="1:19">
      <c r="A1601" s="54" t="s">
        <v>2596</v>
      </c>
      <c r="B1601" s="55" t="s">
        <v>2597</v>
      </c>
      <c r="C1601" s="56">
        <v>5</v>
      </c>
      <c r="D1601" s="57">
        <v>67.5</v>
      </c>
      <c r="E1601" s="57">
        <v>3</v>
      </c>
      <c r="F1601" s="57">
        <v>3</v>
      </c>
      <c r="G1601" s="57">
        <v>2.62</v>
      </c>
      <c r="H1601" s="57">
        <v>11</v>
      </c>
      <c r="I1601" s="57">
        <v>30.2</v>
      </c>
      <c r="J1601" s="57">
        <v>45.8</v>
      </c>
      <c r="K1601" s="57">
        <v>0</v>
      </c>
      <c r="L1601" s="57">
        <v>0</v>
      </c>
      <c r="M1601" s="57">
        <v>0</v>
      </c>
      <c r="N1601" s="58">
        <v>0</v>
      </c>
      <c r="O1601" s="58">
        <v>1.3</v>
      </c>
      <c r="P1601" s="58">
        <v>2.15</v>
      </c>
      <c r="Q1601" s="58">
        <v>0</v>
      </c>
      <c r="R1601" s="58">
        <v>0</v>
      </c>
      <c r="S1601" s="91">
        <v>0</v>
      </c>
    </row>
    <row r="1602" spans="1:19">
      <c r="A1602" s="54" t="s">
        <v>2598</v>
      </c>
      <c r="B1602" s="55" t="s">
        <v>2599</v>
      </c>
      <c r="C1602" s="56">
        <v>5</v>
      </c>
      <c r="D1602" s="57">
        <v>61.7</v>
      </c>
      <c r="E1602" s="57">
        <v>2.6</v>
      </c>
      <c r="F1602" s="57">
        <v>2.5150000000000001</v>
      </c>
      <c r="G1602" s="57">
        <v>0</v>
      </c>
      <c r="H1602" s="57">
        <v>29.5</v>
      </c>
      <c r="I1602" s="57">
        <v>40.201000000000001</v>
      </c>
      <c r="J1602" s="57">
        <v>0</v>
      </c>
      <c r="K1602" s="57">
        <v>0</v>
      </c>
      <c r="L1602" s="57">
        <v>0</v>
      </c>
      <c r="M1602" s="57">
        <v>0</v>
      </c>
      <c r="N1602" s="58">
        <v>1.3</v>
      </c>
      <c r="O1602" s="58">
        <v>2.2999999999999998</v>
      </c>
      <c r="P1602" s="58">
        <v>0</v>
      </c>
      <c r="Q1602" s="58">
        <v>0</v>
      </c>
      <c r="R1602" s="58">
        <v>0</v>
      </c>
      <c r="S1602" s="91">
        <v>0</v>
      </c>
    </row>
    <row r="1603" spans="1:19">
      <c r="A1603" s="54" t="s">
        <v>2600</v>
      </c>
      <c r="B1603" s="55" t="s">
        <v>2601</v>
      </c>
      <c r="C1603" s="56">
        <v>5</v>
      </c>
      <c r="D1603" s="57">
        <v>61.7</v>
      </c>
      <c r="E1603" s="57">
        <v>2.6</v>
      </c>
      <c r="F1603" s="57">
        <v>2.5150000000000001</v>
      </c>
      <c r="G1603" s="57">
        <v>0</v>
      </c>
      <c r="H1603" s="57">
        <v>33.5</v>
      </c>
      <c r="I1603" s="57">
        <v>44.201000000000001</v>
      </c>
      <c r="J1603" s="57">
        <v>0</v>
      </c>
      <c r="K1603" s="57">
        <v>0</v>
      </c>
      <c r="L1603" s="57">
        <v>0</v>
      </c>
      <c r="M1603" s="57">
        <v>0</v>
      </c>
      <c r="N1603" s="58">
        <v>1.3</v>
      </c>
      <c r="O1603" s="58">
        <v>2.2999999999999998</v>
      </c>
      <c r="P1603" s="58">
        <v>0</v>
      </c>
      <c r="Q1603" s="58">
        <v>0</v>
      </c>
      <c r="R1603" s="58">
        <v>0</v>
      </c>
      <c r="S1603" s="91">
        <v>0</v>
      </c>
    </row>
    <row r="1604" spans="1:19">
      <c r="A1604" s="54" t="s">
        <v>2602</v>
      </c>
      <c r="B1604" s="55" t="s">
        <v>78</v>
      </c>
      <c r="C1604" s="56">
        <v>5</v>
      </c>
      <c r="D1604" s="57">
        <v>61.7</v>
      </c>
      <c r="E1604" s="57">
        <v>2.6</v>
      </c>
      <c r="F1604" s="57">
        <v>2.5150000000000001</v>
      </c>
      <c r="G1604" s="57">
        <v>0</v>
      </c>
      <c r="H1604" s="57">
        <v>31.5</v>
      </c>
      <c r="I1604" s="57">
        <v>42.2</v>
      </c>
      <c r="J1604" s="57">
        <v>0</v>
      </c>
      <c r="K1604" s="57">
        <v>0</v>
      </c>
      <c r="L1604" s="57">
        <v>0</v>
      </c>
      <c r="M1604" s="57">
        <v>0</v>
      </c>
      <c r="N1604" s="58">
        <v>1.3</v>
      </c>
      <c r="O1604" s="58">
        <v>2.2999999999999998</v>
      </c>
      <c r="P1604" s="58">
        <v>0</v>
      </c>
      <c r="Q1604" s="58">
        <v>0</v>
      </c>
      <c r="R1604" s="58">
        <v>0</v>
      </c>
      <c r="S1604" s="91">
        <v>0</v>
      </c>
    </row>
    <row r="1605" spans="1:19">
      <c r="A1605" s="54" t="s">
        <v>2603</v>
      </c>
      <c r="B1605" s="55" t="s">
        <v>79</v>
      </c>
      <c r="C1605" s="56">
        <v>5</v>
      </c>
      <c r="D1605" s="57">
        <v>61.7</v>
      </c>
      <c r="E1605" s="57">
        <v>2.6</v>
      </c>
      <c r="F1605" s="57">
        <v>2.5219999999999998</v>
      </c>
      <c r="G1605" s="57">
        <v>2.48</v>
      </c>
      <c r="H1605" s="57">
        <v>15</v>
      </c>
      <c r="I1605" s="57">
        <v>32.53</v>
      </c>
      <c r="J1605" s="57">
        <v>42.4</v>
      </c>
      <c r="K1605" s="57">
        <v>0</v>
      </c>
      <c r="L1605" s="57">
        <v>0</v>
      </c>
      <c r="M1605" s="57">
        <v>0</v>
      </c>
      <c r="N1605" s="58">
        <v>0</v>
      </c>
      <c r="O1605" s="58">
        <v>1.3</v>
      </c>
      <c r="P1605" s="58">
        <v>2.2999999999999998</v>
      </c>
      <c r="Q1605" s="58">
        <v>0</v>
      </c>
      <c r="R1605" s="58">
        <v>0</v>
      </c>
      <c r="S1605" s="91">
        <v>0</v>
      </c>
    </row>
    <row r="1606" spans="1:19">
      <c r="A1606" s="54" t="s">
        <v>2604</v>
      </c>
      <c r="B1606" s="55" t="s">
        <v>2605</v>
      </c>
      <c r="C1606" s="56">
        <v>5</v>
      </c>
      <c r="D1606" s="57">
        <v>66</v>
      </c>
      <c r="E1606" s="57">
        <v>2.6</v>
      </c>
      <c r="F1606" s="57">
        <v>2.5219999999999998</v>
      </c>
      <c r="G1606" s="57">
        <v>0</v>
      </c>
      <c r="H1606" s="57">
        <v>28.2</v>
      </c>
      <c r="I1606" s="57">
        <v>39.200000000000003</v>
      </c>
      <c r="J1606" s="57">
        <v>0</v>
      </c>
      <c r="K1606" s="57">
        <v>0</v>
      </c>
      <c r="L1606" s="57">
        <v>0</v>
      </c>
      <c r="M1606" s="57">
        <v>0</v>
      </c>
      <c r="N1606" s="58">
        <v>1.3</v>
      </c>
      <c r="O1606" s="58">
        <v>2.2999999999999998</v>
      </c>
      <c r="P1606" s="58">
        <v>0</v>
      </c>
      <c r="Q1606" s="58">
        <v>0</v>
      </c>
      <c r="R1606" s="58">
        <v>0</v>
      </c>
      <c r="S1606" s="91">
        <v>0</v>
      </c>
    </row>
    <row r="1607" spans="1:19">
      <c r="A1607" s="54" t="s">
        <v>2606</v>
      </c>
      <c r="B1607" s="55" t="s">
        <v>2607</v>
      </c>
      <c r="C1607" s="56">
        <v>5</v>
      </c>
      <c r="D1607" s="57">
        <v>68</v>
      </c>
      <c r="E1607" s="57">
        <v>2.6</v>
      </c>
      <c r="F1607" s="57">
        <v>2.5219999999999998</v>
      </c>
      <c r="G1607" s="57">
        <v>0</v>
      </c>
      <c r="H1607" s="57">
        <v>32.200000000000003</v>
      </c>
      <c r="I1607" s="57">
        <v>43.2</v>
      </c>
      <c r="J1607" s="57">
        <v>0</v>
      </c>
      <c r="K1607" s="57">
        <v>0</v>
      </c>
      <c r="L1607" s="57">
        <v>0</v>
      </c>
      <c r="M1607" s="57">
        <v>0</v>
      </c>
      <c r="N1607" s="58">
        <v>1.5</v>
      </c>
      <c r="O1607" s="58">
        <v>2.5</v>
      </c>
      <c r="P1607" s="58">
        <v>0</v>
      </c>
      <c r="Q1607" s="58">
        <v>0</v>
      </c>
      <c r="R1607" s="58">
        <v>0</v>
      </c>
      <c r="S1607" s="91">
        <v>0</v>
      </c>
    </row>
    <row r="1608" spans="1:19">
      <c r="A1608" s="54" t="s">
        <v>2608</v>
      </c>
      <c r="B1608" s="55" t="s">
        <v>2609</v>
      </c>
      <c r="C1608" s="56">
        <v>5</v>
      </c>
      <c r="D1608" s="57">
        <v>68</v>
      </c>
      <c r="E1608" s="57">
        <v>2.6</v>
      </c>
      <c r="F1608" s="57">
        <v>2.5219999999999998</v>
      </c>
      <c r="G1608" s="57">
        <v>0</v>
      </c>
      <c r="H1608" s="57">
        <v>34.200000000000003</v>
      </c>
      <c r="I1608" s="57">
        <v>45.2</v>
      </c>
      <c r="J1608" s="57">
        <v>0</v>
      </c>
      <c r="K1608" s="57">
        <v>0</v>
      </c>
      <c r="L1608" s="57">
        <v>0</v>
      </c>
      <c r="M1608" s="57">
        <v>0</v>
      </c>
      <c r="N1608" s="58">
        <v>1.3</v>
      </c>
      <c r="O1608" s="58">
        <v>2.2999999999999998</v>
      </c>
      <c r="P1608" s="58">
        <v>0</v>
      </c>
      <c r="Q1608" s="58">
        <v>0</v>
      </c>
      <c r="R1608" s="58">
        <v>0</v>
      </c>
      <c r="S1608" s="91">
        <v>0</v>
      </c>
    </row>
    <row r="1609" spans="1:19">
      <c r="A1609" s="54" t="s">
        <v>2610</v>
      </c>
      <c r="B1609" s="55" t="s">
        <v>2611</v>
      </c>
      <c r="C1609" s="56">
        <v>5</v>
      </c>
      <c r="D1609" s="57">
        <v>64</v>
      </c>
      <c r="E1609" s="57">
        <v>2.6</v>
      </c>
      <c r="F1609" s="57">
        <v>2.5219999999999998</v>
      </c>
      <c r="G1609" s="57">
        <v>0</v>
      </c>
      <c r="H1609" s="57">
        <v>27.5</v>
      </c>
      <c r="I1609" s="57">
        <v>38</v>
      </c>
      <c r="J1609" s="57">
        <v>0</v>
      </c>
      <c r="K1609" s="57">
        <v>0</v>
      </c>
      <c r="L1609" s="57">
        <v>0</v>
      </c>
      <c r="M1609" s="57">
        <v>0</v>
      </c>
      <c r="N1609" s="58">
        <v>1.3</v>
      </c>
      <c r="O1609" s="58">
        <v>2.2999999999999998</v>
      </c>
      <c r="P1609" s="58">
        <v>0</v>
      </c>
      <c r="Q1609" s="58">
        <v>0</v>
      </c>
      <c r="R1609" s="58">
        <v>0</v>
      </c>
      <c r="S1609" s="91">
        <v>0</v>
      </c>
    </row>
    <row r="1610" spans="1:19">
      <c r="A1610" s="54" t="s">
        <v>2612</v>
      </c>
      <c r="B1610" s="55" t="s">
        <v>2613</v>
      </c>
      <c r="C1610" s="56">
        <v>5</v>
      </c>
      <c r="D1610" s="57">
        <v>61.7</v>
      </c>
      <c r="E1610" s="57">
        <v>2.6</v>
      </c>
      <c r="F1610" s="57">
        <v>2.5219999999999998</v>
      </c>
      <c r="G1610" s="57">
        <v>0</v>
      </c>
      <c r="H1610" s="57">
        <v>27.5</v>
      </c>
      <c r="I1610" s="57">
        <v>38</v>
      </c>
      <c r="J1610" s="57">
        <v>0</v>
      </c>
      <c r="K1610" s="57">
        <v>0</v>
      </c>
      <c r="L1610" s="57">
        <v>0</v>
      </c>
      <c r="M1610" s="57">
        <v>0</v>
      </c>
      <c r="N1610" s="58">
        <v>1.3</v>
      </c>
      <c r="O1610" s="58">
        <v>2.2999999999999998</v>
      </c>
      <c r="P1610" s="58">
        <v>0</v>
      </c>
      <c r="Q1610" s="58">
        <v>0</v>
      </c>
      <c r="R1610" s="58">
        <v>0</v>
      </c>
      <c r="S1610" s="91">
        <v>0</v>
      </c>
    </row>
    <row r="1611" spans="1:19">
      <c r="A1611" s="54" t="s">
        <v>2614</v>
      </c>
      <c r="B1611" s="55" t="s">
        <v>2615</v>
      </c>
      <c r="C1611" s="56">
        <v>5</v>
      </c>
      <c r="D1611" s="57">
        <v>60</v>
      </c>
      <c r="E1611" s="57">
        <v>2.6</v>
      </c>
      <c r="F1611" s="57">
        <v>2.5219999999999998</v>
      </c>
      <c r="G1611" s="57">
        <v>0</v>
      </c>
      <c r="H1611" s="57">
        <v>23.6</v>
      </c>
      <c r="I1611" s="57">
        <v>33</v>
      </c>
      <c r="J1611" s="57">
        <v>0</v>
      </c>
      <c r="K1611" s="57">
        <v>0</v>
      </c>
      <c r="L1611" s="57">
        <v>0</v>
      </c>
      <c r="M1611" s="57">
        <v>0</v>
      </c>
      <c r="N1611" s="58">
        <v>1.3</v>
      </c>
      <c r="O1611" s="58">
        <v>2.2999999999999998</v>
      </c>
      <c r="P1611" s="58">
        <v>0</v>
      </c>
      <c r="Q1611" s="58">
        <v>0</v>
      </c>
      <c r="R1611" s="58">
        <v>0</v>
      </c>
      <c r="S1611" s="91">
        <v>0</v>
      </c>
    </row>
    <row r="1612" spans="1:19">
      <c r="A1612" s="54" t="s">
        <v>2616</v>
      </c>
      <c r="B1612" s="55" t="s">
        <v>2617</v>
      </c>
      <c r="C1612" s="56">
        <v>5</v>
      </c>
      <c r="D1612" s="57">
        <v>68</v>
      </c>
      <c r="E1612" s="57">
        <v>2.6</v>
      </c>
      <c r="F1612" s="57">
        <v>2.5219999999999998</v>
      </c>
      <c r="G1612" s="57">
        <v>0</v>
      </c>
      <c r="H1612" s="57">
        <v>27.2</v>
      </c>
      <c r="I1612" s="57">
        <v>38.200000000000003</v>
      </c>
      <c r="J1612" s="57">
        <v>0</v>
      </c>
      <c r="K1612" s="57">
        <v>0</v>
      </c>
      <c r="L1612" s="57">
        <v>0</v>
      </c>
      <c r="M1612" s="57">
        <v>0</v>
      </c>
      <c r="N1612" s="58">
        <v>1.3</v>
      </c>
      <c r="O1612" s="58">
        <v>2.2999999999999998</v>
      </c>
      <c r="P1612" s="58">
        <v>0</v>
      </c>
      <c r="Q1612" s="58">
        <v>0</v>
      </c>
      <c r="R1612" s="58">
        <v>0</v>
      </c>
      <c r="S1612" s="91">
        <v>0</v>
      </c>
    </row>
    <row r="1613" spans="1:19">
      <c r="A1613" s="54" t="s">
        <v>2618</v>
      </c>
      <c r="B1613" s="55" t="s">
        <v>2619</v>
      </c>
      <c r="C1613" s="56">
        <v>5</v>
      </c>
      <c r="D1613" s="57">
        <v>64</v>
      </c>
      <c r="E1613" s="57">
        <v>2.6</v>
      </c>
      <c r="F1613" s="57">
        <v>2.5219999999999998</v>
      </c>
      <c r="G1613" s="57">
        <v>0</v>
      </c>
      <c r="H1613" s="57">
        <v>23.2</v>
      </c>
      <c r="I1613" s="57">
        <v>31.1</v>
      </c>
      <c r="J1613" s="57">
        <v>0</v>
      </c>
      <c r="K1613" s="57">
        <v>0</v>
      </c>
      <c r="L1613" s="57">
        <v>0</v>
      </c>
      <c r="M1613" s="57">
        <v>0</v>
      </c>
      <c r="N1613" s="58">
        <v>1.3</v>
      </c>
      <c r="O1613" s="58">
        <v>2.2999999999999998</v>
      </c>
      <c r="P1613" s="58">
        <v>0</v>
      </c>
      <c r="Q1613" s="58">
        <v>0</v>
      </c>
      <c r="R1613" s="58">
        <v>0</v>
      </c>
      <c r="S1613" s="91">
        <v>0</v>
      </c>
    </row>
    <row r="1614" spans="1:19">
      <c r="A1614" s="54" t="s">
        <v>2620</v>
      </c>
      <c r="B1614" s="55" t="s">
        <v>2621</v>
      </c>
      <c r="C1614" s="56">
        <v>5</v>
      </c>
      <c r="D1614" s="57">
        <v>64</v>
      </c>
      <c r="E1614" s="57">
        <v>2.6</v>
      </c>
      <c r="F1614" s="57">
        <v>2.5150000000000001</v>
      </c>
      <c r="G1614" s="57">
        <v>0</v>
      </c>
      <c r="H1614" s="57">
        <v>31.5</v>
      </c>
      <c r="I1614" s="57">
        <v>42.2</v>
      </c>
      <c r="J1614" s="57">
        <v>0</v>
      </c>
      <c r="K1614" s="57">
        <v>0</v>
      </c>
      <c r="L1614" s="57">
        <v>0</v>
      </c>
      <c r="M1614" s="57">
        <v>0</v>
      </c>
      <c r="N1614" s="58">
        <v>1.3</v>
      </c>
      <c r="O1614" s="58">
        <v>2.2999999999999998</v>
      </c>
      <c r="P1614" s="58">
        <v>0</v>
      </c>
      <c r="Q1614" s="58">
        <v>0</v>
      </c>
      <c r="R1614" s="58">
        <v>0</v>
      </c>
      <c r="S1614" s="91">
        <v>0</v>
      </c>
    </row>
    <row r="1615" spans="1:19">
      <c r="A1615" s="54" t="s">
        <v>2622</v>
      </c>
      <c r="B1615" s="55" t="s">
        <v>2623</v>
      </c>
      <c r="C1615" s="56">
        <v>5</v>
      </c>
      <c r="D1615" s="57">
        <v>64.400000000000006</v>
      </c>
      <c r="E1615" s="57">
        <v>2.6</v>
      </c>
      <c r="F1615" s="57">
        <v>2.5219999999999998</v>
      </c>
      <c r="G1615" s="57">
        <v>0</v>
      </c>
      <c r="H1615" s="57">
        <v>31.5</v>
      </c>
      <c r="I1615" s="57">
        <v>42.2</v>
      </c>
      <c r="J1615" s="57">
        <v>52.9</v>
      </c>
      <c r="K1615" s="57">
        <v>0</v>
      </c>
      <c r="L1615" s="57">
        <v>0</v>
      </c>
      <c r="M1615" s="57">
        <v>0</v>
      </c>
      <c r="N1615" s="58">
        <v>1.3</v>
      </c>
      <c r="O1615" s="58">
        <v>2.2999999999999998</v>
      </c>
      <c r="P1615" s="58">
        <v>5.3</v>
      </c>
      <c r="Q1615" s="58">
        <v>0</v>
      </c>
      <c r="R1615" s="58">
        <v>0</v>
      </c>
      <c r="S1615" s="91">
        <v>0</v>
      </c>
    </row>
    <row r="1616" spans="1:19">
      <c r="A1616" s="54" t="s">
        <v>2624</v>
      </c>
      <c r="B1616" s="55" t="s">
        <v>2625</v>
      </c>
      <c r="C1616" s="56">
        <v>5</v>
      </c>
      <c r="D1616" s="57">
        <v>61.7</v>
      </c>
      <c r="E1616" s="57">
        <v>2.6</v>
      </c>
      <c r="F1616" s="57">
        <v>2.5150000000000001</v>
      </c>
      <c r="G1616" s="57">
        <v>0</v>
      </c>
      <c r="H1616" s="57">
        <v>30.5</v>
      </c>
      <c r="I1616" s="57">
        <v>41.201000000000001</v>
      </c>
      <c r="J1616" s="57">
        <v>0</v>
      </c>
      <c r="K1616" s="57">
        <v>0</v>
      </c>
      <c r="L1616" s="57">
        <v>0</v>
      </c>
      <c r="M1616" s="57">
        <v>0</v>
      </c>
      <c r="N1616" s="58">
        <v>1.3</v>
      </c>
      <c r="O1616" s="58">
        <v>3</v>
      </c>
      <c r="P1616" s="58">
        <v>0</v>
      </c>
      <c r="Q1616" s="58">
        <v>0</v>
      </c>
      <c r="R1616" s="58">
        <v>0</v>
      </c>
      <c r="S1616" s="91">
        <v>0</v>
      </c>
    </row>
    <row r="1617" spans="1:20">
      <c r="A1617" s="54" t="s">
        <v>2626</v>
      </c>
      <c r="B1617" s="55" t="s">
        <v>2627</v>
      </c>
      <c r="C1617" s="56">
        <v>5</v>
      </c>
      <c r="D1617" s="57">
        <v>61.7</v>
      </c>
      <c r="E1617" s="57">
        <v>2.6</v>
      </c>
      <c r="F1617" s="57">
        <v>2.5150000000000001</v>
      </c>
      <c r="G1617" s="57">
        <v>0</v>
      </c>
      <c r="H1617" s="57">
        <v>28.5</v>
      </c>
      <c r="I1617" s="57">
        <v>39.201000000000001</v>
      </c>
      <c r="J1617" s="57">
        <v>0</v>
      </c>
      <c r="K1617" s="57">
        <v>0</v>
      </c>
      <c r="L1617" s="57">
        <v>0</v>
      </c>
      <c r="M1617" s="57">
        <v>0</v>
      </c>
      <c r="N1617" s="58">
        <v>1.3</v>
      </c>
      <c r="O1617" s="58">
        <v>3</v>
      </c>
      <c r="P1617" s="58">
        <v>0</v>
      </c>
      <c r="Q1617" s="58">
        <v>0</v>
      </c>
      <c r="R1617" s="58">
        <v>0</v>
      </c>
      <c r="S1617" s="91">
        <v>0</v>
      </c>
    </row>
    <row r="1618" spans="1:20">
      <c r="A1618" s="54" t="s">
        <v>2628</v>
      </c>
      <c r="B1618" s="55" t="s">
        <v>80</v>
      </c>
      <c r="C1618" s="56">
        <v>5</v>
      </c>
      <c r="D1618" s="57">
        <v>61.7</v>
      </c>
      <c r="E1618" s="57">
        <v>2.6</v>
      </c>
      <c r="F1618" s="57">
        <v>2.5219999999999998</v>
      </c>
      <c r="G1618" s="57">
        <v>0</v>
      </c>
      <c r="H1618" s="57">
        <v>24.1</v>
      </c>
      <c r="I1618" s="57">
        <v>40.200000000000003</v>
      </c>
      <c r="J1618" s="57">
        <v>0</v>
      </c>
      <c r="K1618" s="57">
        <v>0</v>
      </c>
      <c r="L1618" s="57">
        <v>0</v>
      </c>
      <c r="M1618" s="57">
        <v>0</v>
      </c>
      <c r="N1618" s="58">
        <v>1.3</v>
      </c>
      <c r="O1618" s="58">
        <v>3</v>
      </c>
      <c r="P1618" s="58">
        <v>0</v>
      </c>
      <c r="Q1618" s="58">
        <v>0</v>
      </c>
      <c r="R1618" s="58">
        <v>0</v>
      </c>
      <c r="S1618" s="91">
        <v>0</v>
      </c>
    </row>
    <row r="1619" spans="1:20">
      <c r="A1619" s="54" t="s">
        <v>2629</v>
      </c>
      <c r="B1619" s="55" t="s">
        <v>2630</v>
      </c>
      <c r="C1619" s="56">
        <v>5</v>
      </c>
      <c r="D1619" s="57">
        <v>60.7</v>
      </c>
      <c r="E1619" s="57">
        <v>2.6</v>
      </c>
      <c r="F1619" s="57">
        <v>2.5219999999999998</v>
      </c>
      <c r="G1619" s="57">
        <v>0</v>
      </c>
      <c r="H1619" s="57">
        <v>22.9</v>
      </c>
      <c r="I1619" s="57">
        <v>39</v>
      </c>
      <c r="J1619" s="57">
        <v>0</v>
      </c>
      <c r="K1619" s="57">
        <v>0</v>
      </c>
      <c r="L1619" s="57">
        <v>0</v>
      </c>
      <c r="M1619" s="57">
        <v>0</v>
      </c>
      <c r="N1619" s="58">
        <v>1.3</v>
      </c>
      <c r="O1619" s="58">
        <v>3</v>
      </c>
      <c r="P1619" s="58">
        <v>0</v>
      </c>
      <c r="Q1619" s="58">
        <v>0</v>
      </c>
      <c r="R1619" s="58">
        <v>0</v>
      </c>
      <c r="S1619" s="91">
        <v>0</v>
      </c>
    </row>
    <row r="1620" spans="1:20">
      <c r="A1620" s="54" t="s">
        <v>2631</v>
      </c>
      <c r="B1620" s="55" t="s">
        <v>2632</v>
      </c>
      <c r="C1620" s="56">
        <v>5</v>
      </c>
      <c r="D1620" s="57">
        <v>61.7</v>
      </c>
      <c r="E1620" s="57">
        <v>2.6</v>
      </c>
      <c r="F1620" s="57">
        <v>2.5219999999999998</v>
      </c>
      <c r="G1620" s="57">
        <v>0</v>
      </c>
      <c r="H1620" s="57">
        <v>21.4</v>
      </c>
      <c r="I1620" s="57">
        <v>39.700000000000003</v>
      </c>
      <c r="J1620" s="57">
        <v>0</v>
      </c>
      <c r="K1620" s="57">
        <v>0</v>
      </c>
      <c r="L1620" s="57">
        <v>0</v>
      </c>
      <c r="M1620" s="57">
        <v>0</v>
      </c>
      <c r="N1620" s="58">
        <v>1.3</v>
      </c>
      <c r="O1620" s="58">
        <v>3</v>
      </c>
      <c r="P1620" s="58">
        <v>0</v>
      </c>
      <c r="Q1620" s="58">
        <v>0</v>
      </c>
      <c r="R1620" s="58">
        <v>0</v>
      </c>
      <c r="S1620" s="91">
        <v>0</v>
      </c>
    </row>
    <row r="1621" spans="1:20">
      <c r="A1621" s="54" t="s">
        <v>2633</v>
      </c>
      <c r="B1621" s="55" t="s">
        <v>2634</v>
      </c>
      <c r="C1621" s="56">
        <v>5</v>
      </c>
      <c r="D1621" s="57">
        <v>61.7</v>
      </c>
      <c r="E1621" s="57">
        <v>2.6</v>
      </c>
      <c r="F1621" s="57">
        <v>2.5219999999999998</v>
      </c>
      <c r="G1621" s="57">
        <v>0</v>
      </c>
      <c r="H1621" s="57">
        <v>22.1</v>
      </c>
      <c r="I1621" s="57">
        <v>38.1</v>
      </c>
      <c r="J1621" s="57">
        <v>0</v>
      </c>
      <c r="K1621" s="57">
        <v>0</v>
      </c>
      <c r="L1621" s="57">
        <v>0</v>
      </c>
      <c r="M1621" s="57">
        <v>0</v>
      </c>
      <c r="N1621" s="58">
        <v>1.3</v>
      </c>
      <c r="O1621" s="58">
        <v>3</v>
      </c>
      <c r="P1621" s="58">
        <v>0</v>
      </c>
      <c r="Q1621" s="58">
        <v>0</v>
      </c>
      <c r="R1621" s="58">
        <v>0</v>
      </c>
      <c r="S1621" s="91">
        <v>0</v>
      </c>
    </row>
    <row r="1622" spans="1:20">
      <c r="A1622" s="54" t="s">
        <v>2635</v>
      </c>
      <c r="B1622" s="55" t="s">
        <v>2636</v>
      </c>
      <c r="C1622" s="56">
        <v>5</v>
      </c>
      <c r="D1622" s="57">
        <v>60</v>
      </c>
      <c r="E1622" s="57">
        <v>2.6</v>
      </c>
      <c r="F1622" s="57">
        <v>2.5219999999999998</v>
      </c>
      <c r="G1622" s="57">
        <v>0</v>
      </c>
      <c r="H1622" s="57">
        <v>21.2</v>
      </c>
      <c r="I1622" s="57">
        <v>37.1</v>
      </c>
      <c r="J1622" s="57">
        <v>0</v>
      </c>
      <c r="K1622" s="57">
        <v>0</v>
      </c>
      <c r="L1622" s="57">
        <v>0</v>
      </c>
      <c r="M1622" s="57">
        <v>0</v>
      </c>
      <c r="N1622" s="58">
        <v>1.3</v>
      </c>
      <c r="O1622" s="58">
        <v>3</v>
      </c>
      <c r="P1622" s="58">
        <v>0</v>
      </c>
      <c r="Q1622" s="58">
        <v>0</v>
      </c>
      <c r="R1622" s="58">
        <v>0</v>
      </c>
      <c r="S1622" s="91">
        <v>0</v>
      </c>
    </row>
    <row r="1623" spans="1:20">
      <c r="A1623" s="54" t="s">
        <v>2637</v>
      </c>
      <c r="B1623" s="55" t="s">
        <v>2638</v>
      </c>
      <c r="C1623" s="56">
        <v>5</v>
      </c>
      <c r="D1623" s="57">
        <v>60</v>
      </c>
      <c r="E1623" s="57">
        <v>2.6</v>
      </c>
      <c r="F1623" s="57">
        <v>2.5219999999999998</v>
      </c>
      <c r="G1623" s="57">
        <v>0</v>
      </c>
      <c r="H1623" s="57">
        <v>20</v>
      </c>
      <c r="I1623" s="57">
        <v>35.700000000000003</v>
      </c>
      <c r="J1623" s="57">
        <v>0</v>
      </c>
      <c r="K1623" s="57">
        <v>0</v>
      </c>
      <c r="L1623" s="57">
        <v>0</v>
      </c>
      <c r="M1623" s="57">
        <v>0</v>
      </c>
      <c r="N1623" s="58">
        <v>1.3</v>
      </c>
      <c r="O1623" s="58">
        <v>3</v>
      </c>
      <c r="P1623" s="58">
        <v>0</v>
      </c>
      <c r="Q1623" s="58">
        <v>0</v>
      </c>
      <c r="R1623" s="58">
        <v>0</v>
      </c>
      <c r="S1623" s="91">
        <v>0</v>
      </c>
    </row>
    <row r="1624" spans="1:20">
      <c r="A1624" s="54" t="s">
        <v>2639</v>
      </c>
      <c r="B1624" s="55" t="s">
        <v>2640</v>
      </c>
      <c r="C1624" s="56">
        <v>5</v>
      </c>
      <c r="D1624" s="57">
        <v>60</v>
      </c>
      <c r="E1624" s="57">
        <v>2.6</v>
      </c>
      <c r="F1624" s="57">
        <v>2.5219999999999998</v>
      </c>
      <c r="G1624" s="57">
        <v>0</v>
      </c>
      <c r="H1624" s="57">
        <v>19.2</v>
      </c>
      <c r="I1624" s="57">
        <v>35.1</v>
      </c>
      <c r="J1624" s="57">
        <v>0</v>
      </c>
      <c r="K1624" s="57">
        <v>0</v>
      </c>
      <c r="L1624" s="57">
        <v>0</v>
      </c>
      <c r="M1624" s="57">
        <v>0</v>
      </c>
      <c r="N1624" s="58">
        <v>1.3</v>
      </c>
      <c r="O1624" s="58">
        <v>3</v>
      </c>
      <c r="P1624" s="58">
        <v>0</v>
      </c>
      <c r="Q1624" s="58">
        <v>0</v>
      </c>
      <c r="R1624" s="58">
        <v>0</v>
      </c>
      <c r="S1624" s="91">
        <v>0</v>
      </c>
    </row>
    <row r="1625" spans="1:20">
      <c r="A1625" s="54" t="s">
        <v>2641</v>
      </c>
      <c r="B1625" s="55" t="s">
        <v>2642</v>
      </c>
      <c r="C1625" s="56">
        <v>5</v>
      </c>
      <c r="D1625" s="57">
        <v>63.5</v>
      </c>
      <c r="E1625" s="57">
        <v>2.6</v>
      </c>
      <c r="F1625" s="57">
        <v>2.5219999999999998</v>
      </c>
      <c r="G1625" s="57">
        <v>0</v>
      </c>
      <c r="H1625" s="57">
        <v>25.5</v>
      </c>
      <c r="I1625" s="57">
        <v>41.2</v>
      </c>
      <c r="J1625" s="57">
        <v>0</v>
      </c>
      <c r="K1625" s="57">
        <v>0</v>
      </c>
      <c r="L1625" s="57">
        <v>0</v>
      </c>
      <c r="M1625" s="57">
        <v>0</v>
      </c>
      <c r="N1625" s="58">
        <v>1.3</v>
      </c>
      <c r="O1625" s="58">
        <v>3</v>
      </c>
      <c r="P1625" s="58">
        <v>0</v>
      </c>
      <c r="Q1625" s="58">
        <v>0</v>
      </c>
      <c r="R1625" s="58">
        <v>0</v>
      </c>
      <c r="S1625" s="91">
        <v>0</v>
      </c>
    </row>
    <row r="1626" spans="1:20">
      <c r="A1626" s="54" t="s">
        <v>2643</v>
      </c>
      <c r="B1626" s="55" t="s">
        <v>2644</v>
      </c>
      <c r="C1626" s="56">
        <v>5</v>
      </c>
      <c r="D1626" s="57">
        <v>63</v>
      </c>
      <c r="E1626" s="57">
        <v>3</v>
      </c>
      <c r="F1626" s="57">
        <v>3.0070000000000001</v>
      </c>
      <c r="G1626" s="57">
        <v>2.52</v>
      </c>
      <c r="H1626" s="57">
        <v>12</v>
      </c>
      <c r="I1626" s="57">
        <v>26</v>
      </c>
      <c r="J1626" s="57">
        <v>38</v>
      </c>
      <c r="K1626" s="57">
        <v>0</v>
      </c>
      <c r="L1626" s="57">
        <v>0</v>
      </c>
      <c r="M1626" s="57">
        <v>0</v>
      </c>
      <c r="N1626" s="58">
        <v>0</v>
      </c>
      <c r="O1626" s="58">
        <v>1.3</v>
      </c>
      <c r="P1626" s="58">
        <v>3</v>
      </c>
      <c r="Q1626" s="58">
        <v>0</v>
      </c>
      <c r="R1626" s="58">
        <v>0</v>
      </c>
      <c r="S1626" s="91">
        <v>0</v>
      </c>
    </row>
    <row r="1627" spans="1:20">
      <c r="A1627" s="54" t="s">
        <v>2645</v>
      </c>
      <c r="B1627" s="55" t="s">
        <v>2646</v>
      </c>
      <c r="C1627" s="56">
        <v>5</v>
      </c>
      <c r="D1627" s="57">
        <v>63</v>
      </c>
      <c r="E1627" s="57">
        <v>3</v>
      </c>
      <c r="F1627" s="57">
        <v>3.0070000000000001</v>
      </c>
      <c r="G1627" s="57">
        <v>2.52</v>
      </c>
      <c r="H1627" s="57">
        <v>11</v>
      </c>
      <c r="I1627" s="57">
        <v>27</v>
      </c>
      <c r="J1627" s="57">
        <v>39</v>
      </c>
      <c r="K1627" s="57">
        <v>0</v>
      </c>
      <c r="L1627" s="57">
        <v>0</v>
      </c>
      <c r="M1627" s="57">
        <v>0</v>
      </c>
      <c r="N1627" s="58">
        <v>0</v>
      </c>
      <c r="O1627" s="58">
        <v>1.3</v>
      </c>
      <c r="P1627" s="58">
        <v>3</v>
      </c>
      <c r="Q1627" s="58">
        <v>0</v>
      </c>
      <c r="R1627" s="58">
        <v>0</v>
      </c>
      <c r="S1627" s="91">
        <v>0</v>
      </c>
    </row>
    <row r="1628" spans="1:20">
      <c r="A1628" s="59" t="s">
        <v>2647</v>
      </c>
      <c r="B1628" s="60" t="s">
        <v>2648</v>
      </c>
      <c r="C1628" s="61">
        <v>5</v>
      </c>
      <c r="D1628" s="62">
        <v>63</v>
      </c>
      <c r="E1628" s="62">
        <v>3</v>
      </c>
      <c r="F1628" s="62">
        <v>3.0070000000000001</v>
      </c>
      <c r="G1628" s="62">
        <v>2.54</v>
      </c>
      <c r="H1628" s="62">
        <v>11</v>
      </c>
      <c r="I1628" s="62">
        <v>26.2</v>
      </c>
      <c r="J1628" s="62">
        <v>39</v>
      </c>
      <c r="K1628" s="62">
        <v>0</v>
      </c>
      <c r="L1628" s="62">
        <v>0</v>
      </c>
      <c r="M1628" s="62">
        <v>0</v>
      </c>
      <c r="N1628" s="63">
        <v>0</v>
      </c>
      <c r="O1628" s="63">
        <v>1.3</v>
      </c>
      <c r="P1628" s="63">
        <v>3</v>
      </c>
      <c r="Q1628" s="63">
        <v>0</v>
      </c>
      <c r="R1628" s="63">
        <v>0</v>
      </c>
      <c r="S1628" s="92">
        <v>0</v>
      </c>
      <c r="T1628" s="48"/>
    </row>
    <row r="1629" spans="1:20">
      <c r="A1629" s="54" t="s">
        <v>2649</v>
      </c>
      <c r="B1629" s="55" t="s">
        <v>2650</v>
      </c>
      <c r="C1629" s="56">
        <v>5</v>
      </c>
      <c r="D1629" s="57">
        <v>63.5</v>
      </c>
      <c r="E1629" s="57">
        <v>2.6</v>
      </c>
      <c r="F1629" s="57">
        <v>2.5219999999999998</v>
      </c>
      <c r="G1629" s="57">
        <v>0</v>
      </c>
      <c r="H1629" s="57">
        <v>23.9</v>
      </c>
      <c r="I1629" s="57">
        <v>39.950000000000003</v>
      </c>
      <c r="J1629" s="57">
        <v>0</v>
      </c>
      <c r="K1629" s="57">
        <v>0</v>
      </c>
      <c r="L1629" s="57">
        <v>0</v>
      </c>
      <c r="M1629" s="57">
        <v>0</v>
      </c>
      <c r="N1629" s="58">
        <v>1.3</v>
      </c>
      <c r="O1629" s="58">
        <v>3</v>
      </c>
      <c r="P1629" s="58">
        <v>0</v>
      </c>
      <c r="Q1629" s="58">
        <v>0</v>
      </c>
      <c r="R1629" s="58">
        <v>0</v>
      </c>
      <c r="S1629" s="91">
        <v>0</v>
      </c>
    </row>
    <row r="1630" spans="1:20">
      <c r="A1630" s="54" t="s">
        <v>2651</v>
      </c>
      <c r="B1630" s="55" t="s">
        <v>2652</v>
      </c>
      <c r="C1630" s="56">
        <v>5</v>
      </c>
      <c r="D1630" s="57">
        <v>63.5</v>
      </c>
      <c r="E1630" s="57">
        <v>2.6</v>
      </c>
      <c r="F1630" s="57">
        <v>2.5219999999999998</v>
      </c>
      <c r="G1630" s="57">
        <v>0</v>
      </c>
      <c r="H1630" s="57">
        <v>23.4</v>
      </c>
      <c r="I1630" s="57">
        <v>41.7</v>
      </c>
      <c r="J1630" s="57">
        <v>0</v>
      </c>
      <c r="K1630" s="57">
        <v>0</v>
      </c>
      <c r="L1630" s="57">
        <v>0</v>
      </c>
      <c r="M1630" s="57">
        <v>0</v>
      </c>
      <c r="N1630" s="58">
        <v>1.3</v>
      </c>
      <c r="O1630" s="58">
        <v>3</v>
      </c>
      <c r="P1630" s="58">
        <v>0</v>
      </c>
      <c r="Q1630" s="58">
        <v>0</v>
      </c>
      <c r="R1630" s="58">
        <v>0</v>
      </c>
      <c r="S1630" s="91">
        <v>0</v>
      </c>
    </row>
    <row r="1631" spans="1:20">
      <c r="A1631" s="54" t="s">
        <v>2653</v>
      </c>
      <c r="B1631" s="55" t="s">
        <v>2654</v>
      </c>
      <c r="C1631" s="56">
        <v>5</v>
      </c>
      <c r="D1631" s="57">
        <v>63.5</v>
      </c>
      <c r="E1631" s="57">
        <v>2.6</v>
      </c>
      <c r="F1631" s="57">
        <v>2.5219999999999998</v>
      </c>
      <c r="G1631" s="57">
        <v>0</v>
      </c>
      <c r="H1631" s="57">
        <v>22.9</v>
      </c>
      <c r="I1631" s="57">
        <v>38.950000000000003</v>
      </c>
      <c r="J1631" s="57">
        <v>0</v>
      </c>
      <c r="K1631" s="57">
        <v>0</v>
      </c>
      <c r="L1631" s="57">
        <v>0</v>
      </c>
      <c r="M1631" s="57">
        <v>0</v>
      </c>
      <c r="N1631" s="58">
        <v>1.3</v>
      </c>
      <c r="O1631" s="58">
        <v>3</v>
      </c>
      <c r="P1631" s="58">
        <v>0</v>
      </c>
      <c r="Q1631" s="58">
        <v>0</v>
      </c>
      <c r="R1631" s="58">
        <v>0</v>
      </c>
      <c r="S1631" s="91">
        <v>0</v>
      </c>
    </row>
    <row r="1632" spans="1:20">
      <c r="A1632" s="54" t="s">
        <v>2655</v>
      </c>
      <c r="B1632" s="55" t="s">
        <v>2656</v>
      </c>
      <c r="C1632" s="56">
        <v>5</v>
      </c>
      <c r="D1632" s="57">
        <v>62.8</v>
      </c>
      <c r="E1632" s="57">
        <v>3</v>
      </c>
      <c r="F1632" s="57">
        <v>3</v>
      </c>
      <c r="G1632" s="57">
        <v>2.67</v>
      </c>
      <c r="H1632" s="57">
        <v>9</v>
      </c>
      <c r="I1632" s="57">
        <v>21.5</v>
      </c>
      <c r="J1632" s="57">
        <v>37.5</v>
      </c>
      <c r="K1632" s="57">
        <v>0</v>
      </c>
      <c r="L1632" s="57">
        <v>0</v>
      </c>
      <c r="M1632" s="57">
        <v>0</v>
      </c>
      <c r="N1632" s="58">
        <v>0</v>
      </c>
      <c r="O1632" s="58">
        <v>1.3</v>
      </c>
      <c r="P1632" s="58">
        <v>3</v>
      </c>
      <c r="Q1632" s="58">
        <v>0</v>
      </c>
      <c r="R1632" s="58">
        <v>0</v>
      </c>
      <c r="S1632" s="91">
        <v>0</v>
      </c>
    </row>
    <row r="1633" spans="1:20">
      <c r="A1633" s="54" t="s">
        <v>2657</v>
      </c>
      <c r="B1633" s="55" t="s">
        <v>2658</v>
      </c>
      <c r="C1633" s="56">
        <v>5</v>
      </c>
      <c r="D1633" s="57">
        <v>62.8</v>
      </c>
      <c r="E1633" s="57">
        <v>3</v>
      </c>
      <c r="F1633" s="57">
        <v>3</v>
      </c>
      <c r="G1633" s="57">
        <v>2.63</v>
      </c>
      <c r="H1633" s="57">
        <v>8</v>
      </c>
      <c r="I1633" s="57">
        <v>20.5</v>
      </c>
      <c r="J1633" s="57">
        <v>36.5</v>
      </c>
      <c r="K1633" s="57">
        <v>0</v>
      </c>
      <c r="L1633" s="57">
        <v>0</v>
      </c>
      <c r="M1633" s="57">
        <v>0</v>
      </c>
      <c r="N1633" s="58">
        <v>0</v>
      </c>
      <c r="O1633" s="58">
        <v>1.1499999999999999</v>
      </c>
      <c r="P1633" s="58">
        <v>3</v>
      </c>
      <c r="Q1633" s="58">
        <v>0</v>
      </c>
      <c r="R1633" s="58">
        <v>0</v>
      </c>
      <c r="S1633" s="91">
        <v>0</v>
      </c>
    </row>
    <row r="1634" spans="1:20">
      <c r="A1634" s="54" t="s">
        <v>2659</v>
      </c>
      <c r="B1634" s="55" t="s">
        <v>2660</v>
      </c>
      <c r="C1634" s="56">
        <v>5</v>
      </c>
      <c r="D1634" s="57">
        <v>67</v>
      </c>
      <c r="E1634" s="57">
        <v>3</v>
      </c>
      <c r="F1634" s="57">
        <v>3.0070000000000001</v>
      </c>
      <c r="G1634" s="57">
        <v>2.52</v>
      </c>
      <c r="H1634" s="57">
        <v>11</v>
      </c>
      <c r="I1634" s="57">
        <v>29</v>
      </c>
      <c r="J1634" s="57">
        <v>41</v>
      </c>
      <c r="K1634" s="57">
        <v>0</v>
      </c>
      <c r="L1634" s="57">
        <v>0</v>
      </c>
      <c r="M1634" s="57">
        <v>0</v>
      </c>
      <c r="N1634" s="58">
        <v>0</v>
      </c>
      <c r="O1634" s="58">
        <v>1.3</v>
      </c>
      <c r="P1634" s="58">
        <v>3</v>
      </c>
      <c r="Q1634" s="58">
        <v>0</v>
      </c>
      <c r="R1634" s="58">
        <v>0</v>
      </c>
      <c r="S1634" s="91">
        <v>0</v>
      </c>
    </row>
    <row r="1635" spans="1:20">
      <c r="A1635" s="59" t="s">
        <v>2661</v>
      </c>
      <c r="B1635" s="60" t="s">
        <v>2662</v>
      </c>
      <c r="C1635" s="61">
        <v>5</v>
      </c>
      <c r="D1635" s="62">
        <v>67</v>
      </c>
      <c r="E1635" s="62">
        <v>3</v>
      </c>
      <c r="F1635" s="62">
        <v>3.0070000000000001</v>
      </c>
      <c r="G1635" s="62">
        <v>2.5499999999999998</v>
      </c>
      <c r="H1635" s="62">
        <v>11</v>
      </c>
      <c r="I1635" s="62">
        <v>27.92</v>
      </c>
      <c r="J1635" s="62">
        <v>41.01</v>
      </c>
      <c r="K1635" s="62">
        <v>0</v>
      </c>
      <c r="L1635" s="62">
        <v>0</v>
      </c>
      <c r="M1635" s="62">
        <v>0</v>
      </c>
      <c r="N1635" s="63">
        <v>0</v>
      </c>
      <c r="O1635" s="63">
        <v>1.3</v>
      </c>
      <c r="P1635" s="63">
        <v>3</v>
      </c>
      <c r="Q1635" s="63">
        <v>0</v>
      </c>
      <c r="R1635" s="63">
        <v>0</v>
      </c>
      <c r="S1635" s="92">
        <v>0</v>
      </c>
      <c r="T1635" s="48"/>
    </row>
    <row r="1636" spans="1:20">
      <c r="A1636" s="54" t="s">
        <v>2663</v>
      </c>
      <c r="B1636" s="55" t="s">
        <v>2664</v>
      </c>
      <c r="C1636" s="56">
        <v>5</v>
      </c>
      <c r="D1636" s="57">
        <v>63.5</v>
      </c>
      <c r="E1636" s="57">
        <v>2.6</v>
      </c>
      <c r="F1636" s="57">
        <v>2.5219999999999998</v>
      </c>
      <c r="G1636" s="57">
        <v>0</v>
      </c>
      <c r="H1636" s="57">
        <v>23.395</v>
      </c>
      <c r="I1636" s="57">
        <v>39.436</v>
      </c>
      <c r="J1636" s="57">
        <v>0</v>
      </c>
      <c r="K1636" s="57">
        <v>0</v>
      </c>
      <c r="L1636" s="57">
        <v>0</v>
      </c>
      <c r="M1636" s="57">
        <v>0</v>
      </c>
      <c r="N1636" s="58">
        <v>1.3</v>
      </c>
      <c r="O1636" s="58">
        <v>3</v>
      </c>
      <c r="P1636" s="58">
        <v>0</v>
      </c>
      <c r="Q1636" s="58">
        <v>0</v>
      </c>
      <c r="R1636" s="58">
        <v>0</v>
      </c>
      <c r="S1636" s="91">
        <v>0</v>
      </c>
    </row>
    <row r="1637" spans="1:20">
      <c r="A1637" s="54" t="s">
        <v>2665</v>
      </c>
      <c r="B1637" s="55" t="s">
        <v>2666</v>
      </c>
      <c r="C1637" s="56">
        <v>5</v>
      </c>
      <c r="D1637" s="57">
        <v>67</v>
      </c>
      <c r="E1637" s="57">
        <v>3</v>
      </c>
      <c r="F1637" s="57">
        <v>3.0070000000000001</v>
      </c>
      <c r="G1637" s="57">
        <v>2.5</v>
      </c>
      <c r="H1637" s="57">
        <v>11</v>
      </c>
      <c r="I1637" s="57">
        <v>30.515999999999998</v>
      </c>
      <c r="J1637" s="57">
        <v>40.268999999999998</v>
      </c>
      <c r="K1637" s="57">
        <v>0</v>
      </c>
      <c r="L1637" s="57">
        <v>0</v>
      </c>
      <c r="M1637" s="57">
        <v>0</v>
      </c>
      <c r="N1637" s="58">
        <v>0</v>
      </c>
      <c r="O1637" s="58">
        <v>1.3</v>
      </c>
      <c r="P1637" s="58">
        <v>3</v>
      </c>
      <c r="Q1637" s="58">
        <v>0</v>
      </c>
      <c r="R1637" s="58">
        <v>0</v>
      </c>
      <c r="S1637" s="91">
        <v>0</v>
      </c>
    </row>
    <row r="1638" spans="1:20">
      <c r="A1638" s="59" t="s">
        <v>2667</v>
      </c>
      <c r="B1638" s="60" t="s">
        <v>2668</v>
      </c>
      <c r="C1638" s="61">
        <v>5</v>
      </c>
      <c r="D1638" s="62">
        <v>67</v>
      </c>
      <c r="E1638" s="62">
        <v>3</v>
      </c>
      <c r="F1638" s="62">
        <v>3.0070000000000001</v>
      </c>
      <c r="G1638" s="62">
        <v>2.5499999999999998</v>
      </c>
      <c r="H1638" s="62">
        <v>10</v>
      </c>
      <c r="I1638" s="62">
        <v>26.92</v>
      </c>
      <c r="J1638" s="62">
        <v>40.01</v>
      </c>
      <c r="K1638" s="62">
        <v>0</v>
      </c>
      <c r="L1638" s="62">
        <v>0</v>
      </c>
      <c r="M1638" s="62">
        <v>0</v>
      </c>
      <c r="N1638" s="63">
        <v>0</v>
      </c>
      <c r="O1638" s="63">
        <v>1.3</v>
      </c>
      <c r="P1638" s="63">
        <v>3</v>
      </c>
      <c r="Q1638" s="63">
        <v>0</v>
      </c>
      <c r="R1638" s="63">
        <v>0</v>
      </c>
      <c r="S1638" s="92">
        <v>0</v>
      </c>
      <c r="T1638" s="48"/>
    </row>
    <row r="1639" spans="1:20">
      <c r="A1639" s="54" t="s">
        <v>2669</v>
      </c>
      <c r="B1639" s="55" t="s">
        <v>2670</v>
      </c>
      <c r="C1639" s="56">
        <v>5</v>
      </c>
      <c r="D1639" s="57">
        <v>61.7</v>
      </c>
      <c r="E1639" s="57">
        <v>2.6</v>
      </c>
      <c r="F1639" s="57">
        <v>2.5150000000000001</v>
      </c>
      <c r="G1639" s="57">
        <v>0</v>
      </c>
      <c r="H1639" s="57">
        <v>31.5</v>
      </c>
      <c r="I1639" s="57">
        <v>44.201000000000001</v>
      </c>
      <c r="J1639" s="57">
        <v>0</v>
      </c>
      <c r="K1639" s="57">
        <v>0</v>
      </c>
      <c r="L1639" s="57">
        <v>0</v>
      </c>
      <c r="M1639" s="57">
        <v>0</v>
      </c>
      <c r="N1639" s="58">
        <v>1.3</v>
      </c>
      <c r="O1639" s="58">
        <v>3</v>
      </c>
      <c r="P1639" s="58">
        <v>0</v>
      </c>
      <c r="Q1639" s="58">
        <v>0</v>
      </c>
      <c r="R1639" s="58">
        <v>0</v>
      </c>
      <c r="S1639" s="91">
        <v>0</v>
      </c>
    </row>
    <row r="1640" spans="1:20">
      <c r="A1640" s="59" t="s">
        <v>2671</v>
      </c>
      <c r="B1640" s="60" t="s">
        <v>2672</v>
      </c>
      <c r="C1640" s="61">
        <v>5</v>
      </c>
      <c r="D1640" s="62">
        <v>69.5</v>
      </c>
      <c r="E1640" s="62">
        <v>3</v>
      </c>
      <c r="F1640" s="62">
        <v>3.0070000000000001</v>
      </c>
      <c r="G1640" s="62">
        <v>2.5499999999999998</v>
      </c>
      <c r="H1640" s="62">
        <v>11</v>
      </c>
      <c r="I1640" s="62">
        <v>29.1</v>
      </c>
      <c r="J1640" s="62">
        <v>42.2</v>
      </c>
      <c r="K1640" s="62">
        <v>0</v>
      </c>
      <c r="L1640" s="62">
        <v>0</v>
      </c>
      <c r="M1640" s="62">
        <v>0</v>
      </c>
      <c r="N1640" s="63">
        <v>0</v>
      </c>
      <c r="O1640" s="63">
        <v>1.3</v>
      </c>
      <c r="P1640" s="63">
        <v>3</v>
      </c>
      <c r="Q1640" s="63">
        <v>0</v>
      </c>
      <c r="R1640" s="63">
        <v>0</v>
      </c>
      <c r="S1640" s="92">
        <v>0</v>
      </c>
      <c r="T1640" s="48"/>
    </row>
    <row r="1641" spans="1:20">
      <c r="A1641" s="54" t="s">
        <v>2673</v>
      </c>
      <c r="B1641" s="55" t="s">
        <v>2674</v>
      </c>
      <c r="C1641" s="56">
        <v>5</v>
      </c>
      <c r="D1641" s="57">
        <v>69.5</v>
      </c>
      <c r="E1641" s="57">
        <v>3</v>
      </c>
      <c r="F1641" s="57">
        <v>3.0070000000000001</v>
      </c>
      <c r="G1641" s="57">
        <v>2.5499999999999998</v>
      </c>
      <c r="H1641" s="57">
        <v>11</v>
      </c>
      <c r="I1641" s="57">
        <v>30.4</v>
      </c>
      <c r="J1641" s="57">
        <v>43.5</v>
      </c>
      <c r="K1641" s="57">
        <v>0</v>
      </c>
      <c r="L1641" s="57">
        <v>0</v>
      </c>
      <c r="M1641" s="57">
        <v>0</v>
      </c>
      <c r="N1641" s="58">
        <v>0</v>
      </c>
      <c r="O1641" s="58">
        <v>1.3</v>
      </c>
      <c r="P1641" s="58">
        <v>3</v>
      </c>
      <c r="Q1641" s="58">
        <v>0</v>
      </c>
      <c r="R1641" s="58">
        <v>0</v>
      </c>
      <c r="S1641" s="91">
        <v>0</v>
      </c>
    </row>
    <row r="1642" spans="1:20">
      <c r="A1642" s="54" t="s">
        <v>2675</v>
      </c>
      <c r="B1642" s="55" t="s">
        <v>2676</v>
      </c>
      <c r="C1642" s="56">
        <v>5</v>
      </c>
      <c r="D1642" s="57">
        <v>69.5</v>
      </c>
      <c r="E1642" s="57">
        <v>2.6</v>
      </c>
      <c r="F1642" s="57">
        <v>2.5219999999999998</v>
      </c>
      <c r="G1642" s="57">
        <v>0</v>
      </c>
      <c r="H1642" s="57">
        <v>30.9</v>
      </c>
      <c r="I1642" s="57">
        <v>42.5</v>
      </c>
      <c r="J1642" s="57">
        <v>0</v>
      </c>
      <c r="K1642" s="57">
        <v>0</v>
      </c>
      <c r="L1642" s="57">
        <v>0</v>
      </c>
      <c r="M1642" s="57">
        <v>0</v>
      </c>
      <c r="N1642" s="58">
        <v>1.3</v>
      </c>
      <c r="O1642" s="58">
        <v>3</v>
      </c>
      <c r="P1642" s="58">
        <v>0</v>
      </c>
      <c r="Q1642" s="58">
        <v>0</v>
      </c>
      <c r="R1642" s="58">
        <v>0</v>
      </c>
      <c r="S1642" s="91">
        <v>0</v>
      </c>
    </row>
    <row r="1643" spans="1:20">
      <c r="A1643" s="54" t="s">
        <v>2677</v>
      </c>
      <c r="B1643" s="55" t="s">
        <v>2678</v>
      </c>
      <c r="C1643" s="56">
        <v>5</v>
      </c>
      <c r="D1643" s="57">
        <v>67</v>
      </c>
      <c r="E1643" s="57">
        <v>3</v>
      </c>
      <c r="F1643" s="57">
        <v>3.0070000000000001</v>
      </c>
      <c r="G1643" s="57">
        <v>2.5499999999999998</v>
      </c>
      <c r="H1643" s="57">
        <v>11</v>
      </c>
      <c r="I1643" s="57">
        <v>28.4</v>
      </c>
      <c r="J1643" s="57">
        <v>41.5</v>
      </c>
      <c r="K1643" s="57">
        <v>0</v>
      </c>
      <c r="L1643" s="57">
        <v>0</v>
      </c>
      <c r="M1643" s="57">
        <v>0</v>
      </c>
      <c r="N1643" s="58">
        <v>0</v>
      </c>
      <c r="O1643" s="58">
        <v>1.3</v>
      </c>
      <c r="P1643" s="58">
        <v>3</v>
      </c>
      <c r="Q1643" s="58">
        <v>0</v>
      </c>
      <c r="R1643" s="58">
        <v>0</v>
      </c>
      <c r="S1643" s="91">
        <v>0</v>
      </c>
    </row>
    <row r="1644" spans="1:20">
      <c r="A1644" s="54" t="s">
        <v>2679</v>
      </c>
      <c r="B1644" s="55" t="s">
        <v>2680</v>
      </c>
      <c r="C1644" s="56">
        <v>5</v>
      </c>
      <c r="D1644" s="57">
        <v>67</v>
      </c>
      <c r="E1644" s="57">
        <v>3</v>
      </c>
      <c r="F1644" s="57">
        <v>3.0070000000000001</v>
      </c>
      <c r="G1644" s="57">
        <v>2.56</v>
      </c>
      <c r="H1644" s="57">
        <v>11</v>
      </c>
      <c r="I1644" s="57">
        <v>26.4</v>
      </c>
      <c r="J1644" s="57">
        <v>40</v>
      </c>
      <c r="K1644" s="57">
        <v>45</v>
      </c>
      <c r="L1644" s="57">
        <v>0</v>
      </c>
      <c r="M1644" s="57">
        <v>0</v>
      </c>
      <c r="N1644" s="58">
        <v>0</v>
      </c>
      <c r="O1644" s="58">
        <v>1.3</v>
      </c>
      <c r="P1644" s="58">
        <v>3</v>
      </c>
      <c r="Q1644" s="58">
        <v>0.3</v>
      </c>
      <c r="R1644" s="58">
        <v>0</v>
      </c>
      <c r="S1644" s="91">
        <v>0</v>
      </c>
    </row>
    <row r="1645" spans="1:20">
      <c r="A1645" s="54" t="s">
        <v>2681</v>
      </c>
      <c r="B1645" s="55" t="s">
        <v>2682</v>
      </c>
      <c r="C1645" s="56">
        <v>5</v>
      </c>
      <c r="D1645" s="57">
        <v>67</v>
      </c>
      <c r="E1645" s="57">
        <v>3</v>
      </c>
      <c r="F1645" s="57">
        <v>3.0070000000000001</v>
      </c>
      <c r="G1645" s="57">
        <v>2.56</v>
      </c>
      <c r="H1645" s="57">
        <v>11</v>
      </c>
      <c r="I1645" s="57">
        <v>26.4</v>
      </c>
      <c r="J1645" s="57">
        <v>40</v>
      </c>
      <c r="K1645" s="57">
        <v>45</v>
      </c>
      <c r="L1645" s="57">
        <v>0</v>
      </c>
      <c r="M1645" s="57">
        <v>0</v>
      </c>
      <c r="N1645" s="58">
        <v>0</v>
      </c>
      <c r="O1645" s="58">
        <v>1.3</v>
      </c>
      <c r="P1645" s="58">
        <v>3</v>
      </c>
      <c r="Q1645" s="58">
        <v>1</v>
      </c>
      <c r="R1645" s="58">
        <v>0</v>
      </c>
      <c r="S1645" s="91">
        <v>0</v>
      </c>
    </row>
    <row r="1646" spans="1:20">
      <c r="A1646" s="54" t="s">
        <v>2683</v>
      </c>
      <c r="B1646" s="55" t="s">
        <v>2684</v>
      </c>
      <c r="C1646" s="56">
        <v>5</v>
      </c>
      <c r="D1646" s="57">
        <v>67</v>
      </c>
      <c r="E1646" s="57">
        <v>3</v>
      </c>
      <c r="F1646" s="57">
        <v>3.0070000000000001</v>
      </c>
      <c r="G1646" s="57">
        <v>2.56</v>
      </c>
      <c r="H1646" s="57">
        <v>11</v>
      </c>
      <c r="I1646" s="57">
        <v>26.4</v>
      </c>
      <c r="J1646" s="57">
        <v>40</v>
      </c>
      <c r="K1646" s="57">
        <v>45</v>
      </c>
      <c r="L1646" s="57">
        <v>0</v>
      </c>
      <c r="M1646" s="57">
        <v>0</v>
      </c>
      <c r="N1646" s="58">
        <v>0</v>
      </c>
      <c r="O1646" s="58">
        <v>1.3</v>
      </c>
      <c r="P1646" s="58">
        <v>3</v>
      </c>
      <c r="Q1646" s="58">
        <v>1</v>
      </c>
      <c r="R1646" s="58">
        <v>0</v>
      </c>
      <c r="S1646" s="91">
        <v>0</v>
      </c>
    </row>
    <row r="1647" spans="1:20">
      <c r="A1647" s="59" t="s">
        <v>2685</v>
      </c>
      <c r="B1647" s="60" t="s">
        <v>2686</v>
      </c>
      <c r="C1647" s="61">
        <v>5</v>
      </c>
      <c r="D1647" s="62">
        <v>67</v>
      </c>
      <c r="E1647" s="62">
        <v>3</v>
      </c>
      <c r="F1647" s="62">
        <v>3.0070000000000001</v>
      </c>
      <c r="G1647" s="62">
        <v>2.56</v>
      </c>
      <c r="H1647" s="62">
        <v>10.5</v>
      </c>
      <c r="I1647" s="62">
        <v>25.913</v>
      </c>
      <c r="J1647" s="62">
        <v>39.503</v>
      </c>
      <c r="K1647" s="62">
        <v>44.503</v>
      </c>
      <c r="L1647" s="62">
        <v>0</v>
      </c>
      <c r="M1647" s="62">
        <v>0</v>
      </c>
      <c r="N1647" s="63">
        <v>0</v>
      </c>
      <c r="O1647" s="63">
        <v>1.3</v>
      </c>
      <c r="P1647" s="63">
        <v>3</v>
      </c>
      <c r="Q1647" s="63">
        <v>1</v>
      </c>
      <c r="R1647" s="63">
        <v>0</v>
      </c>
      <c r="S1647" s="92">
        <v>0</v>
      </c>
      <c r="T1647" s="48"/>
    </row>
    <row r="1648" spans="1:20">
      <c r="A1648" s="54" t="s">
        <v>2687</v>
      </c>
      <c r="B1648" s="55" t="s">
        <v>2688</v>
      </c>
      <c r="C1648" s="56">
        <v>5</v>
      </c>
      <c r="D1648" s="57">
        <v>68</v>
      </c>
      <c r="E1648" s="57">
        <v>2.6</v>
      </c>
      <c r="F1648" s="57">
        <v>2.5219999999999998</v>
      </c>
      <c r="G1648" s="57">
        <v>0</v>
      </c>
      <c r="H1648" s="57">
        <v>34.200000000000003</v>
      </c>
      <c r="I1648" s="57">
        <v>45.2</v>
      </c>
      <c r="J1648" s="57">
        <v>0</v>
      </c>
      <c r="K1648" s="57">
        <v>0</v>
      </c>
      <c r="L1648" s="57">
        <v>0</v>
      </c>
      <c r="M1648" s="57">
        <v>0</v>
      </c>
      <c r="N1648" s="58">
        <v>1.3</v>
      </c>
      <c r="O1648" s="58">
        <v>3.15</v>
      </c>
      <c r="P1648" s="58">
        <v>0</v>
      </c>
      <c r="Q1648" s="58">
        <v>0</v>
      </c>
      <c r="R1648" s="58">
        <v>0</v>
      </c>
      <c r="S1648" s="91">
        <v>0</v>
      </c>
    </row>
    <row r="1649" spans="1:19">
      <c r="A1649" s="54" t="s">
        <v>2689</v>
      </c>
      <c r="B1649" s="55" t="s">
        <v>2690</v>
      </c>
      <c r="C1649" s="56">
        <v>5</v>
      </c>
      <c r="D1649" s="57">
        <v>61.4</v>
      </c>
      <c r="E1649" s="57">
        <v>2.6</v>
      </c>
      <c r="F1649" s="57">
        <v>2.5219999999999998</v>
      </c>
      <c r="G1649" s="57">
        <v>0</v>
      </c>
      <c r="H1649" s="57">
        <v>26.518000000000001</v>
      </c>
      <c r="I1649" s="57">
        <v>38.186999999999998</v>
      </c>
      <c r="J1649" s="57">
        <v>0</v>
      </c>
      <c r="K1649" s="57">
        <v>0</v>
      </c>
      <c r="L1649" s="57">
        <v>0</v>
      </c>
      <c r="M1649" s="57">
        <v>0</v>
      </c>
      <c r="N1649" s="58">
        <v>1.3</v>
      </c>
      <c r="O1649" s="58">
        <v>3.3</v>
      </c>
      <c r="P1649" s="58">
        <v>0</v>
      </c>
      <c r="Q1649" s="58">
        <v>0</v>
      </c>
      <c r="R1649" s="58">
        <v>0</v>
      </c>
      <c r="S1649" s="91">
        <v>0</v>
      </c>
    </row>
    <row r="1650" spans="1:19">
      <c r="A1650" s="54" t="s">
        <v>2691</v>
      </c>
      <c r="B1650" s="55" t="s">
        <v>2692</v>
      </c>
      <c r="C1650" s="56">
        <v>5</v>
      </c>
      <c r="D1650" s="57">
        <v>63.4</v>
      </c>
      <c r="E1650" s="57">
        <v>2.6</v>
      </c>
      <c r="F1650" s="57">
        <v>2.5219999999999998</v>
      </c>
      <c r="G1650" s="57">
        <v>0</v>
      </c>
      <c r="H1650" s="57">
        <v>28.5</v>
      </c>
      <c r="I1650" s="57">
        <v>40.200000000000003</v>
      </c>
      <c r="J1650" s="57">
        <v>0</v>
      </c>
      <c r="K1650" s="57">
        <v>0</v>
      </c>
      <c r="L1650" s="57">
        <v>0</v>
      </c>
      <c r="M1650" s="57">
        <v>0</v>
      </c>
      <c r="N1650" s="58">
        <v>1.3</v>
      </c>
      <c r="O1650" s="58">
        <v>3.3</v>
      </c>
      <c r="P1650" s="58">
        <v>0</v>
      </c>
      <c r="Q1650" s="58">
        <v>0</v>
      </c>
      <c r="R1650" s="58">
        <v>0</v>
      </c>
      <c r="S1650" s="91">
        <v>0</v>
      </c>
    </row>
    <row r="1651" spans="1:19">
      <c r="A1651" s="54" t="s">
        <v>2693</v>
      </c>
      <c r="B1651" s="55" t="s">
        <v>2694</v>
      </c>
      <c r="C1651" s="56">
        <v>5</v>
      </c>
      <c r="D1651" s="57">
        <v>61.5</v>
      </c>
      <c r="E1651" s="57">
        <v>2.6</v>
      </c>
      <c r="F1651" s="57">
        <v>2.5219999999999998</v>
      </c>
      <c r="G1651" s="57">
        <v>0</v>
      </c>
      <c r="H1651" s="57">
        <v>25.5</v>
      </c>
      <c r="I1651" s="57">
        <v>35.700000000000003</v>
      </c>
      <c r="J1651" s="57">
        <v>0</v>
      </c>
      <c r="K1651" s="57">
        <v>0</v>
      </c>
      <c r="L1651" s="57">
        <v>0</v>
      </c>
      <c r="M1651" s="57">
        <v>0</v>
      </c>
      <c r="N1651" s="58">
        <v>1.3</v>
      </c>
      <c r="O1651" s="58">
        <v>3.3</v>
      </c>
      <c r="P1651" s="58">
        <v>0</v>
      </c>
      <c r="Q1651" s="58">
        <v>0</v>
      </c>
      <c r="R1651" s="58">
        <v>0</v>
      </c>
      <c r="S1651" s="91">
        <v>0</v>
      </c>
    </row>
    <row r="1652" spans="1:19">
      <c r="A1652" s="54" t="s">
        <v>2695</v>
      </c>
      <c r="B1652" s="55" t="s">
        <v>2696</v>
      </c>
      <c r="C1652" s="56">
        <v>5</v>
      </c>
      <c r="D1652" s="57">
        <v>61.7</v>
      </c>
      <c r="E1652" s="57">
        <v>2.6</v>
      </c>
      <c r="F1652" s="57">
        <v>2.5219999999999998</v>
      </c>
      <c r="G1652" s="57">
        <v>0</v>
      </c>
      <c r="H1652" s="57">
        <v>28.9</v>
      </c>
      <c r="I1652" s="57">
        <v>40.4</v>
      </c>
      <c r="J1652" s="57">
        <v>0</v>
      </c>
      <c r="K1652" s="57">
        <v>0</v>
      </c>
      <c r="L1652" s="57">
        <v>0</v>
      </c>
      <c r="M1652" s="57">
        <v>0</v>
      </c>
      <c r="N1652" s="58">
        <v>1.3</v>
      </c>
      <c r="O1652" s="58">
        <v>4</v>
      </c>
      <c r="P1652" s="58">
        <v>0</v>
      </c>
      <c r="Q1652" s="58">
        <v>0</v>
      </c>
      <c r="R1652" s="58">
        <v>0</v>
      </c>
      <c r="S1652" s="91">
        <v>0</v>
      </c>
    </row>
    <row r="1653" spans="1:19">
      <c r="A1653" s="54" t="s">
        <v>2697</v>
      </c>
      <c r="B1653" s="55" t="s">
        <v>2698</v>
      </c>
      <c r="C1653" s="56">
        <v>5</v>
      </c>
      <c r="D1653" s="57">
        <v>63.7</v>
      </c>
      <c r="E1653" s="57">
        <v>2.6</v>
      </c>
      <c r="F1653" s="57">
        <v>2.5219999999999998</v>
      </c>
      <c r="G1653" s="57">
        <v>0</v>
      </c>
      <c r="H1653" s="57">
        <v>30.9</v>
      </c>
      <c r="I1653" s="57">
        <v>42.4</v>
      </c>
      <c r="J1653" s="57">
        <v>0</v>
      </c>
      <c r="K1653" s="57">
        <v>0</v>
      </c>
      <c r="L1653" s="57">
        <v>0</v>
      </c>
      <c r="M1653" s="57">
        <v>0</v>
      </c>
      <c r="N1653" s="58">
        <v>1.3</v>
      </c>
      <c r="O1653" s="58">
        <v>4</v>
      </c>
      <c r="P1653" s="58">
        <v>0</v>
      </c>
      <c r="Q1653" s="58">
        <v>0</v>
      </c>
      <c r="R1653" s="58">
        <v>0</v>
      </c>
      <c r="S1653" s="91">
        <v>0</v>
      </c>
    </row>
    <row r="1654" spans="1:19">
      <c r="A1654" s="54" t="s">
        <v>2699</v>
      </c>
      <c r="B1654" s="55" t="s">
        <v>2700</v>
      </c>
      <c r="C1654" s="56">
        <v>5</v>
      </c>
      <c r="D1654" s="57">
        <v>68</v>
      </c>
      <c r="E1654" s="57">
        <v>2.6</v>
      </c>
      <c r="F1654" s="57">
        <v>2.5219999999999998</v>
      </c>
      <c r="G1654" s="57">
        <v>0</v>
      </c>
      <c r="H1654" s="57">
        <v>36.299999999999997</v>
      </c>
      <c r="I1654" s="57">
        <v>49.2</v>
      </c>
      <c r="J1654" s="57">
        <v>0</v>
      </c>
      <c r="K1654" s="57">
        <v>0</v>
      </c>
      <c r="L1654" s="57">
        <v>0</v>
      </c>
      <c r="M1654" s="57">
        <v>0</v>
      </c>
      <c r="N1654" s="58">
        <v>1.3</v>
      </c>
      <c r="O1654" s="58">
        <v>4</v>
      </c>
      <c r="P1654" s="58">
        <v>0</v>
      </c>
      <c r="Q1654" s="58">
        <v>0</v>
      </c>
      <c r="R1654" s="58">
        <v>0</v>
      </c>
      <c r="S1654" s="91">
        <v>0</v>
      </c>
    </row>
    <row r="1655" spans="1:19">
      <c r="A1655" s="54" t="s">
        <v>2701</v>
      </c>
      <c r="B1655" s="55" t="s">
        <v>2702</v>
      </c>
      <c r="C1655" s="56">
        <v>5</v>
      </c>
      <c r="D1655" s="57">
        <v>63.7</v>
      </c>
      <c r="E1655" s="57">
        <v>2.6</v>
      </c>
      <c r="F1655" s="57">
        <v>2.5219999999999998</v>
      </c>
      <c r="G1655" s="57">
        <v>0</v>
      </c>
      <c r="H1655" s="57">
        <v>28.9</v>
      </c>
      <c r="I1655" s="57">
        <v>40.398000000000003</v>
      </c>
      <c r="J1655" s="57">
        <v>0</v>
      </c>
      <c r="K1655" s="57">
        <v>0</v>
      </c>
      <c r="L1655" s="57">
        <v>0</v>
      </c>
      <c r="M1655" s="57">
        <v>0</v>
      </c>
      <c r="N1655" s="58">
        <v>1.3</v>
      </c>
      <c r="O1655" s="58">
        <v>4</v>
      </c>
      <c r="P1655" s="58">
        <v>0</v>
      </c>
      <c r="Q1655" s="58">
        <v>0</v>
      </c>
      <c r="R1655" s="58">
        <v>0</v>
      </c>
      <c r="S1655" s="91">
        <v>0</v>
      </c>
    </row>
    <row r="1656" spans="1:19">
      <c r="A1656" s="54" t="s">
        <v>2703</v>
      </c>
      <c r="B1656" s="55" t="s">
        <v>2704</v>
      </c>
      <c r="C1656" s="56">
        <v>5</v>
      </c>
      <c r="D1656" s="57">
        <v>63.7</v>
      </c>
      <c r="E1656" s="57">
        <v>3</v>
      </c>
      <c r="F1656" s="57">
        <v>3.0070000000000001</v>
      </c>
      <c r="G1656" s="57">
        <v>2.5219999999999998</v>
      </c>
      <c r="H1656" s="57">
        <v>10.5</v>
      </c>
      <c r="I1656" s="57">
        <v>28.9</v>
      </c>
      <c r="J1656" s="57">
        <v>40.398000000000003</v>
      </c>
      <c r="K1656" s="57">
        <v>0</v>
      </c>
      <c r="L1656" s="57">
        <v>0</v>
      </c>
      <c r="M1656" s="57">
        <v>0</v>
      </c>
      <c r="N1656" s="58">
        <v>0</v>
      </c>
      <c r="O1656" s="58">
        <v>1.3</v>
      </c>
      <c r="P1656" s="58">
        <v>4</v>
      </c>
      <c r="Q1656" s="58">
        <v>0</v>
      </c>
      <c r="R1656" s="58">
        <v>0</v>
      </c>
      <c r="S1656" s="91">
        <v>0</v>
      </c>
    </row>
    <row r="1657" spans="1:19">
      <c r="A1657" s="54" t="s">
        <v>2705</v>
      </c>
      <c r="B1657" s="55" t="s">
        <v>2706</v>
      </c>
      <c r="C1657" s="56">
        <v>5</v>
      </c>
      <c r="D1657" s="57">
        <v>61.7</v>
      </c>
      <c r="E1657" s="57">
        <v>2.6</v>
      </c>
      <c r="F1657" s="57">
        <v>2.5150000000000001</v>
      </c>
      <c r="G1657" s="57">
        <v>0</v>
      </c>
      <c r="H1657" s="57">
        <v>31.501999999999999</v>
      </c>
      <c r="I1657" s="57">
        <v>44.191000000000003</v>
      </c>
      <c r="J1657" s="57">
        <v>0</v>
      </c>
      <c r="K1657" s="57">
        <v>0</v>
      </c>
      <c r="L1657" s="57">
        <v>0</v>
      </c>
      <c r="M1657" s="57">
        <v>0</v>
      </c>
      <c r="N1657" s="58">
        <v>1.3</v>
      </c>
      <c r="O1657" s="58">
        <v>4</v>
      </c>
      <c r="P1657" s="58">
        <v>0</v>
      </c>
      <c r="Q1657" s="58">
        <v>0</v>
      </c>
      <c r="R1657" s="58">
        <v>0</v>
      </c>
      <c r="S1657" s="91">
        <v>0</v>
      </c>
    </row>
    <row r="1658" spans="1:19">
      <c r="A1658" s="54" t="s">
        <v>2707</v>
      </c>
      <c r="B1658" s="55" t="s">
        <v>2708</v>
      </c>
      <c r="C1658" s="56">
        <v>5</v>
      </c>
      <c r="D1658" s="57">
        <v>63</v>
      </c>
      <c r="E1658" s="57">
        <v>2.6</v>
      </c>
      <c r="F1658" s="57">
        <v>2.5219999999999998</v>
      </c>
      <c r="G1658" s="57">
        <v>0</v>
      </c>
      <c r="H1658" s="57">
        <v>19.600000000000001</v>
      </c>
      <c r="I1658" s="57">
        <v>0</v>
      </c>
      <c r="J1658" s="57">
        <v>0</v>
      </c>
      <c r="K1658" s="57">
        <v>0</v>
      </c>
      <c r="L1658" s="57">
        <v>0</v>
      </c>
      <c r="M1658" s="57">
        <v>0</v>
      </c>
      <c r="N1658" s="58">
        <v>1.45</v>
      </c>
      <c r="O1658" s="58">
        <v>0</v>
      </c>
      <c r="P1658" s="58">
        <v>0</v>
      </c>
      <c r="Q1658" s="58">
        <v>0</v>
      </c>
      <c r="R1658" s="58">
        <v>0</v>
      </c>
      <c r="S1658" s="91">
        <v>0</v>
      </c>
    </row>
    <row r="1659" spans="1:19">
      <c r="A1659" s="54" t="s">
        <v>2709</v>
      </c>
      <c r="B1659" s="55" t="s">
        <v>2710</v>
      </c>
      <c r="C1659" s="56">
        <v>5</v>
      </c>
      <c r="D1659" s="57">
        <v>61</v>
      </c>
      <c r="E1659" s="57">
        <v>2.6</v>
      </c>
      <c r="F1659" s="57">
        <v>2.5219999999999998</v>
      </c>
      <c r="G1659" s="57">
        <v>0</v>
      </c>
      <c r="H1659" s="57">
        <v>25.6</v>
      </c>
      <c r="I1659" s="57">
        <v>50.9</v>
      </c>
      <c r="J1659" s="57">
        <v>0</v>
      </c>
      <c r="K1659" s="57">
        <v>0</v>
      </c>
      <c r="L1659" s="57">
        <v>0</v>
      </c>
      <c r="M1659" s="57">
        <v>0</v>
      </c>
      <c r="N1659" s="58">
        <v>1.45</v>
      </c>
      <c r="O1659" s="58">
        <v>0</v>
      </c>
      <c r="P1659" s="58">
        <v>0</v>
      </c>
      <c r="Q1659" s="58">
        <v>0</v>
      </c>
      <c r="R1659" s="58">
        <v>0</v>
      </c>
      <c r="S1659" s="91">
        <v>0</v>
      </c>
    </row>
    <row r="1660" spans="1:19">
      <c r="A1660" s="54" t="s">
        <v>2711</v>
      </c>
      <c r="B1660" s="55" t="s">
        <v>2712</v>
      </c>
      <c r="C1660" s="56">
        <v>5</v>
      </c>
      <c r="D1660" s="57">
        <v>63.5</v>
      </c>
      <c r="E1660" s="57">
        <v>3</v>
      </c>
      <c r="F1660" s="57">
        <v>3.0070000000000001</v>
      </c>
      <c r="G1660" s="57">
        <v>0</v>
      </c>
      <c r="H1660" s="57">
        <v>21.2</v>
      </c>
      <c r="I1660" s="57">
        <v>0</v>
      </c>
      <c r="J1660" s="57">
        <v>0</v>
      </c>
      <c r="K1660" s="57">
        <v>0</v>
      </c>
      <c r="L1660" s="57">
        <v>0</v>
      </c>
      <c r="M1660" s="57">
        <v>0</v>
      </c>
      <c r="N1660" s="58">
        <v>1.45</v>
      </c>
      <c r="O1660" s="58">
        <v>0</v>
      </c>
      <c r="P1660" s="58">
        <v>0</v>
      </c>
      <c r="Q1660" s="58">
        <v>0</v>
      </c>
      <c r="R1660" s="58">
        <v>0</v>
      </c>
      <c r="S1660" s="91">
        <v>0</v>
      </c>
    </row>
    <row r="1661" spans="1:19">
      <c r="A1661" s="54" t="s">
        <v>2713</v>
      </c>
      <c r="B1661" s="55" t="s">
        <v>2714</v>
      </c>
      <c r="C1661" s="56">
        <v>5</v>
      </c>
      <c r="D1661" s="57">
        <v>63.5</v>
      </c>
      <c r="E1661" s="57">
        <v>3</v>
      </c>
      <c r="F1661" s="57">
        <v>3.0070000000000001</v>
      </c>
      <c r="G1661" s="57">
        <v>0</v>
      </c>
      <c r="H1661" s="57">
        <v>21.2</v>
      </c>
      <c r="I1661" s="57">
        <v>0</v>
      </c>
      <c r="J1661" s="57">
        <v>0</v>
      </c>
      <c r="K1661" s="57">
        <v>0</v>
      </c>
      <c r="L1661" s="57">
        <v>0</v>
      </c>
      <c r="M1661" s="57">
        <v>0</v>
      </c>
      <c r="N1661" s="58">
        <v>1.45</v>
      </c>
      <c r="O1661" s="58">
        <v>0</v>
      </c>
      <c r="P1661" s="58">
        <v>0</v>
      </c>
      <c r="Q1661" s="58">
        <v>0</v>
      </c>
      <c r="R1661" s="58">
        <v>0</v>
      </c>
      <c r="S1661" s="91">
        <v>0</v>
      </c>
    </row>
    <row r="1662" spans="1:19">
      <c r="A1662" s="54" t="s">
        <v>2715</v>
      </c>
      <c r="B1662" s="55" t="s">
        <v>2716</v>
      </c>
      <c r="C1662" s="56">
        <v>5</v>
      </c>
      <c r="D1662" s="57">
        <v>63.5</v>
      </c>
      <c r="E1662" s="57">
        <v>3</v>
      </c>
      <c r="F1662" s="57">
        <v>3.0070000000000001</v>
      </c>
      <c r="G1662" s="57">
        <v>0</v>
      </c>
      <c r="H1662" s="57">
        <v>21.2</v>
      </c>
      <c r="I1662" s="57">
        <v>0</v>
      </c>
      <c r="J1662" s="57">
        <v>0</v>
      </c>
      <c r="K1662" s="57">
        <v>0</v>
      </c>
      <c r="L1662" s="57">
        <v>0</v>
      </c>
      <c r="M1662" s="57">
        <v>0</v>
      </c>
      <c r="N1662" s="58">
        <v>1.45</v>
      </c>
      <c r="O1662" s="58">
        <v>0</v>
      </c>
      <c r="P1662" s="58">
        <v>0</v>
      </c>
      <c r="Q1662" s="58">
        <v>0</v>
      </c>
      <c r="R1662" s="58">
        <v>0</v>
      </c>
      <c r="S1662" s="91">
        <v>0</v>
      </c>
    </row>
    <row r="1663" spans="1:19">
      <c r="A1663" s="54" t="s">
        <v>2717</v>
      </c>
      <c r="B1663" s="55" t="s">
        <v>2718</v>
      </c>
      <c r="C1663" s="56">
        <v>1</v>
      </c>
      <c r="D1663" s="57">
        <v>63.5</v>
      </c>
      <c r="E1663" s="57">
        <v>3</v>
      </c>
      <c r="F1663" s="57">
        <v>3.0070000000000001</v>
      </c>
      <c r="G1663" s="57">
        <v>2.9470000000000001</v>
      </c>
      <c r="H1663" s="57">
        <v>21.2</v>
      </c>
      <c r="I1663" s="57">
        <v>23.2</v>
      </c>
      <c r="J1663" s="57">
        <v>0</v>
      </c>
      <c r="K1663" s="57">
        <v>0</v>
      </c>
      <c r="L1663" s="57">
        <v>0</v>
      </c>
      <c r="M1663" s="57">
        <v>0</v>
      </c>
      <c r="N1663" s="58">
        <v>0</v>
      </c>
      <c r="O1663" s="58">
        <v>1.45</v>
      </c>
      <c r="P1663" s="58">
        <v>0</v>
      </c>
      <c r="Q1663" s="58">
        <v>0</v>
      </c>
      <c r="R1663" s="58">
        <v>0</v>
      </c>
      <c r="S1663" s="91">
        <v>0</v>
      </c>
    </row>
    <row r="1664" spans="1:19">
      <c r="A1664" s="54" t="s">
        <v>2719</v>
      </c>
      <c r="B1664" s="55" t="s">
        <v>2720</v>
      </c>
      <c r="C1664" s="56">
        <v>5</v>
      </c>
      <c r="D1664" s="57">
        <v>63.5</v>
      </c>
      <c r="E1664" s="57">
        <v>3</v>
      </c>
      <c r="F1664" s="57">
        <v>3.0070000000000001</v>
      </c>
      <c r="G1664" s="57">
        <v>0</v>
      </c>
      <c r="H1664" s="57">
        <v>21.2</v>
      </c>
      <c r="I1664" s="57">
        <v>0</v>
      </c>
      <c r="J1664" s="57">
        <v>0</v>
      </c>
      <c r="K1664" s="57">
        <v>0</v>
      </c>
      <c r="L1664" s="57">
        <v>0</v>
      </c>
      <c r="M1664" s="57">
        <v>0</v>
      </c>
      <c r="N1664" s="58">
        <v>1.45</v>
      </c>
      <c r="O1664" s="58">
        <v>0</v>
      </c>
      <c r="P1664" s="58">
        <v>0</v>
      </c>
      <c r="Q1664" s="58">
        <v>0</v>
      </c>
      <c r="R1664" s="58">
        <v>0</v>
      </c>
      <c r="S1664" s="91">
        <v>0</v>
      </c>
    </row>
    <row r="1665" spans="1:20">
      <c r="A1665" s="54" t="s">
        <v>2721</v>
      </c>
      <c r="B1665" s="55" t="s">
        <v>2722</v>
      </c>
      <c r="C1665" s="56">
        <v>5</v>
      </c>
      <c r="D1665" s="57">
        <v>65.95</v>
      </c>
      <c r="E1665" s="57">
        <v>3</v>
      </c>
      <c r="F1665" s="57">
        <v>3</v>
      </c>
      <c r="G1665" s="57">
        <v>2.57</v>
      </c>
      <c r="H1665" s="57">
        <v>11</v>
      </c>
      <c r="I1665" s="57">
        <v>27.95</v>
      </c>
      <c r="J1665" s="57">
        <v>0</v>
      </c>
      <c r="K1665" s="57">
        <v>0</v>
      </c>
      <c r="L1665" s="57">
        <v>0</v>
      </c>
      <c r="M1665" s="57">
        <v>0</v>
      </c>
      <c r="N1665" s="58">
        <v>0</v>
      </c>
      <c r="O1665" s="58">
        <v>1.45</v>
      </c>
      <c r="P1665" s="58">
        <v>0</v>
      </c>
      <c r="Q1665" s="58">
        <v>0</v>
      </c>
      <c r="R1665" s="58">
        <v>0</v>
      </c>
      <c r="S1665" s="91">
        <v>0</v>
      </c>
    </row>
    <row r="1666" spans="1:20">
      <c r="A1666" s="54" t="s">
        <v>2723</v>
      </c>
      <c r="B1666" s="55" t="s">
        <v>2724</v>
      </c>
      <c r="C1666" s="56">
        <v>5</v>
      </c>
      <c r="D1666" s="57">
        <v>65.95</v>
      </c>
      <c r="E1666" s="57">
        <v>3</v>
      </c>
      <c r="F1666" s="57">
        <v>3</v>
      </c>
      <c r="G1666" s="57">
        <v>2.5099999999999998</v>
      </c>
      <c r="H1666" s="57">
        <v>11</v>
      </c>
      <c r="I1666" s="57">
        <v>33.75</v>
      </c>
      <c r="J1666" s="57">
        <v>0</v>
      </c>
      <c r="K1666" s="57">
        <v>0</v>
      </c>
      <c r="L1666" s="57">
        <v>0</v>
      </c>
      <c r="M1666" s="57">
        <v>0</v>
      </c>
      <c r="N1666" s="58">
        <v>0</v>
      </c>
      <c r="O1666" s="58">
        <v>1.45</v>
      </c>
      <c r="P1666" s="58">
        <v>0</v>
      </c>
      <c r="Q1666" s="58">
        <v>0</v>
      </c>
      <c r="R1666" s="58">
        <v>0</v>
      </c>
      <c r="S1666" s="91">
        <v>0</v>
      </c>
    </row>
    <row r="1667" spans="1:20">
      <c r="A1667" s="59" t="s">
        <v>2725</v>
      </c>
      <c r="B1667" s="60" t="s">
        <v>2726</v>
      </c>
      <c r="C1667" s="61">
        <v>5</v>
      </c>
      <c r="D1667" s="62">
        <v>67</v>
      </c>
      <c r="E1667" s="62">
        <v>3</v>
      </c>
      <c r="F1667" s="62">
        <v>3.0070000000000001</v>
      </c>
      <c r="G1667" s="62">
        <v>2.5499999999999998</v>
      </c>
      <c r="H1667" s="62">
        <v>11</v>
      </c>
      <c r="I1667" s="62">
        <v>27.4</v>
      </c>
      <c r="J1667" s="62">
        <v>33</v>
      </c>
      <c r="K1667" s="62">
        <v>0</v>
      </c>
      <c r="L1667" s="62">
        <v>0</v>
      </c>
      <c r="M1667" s="62">
        <v>0</v>
      </c>
      <c r="N1667" s="63">
        <v>0</v>
      </c>
      <c r="O1667" s="63">
        <v>1.45</v>
      </c>
      <c r="P1667" s="63">
        <v>2</v>
      </c>
      <c r="Q1667" s="63">
        <v>0</v>
      </c>
      <c r="R1667" s="63">
        <v>0</v>
      </c>
      <c r="S1667" s="92">
        <v>0</v>
      </c>
      <c r="T1667" s="48"/>
    </row>
    <row r="1668" spans="1:20">
      <c r="A1668" s="59" t="s">
        <v>2727</v>
      </c>
      <c r="B1668" s="60" t="s">
        <v>2728</v>
      </c>
      <c r="C1668" s="61">
        <v>5</v>
      </c>
      <c r="D1668" s="62">
        <v>67.5</v>
      </c>
      <c r="E1668" s="62">
        <v>3</v>
      </c>
      <c r="F1668" s="62">
        <v>3.0070000000000001</v>
      </c>
      <c r="G1668" s="62">
        <v>2.5499999999999998</v>
      </c>
      <c r="H1668" s="62">
        <v>11</v>
      </c>
      <c r="I1668" s="62">
        <v>27.9</v>
      </c>
      <c r="J1668" s="62">
        <v>33.5</v>
      </c>
      <c r="K1668" s="62">
        <v>0</v>
      </c>
      <c r="L1668" s="62">
        <v>0</v>
      </c>
      <c r="M1668" s="62">
        <v>0</v>
      </c>
      <c r="N1668" s="63">
        <v>0</v>
      </c>
      <c r="O1668" s="63">
        <v>1.45</v>
      </c>
      <c r="P1668" s="63">
        <v>2</v>
      </c>
      <c r="Q1668" s="63">
        <v>0</v>
      </c>
      <c r="R1668" s="63">
        <v>0</v>
      </c>
      <c r="S1668" s="92">
        <v>0</v>
      </c>
      <c r="T1668" s="48"/>
    </row>
    <row r="1669" spans="1:20">
      <c r="A1669" s="54" t="s">
        <v>2729</v>
      </c>
      <c r="B1669" s="55" t="s">
        <v>2730</v>
      </c>
      <c r="C1669" s="56">
        <v>5</v>
      </c>
      <c r="D1669" s="57">
        <v>69.5</v>
      </c>
      <c r="E1669" s="57">
        <v>3</v>
      </c>
      <c r="F1669" s="57">
        <v>3.0070000000000001</v>
      </c>
      <c r="G1669" s="57">
        <v>2.5499999999999998</v>
      </c>
      <c r="H1669" s="57">
        <v>11</v>
      </c>
      <c r="I1669" s="57">
        <v>29.9</v>
      </c>
      <c r="J1669" s="57">
        <v>35.5</v>
      </c>
      <c r="K1669" s="57">
        <v>0</v>
      </c>
      <c r="L1669" s="57">
        <v>0</v>
      </c>
      <c r="M1669" s="57">
        <v>0</v>
      </c>
      <c r="N1669" s="58">
        <v>0</v>
      </c>
      <c r="O1669" s="58">
        <v>1.45</v>
      </c>
      <c r="P1669" s="58">
        <v>2</v>
      </c>
      <c r="Q1669" s="58">
        <v>0</v>
      </c>
      <c r="R1669" s="58">
        <v>0</v>
      </c>
      <c r="S1669" s="91">
        <v>0</v>
      </c>
    </row>
    <row r="1670" spans="1:20">
      <c r="A1670" s="54" t="s">
        <v>2731</v>
      </c>
      <c r="B1670" s="55" t="s">
        <v>2732</v>
      </c>
      <c r="C1670" s="56">
        <v>5</v>
      </c>
      <c r="D1670" s="57">
        <v>69.5</v>
      </c>
      <c r="E1670" s="57">
        <v>3</v>
      </c>
      <c r="F1670" s="57">
        <v>3.0070000000000001</v>
      </c>
      <c r="G1670" s="57">
        <v>2.5499999999999998</v>
      </c>
      <c r="H1670" s="57">
        <v>11</v>
      </c>
      <c r="I1670" s="57">
        <v>29.4</v>
      </c>
      <c r="J1670" s="57">
        <v>35</v>
      </c>
      <c r="K1670" s="57">
        <v>0</v>
      </c>
      <c r="L1670" s="57">
        <v>0</v>
      </c>
      <c r="M1670" s="57">
        <v>0</v>
      </c>
      <c r="N1670" s="58">
        <v>0</v>
      </c>
      <c r="O1670" s="58">
        <v>1.45</v>
      </c>
      <c r="P1670" s="58">
        <v>2</v>
      </c>
      <c r="Q1670" s="58">
        <v>0</v>
      </c>
      <c r="R1670" s="58">
        <v>0</v>
      </c>
      <c r="S1670" s="91">
        <v>0</v>
      </c>
    </row>
    <row r="1671" spans="1:20">
      <c r="A1671" s="54" t="s">
        <v>2733</v>
      </c>
      <c r="B1671" s="55" t="s">
        <v>2734</v>
      </c>
      <c r="C1671" s="56">
        <v>5</v>
      </c>
      <c r="D1671" s="57">
        <v>67.5</v>
      </c>
      <c r="E1671" s="57">
        <v>3</v>
      </c>
      <c r="F1671" s="57">
        <v>3.0070000000000001</v>
      </c>
      <c r="G1671" s="57">
        <v>2.57</v>
      </c>
      <c r="H1671" s="57">
        <v>11</v>
      </c>
      <c r="I1671" s="57">
        <v>24.2</v>
      </c>
      <c r="J1671" s="57">
        <v>27.9</v>
      </c>
      <c r="K1671" s="57">
        <v>33.5</v>
      </c>
      <c r="L1671" s="57">
        <v>0</v>
      </c>
      <c r="M1671" s="57">
        <v>0</v>
      </c>
      <c r="N1671" s="58">
        <v>0</v>
      </c>
      <c r="O1671" s="58">
        <v>0</v>
      </c>
      <c r="P1671" s="58">
        <v>1.45</v>
      </c>
      <c r="Q1671" s="58">
        <v>2</v>
      </c>
      <c r="R1671" s="58">
        <v>0</v>
      </c>
      <c r="S1671" s="91">
        <v>0</v>
      </c>
    </row>
    <row r="1672" spans="1:20">
      <c r="A1672" s="54" t="s">
        <v>2735</v>
      </c>
      <c r="B1672" s="55" t="s">
        <v>2736</v>
      </c>
      <c r="C1672" s="56">
        <v>5</v>
      </c>
      <c r="D1672" s="57">
        <v>67.5</v>
      </c>
      <c r="E1672" s="57">
        <v>3</v>
      </c>
      <c r="F1672" s="57">
        <v>3.0070000000000001</v>
      </c>
      <c r="G1672" s="57">
        <v>2.5499999999999998</v>
      </c>
      <c r="H1672" s="57">
        <v>11</v>
      </c>
      <c r="I1672" s="57">
        <v>28.9</v>
      </c>
      <c r="J1672" s="57">
        <v>34.5</v>
      </c>
      <c r="K1672" s="57">
        <v>0</v>
      </c>
      <c r="L1672" s="57">
        <v>0</v>
      </c>
      <c r="M1672" s="57">
        <v>0</v>
      </c>
      <c r="N1672" s="58">
        <v>0</v>
      </c>
      <c r="O1672" s="58">
        <v>1.45</v>
      </c>
      <c r="P1672" s="58">
        <v>2</v>
      </c>
      <c r="Q1672" s="58">
        <v>0</v>
      </c>
      <c r="R1672" s="58">
        <v>0</v>
      </c>
      <c r="S1672" s="91">
        <v>0</v>
      </c>
    </row>
    <row r="1673" spans="1:20">
      <c r="A1673" s="54" t="s">
        <v>2737</v>
      </c>
      <c r="B1673" s="55" t="s">
        <v>2738</v>
      </c>
      <c r="C1673" s="56">
        <v>5</v>
      </c>
      <c r="D1673" s="57">
        <v>67</v>
      </c>
      <c r="E1673" s="57">
        <v>3</v>
      </c>
      <c r="F1673" s="57">
        <v>3.0070000000000001</v>
      </c>
      <c r="G1673" s="57">
        <v>2.5499999999999998</v>
      </c>
      <c r="H1673" s="57">
        <v>11</v>
      </c>
      <c r="I1673" s="57">
        <v>27.9</v>
      </c>
      <c r="J1673" s="57">
        <v>44</v>
      </c>
      <c r="K1673" s="57">
        <v>0</v>
      </c>
      <c r="L1673" s="57">
        <v>0</v>
      </c>
      <c r="M1673" s="57">
        <v>0</v>
      </c>
      <c r="N1673" s="58">
        <v>0</v>
      </c>
      <c r="O1673" s="58">
        <v>1.45</v>
      </c>
      <c r="P1673" s="58">
        <v>2.15</v>
      </c>
      <c r="Q1673" s="58">
        <v>0</v>
      </c>
      <c r="R1673" s="58">
        <v>0</v>
      </c>
      <c r="S1673" s="91">
        <v>0</v>
      </c>
    </row>
    <row r="1674" spans="1:20">
      <c r="A1674" s="54" t="s">
        <v>2739</v>
      </c>
      <c r="B1674" s="55" t="s">
        <v>2740</v>
      </c>
      <c r="C1674" s="56">
        <v>5</v>
      </c>
      <c r="D1674" s="57">
        <v>69</v>
      </c>
      <c r="E1674" s="57">
        <v>3</v>
      </c>
      <c r="F1674" s="57">
        <v>3.0070000000000001</v>
      </c>
      <c r="G1674" s="57">
        <v>2.5499999999999998</v>
      </c>
      <c r="H1674" s="57">
        <v>13</v>
      </c>
      <c r="I1674" s="57">
        <v>29.9</v>
      </c>
      <c r="J1674" s="57">
        <v>46</v>
      </c>
      <c r="K1674" s="57">
        <v>0</v>
      </c>
      <c r="L1674" s="57">
        <v>0</v>
      </c>
      <c r="M1674" s="57">
        <v>0</v>
      </c>
      <c r="N1674" s="58">
        <v>0</v>
      </c>
      <c r="O1674" s="58">
        <v>1.45</v>
      </c>
      <c r="P1674" s="58">
        <v>2.15</v>
      </c>
      <c r="Q1674" s="58">
        <v>0</v>
      </c>
      <c r="R1674" s="58">
        <v>0</v>
      </c>
      <c r="S1674" s="91">
        <v>0</v>
      </c>
    </row>
    <row r="1675" spans="1:20">
      <c r="A1675" s="54" t="s">
        <v>2741</v>
      </c>
      <c r="B1675" s="55" t="s">
        <v>2742</v>
      </c>
      <c r="C1675" s="56">
        <v>5</v>
      </c>
      <c r="D1675" s="57">
        <v>69</v>
      </c>
      <c r="E1675" s="57">
        <v>3</v>
      </c>
      <c r="F1675" s="57">
        <v>3.0070000000000001</v>
      </c>
      <c r="G1675" s="57">
        <v>2.5499999999999998</v>
      </c>
      <c r="H1675" s="57">
        <v>13</v>
      </c>
      <c r="I1675" s="57">
        <v>29.9</v>
      </c>
      <c r="J1675" s="57">
        <v>46</v>
      </c>
      <c r="K1675" s="57">
        <v>0</v>
      </c>
      <c r="L1675" s="57">
        <v>0</v>
      </c>
      <c r="M1675" s="57">
        <v>0</v>
      </c>
      <c r="N1675" s="58">
        <v>0</v>
      </c>
      <c r="O1675" s="58">
        <v>1.45</v>
      </c>
      <c r="P1675" s="58">
        <v>2.15</v>
      </c>
      <c r="Q1675" s="58">
        <v>0</v>
      </c>
      <c r="R1675" s="58">
        <v>0</v>
      </c>
      <c r="S1675" s="91">
        <v>0</v>
      </c>
    </row>
    <row r="1676" spans="1:20">
      <c r="A1676" s="54" t="s">
        <v>2743</v>
      </c>
      <c r="B1676" s="55" t="s">
        <v>2744</v>
      </c>
      <c r="C1676" s="56">
        <v>5</v>
      </c>
      <c r="D1676" s="57">
        <v>67</v>
      </c>
      <c r="E1676" s="57">
        <v>3</v>
      </c>
      <c r="F1676" s="57">
        <v>3.0070000000000001</v>
      </c>
      <c r="G1676" s="57">
        <v>2.5499999999999998</v>
      </c>
      <c r="H1676" s="57">
        <v>11</v>
      </c>
      <c r="I1676" s="57">
        <v>27.9</v>
      </c>
      <c r="J1676" s="57">
        <v>41</v>
      </c>
      <c r="K1676" s="57">
        <v>0</v>
      </c>
      <c r="L1676" s="57">
        <v>0</v>
      </c>
      <c r="M1676" s="57">
        <v>0</v>
      </c>
      <c r="N1676" s="58">
        <v>0</v>
      </c>
      <c r="O1676" s="58">
        <v>1.45</v>
      </c>
      <c r="P1676" s="58">
        <v>3</v>
      </c>
      <c r="Q1676" s="58">
        <v>0</v>
      </c>
      <c r="R1676" s="58">
        <v>0</v>
      </c>
      <c r="S1676" s="91">
        <v>0</v>
      </c>
    </row>
    <row r="1677" spans="1:20">
      <c r="A1677" s="54" t="s">
        <v>2745</v>
      </c>
      <c r="B1677" s="55" t="s">
        <v>2746</v>
      </c>
      <c r="C1677" s="56">
        <v>5</v>
      </c>
      <c r="D1677" s="57">
        <v>67</v>
      </c>
      <c r="E1677" s="57">
        <v>3</v>
      </c>
      <c r="F1677" s="57">
        <v>3.0070000000000001</v>
      </c>
      <c r="G1677" s="57">
        <v>2.5499999999999998</v>
      </c>
      <c r="H1677" s="57">
        <v>11</v>
      </c>
      <c r="I1677" s="57">
        <v>27.4</v>
      </c>
      <c r="J1677" s="57">
        <v>41.5</v>
      </c>
      <c r="K1677" s="57">
        <v>0</v>
      </c>
      <c r="L1677" s="57">
        <v>0</v>
      </c>
      <c r="M1677" s="57">
        <v>0</v>
      </c>
      <c r="N1677" s="58">
        <v>0</v>
      </c>
      <c r="O1677" s="58">
        <v>1.45</v>
      </c>
      <c r="P1677" s="58">
        <v>3</v>
      </c>
      <c r="Q1677" s="58">
        <v>0</v>
      </c>
      <c r="R1677" s="58">
        <v>0</v>
      </c>
      <c r="S1677" s="91">
        <v>0</v>
      </c>
    </row>
    <row r="1678" spans="1:20">
      <c r="A1678" s="54" t="s">
        <v>2747</v>
      </c>
      <c r="B1678" s="55" t="s">
        <v>2748</v>
      </c>
      <c r="C1678" s="56">
        <v>5</v>
      </c>
      <c r="D1678" s="57">
        <v>61.5</v>
      </c>
      <c r="E1678" s="57">
        <v>2.6</v>
      </c>
      <c r="F1678" s="57">
        <v>2.5219999999999998</v>
      </c>
      <c r="G1678" s="57">
        <v>0</v>
      </c>
      <c r="H1678" s="57">
        <v>27</v>
      </c>
      <c r="I1678" s="57">
        <v>35.200000000000003</v>
      </c>
      <c r="J1678" s="57">
        <v>0</v>
      </c>
      <c r="K1678" s="57">
        <v>0</v>
      </c>
      <c r="L1678" s="57">
        <v>0</v>
      </c>
      <c r="M1678" s="57">
        <v>0</v>
      </c>
      <c r="N1678" s="58">
        <v>1.45</v>
      </c>
      <c r="O1678" s="58">
        <v>3.3</v>
      </c>
      <c r="P1678" s="58">
        <v>0</v>
      </c>
      <c r="Q1678" s="58">
        <v>0</v>
      </c>
      <c r="R1678" s="58">
        <v>0</v>
      </c>
      <c r="S1678" s="91">
        <v>0</v>
      </c>
    </row>
    <row r="1679" spans="1:20">
      <c r="A1679" s="54" t="s">
        <v>2749</v>
      </c>
      <c r="B1679" s="55" t="s">
        <v>2750</v>
      </c>
      <c r="C1679" s="56">
        <v>5</v>
      </c>
      <c r="D1679" s="57">
        <v>61.5</v>
      </c>
      <c r="E1679" s="57">
        <v>2.6</v>
      </c>
      <c r="F1679" s="57">
        <v>2.5219999999999998</v>
      </c>
      <c r="G1679" s="57">
        <v>0</v>
      </c>
      <c r="H1679" s="57">
        <v>26.5</v>
      </c>
      <c r="I1679" s="57">
        <v>34.700000000000003</v>
      </c>
      <c r="J1679" s="57">
        <v>0</v>
      </c>
      <c r="K1679" s="57">
        <v>0</v>
      </c>
      <c r="L1679" s="57">
        <v>0</v>
      </c>
      <c r="M1679" s="57">
        <v>0</v>
      </c>
      <c r="N1679" s="58">
        <v>1.45</v>
      </c>
      <c r="O1679" s="58">
        <v>3.3</v>
      </c>
      <c r="P1679" s="58">
        <v>0</v>
      </c>
      <c r="Q1679" s="58">
        <v>0</v>
      </c>
      <c r="R1679" s="58">
        <v>0</v>
      </c>
      <c r="S1679" s="91">
        <v>0</v>
      </c>
    </row>
    <row r="1680" spans="1:20">
      <c r="A1680" s="54" t="s">
        <v>2751</v>
      </c>
      <c r="B1680" s="55" t="s">
        <v>2752</v>
      </c>
      <c r="C1680" s="56">
        <v>5</v>
      </c>
      <c r="D1680" s="57">
        <v>61.5</v>
      </c>
      <c r="E1680" s="57">
        <v>2.6</v>
      </c>
      <c r="F1680" s="57">
        <v>2.5219999999999998</v>
      </c>
      <c r="G1680" s="57">
        <v>0</v>
      </c>
      <c r="H1680" s="57">
        <v>29</v>
      </c>
      <c r="I1680" s="57">
        <v>37.200000000000003</v>
      </c>
      <c r="J1680" s="57">
        <v>0</v>
      </c>
      <c r="K1680" s="57">
        <v>0</v>
      </c>
      <c r="L1680" s="57">
        <v>0</v>
      </c>
      <c r="M1680" s="57">
        <v>0</v>
      </c>
      <c r="N1680" s="58">
        <v>1.45</v>
      </c>
      <c r="O1680" s="58">
        <v>3.3</v>
      </c>
      <c r="P1680" s="58">
        <v>0</v>
      </c>
      <c r="Q1680" s="58">
        <v>0</v>
      </c>
      <c r="R1680" s="58">
        <v>0</v>
      </c>
      <c r="S1680" s="91">
        <v>0</v>
      </c>
    </row>
    <row r="1681" spans="1:19">
      <c r="A1681" s="54" t="s">
        <v>2753</v>
      </c>
      <c r="B1681" s="55" t="s">
        <v>2754</v>
      </c>
      <c r="C1681" s="56">
        <v>5</v>
      </c>
      <c r="D1681" s="57">
        <v>61.5</v>
      </c>
      <c r="E1681" s="57">
        <v>2.6</v>
      </c>
      <c r="F1681" s="57">
        <v>2.5219999999999998</v>
      </c>
      <c r="G1681" s="57">
        <v>0</v>
      </c>
      <c r="H1681" s="57">
        <v>28.5</v>
      </c>
      <c r="I1681" s="57">
        <v>36.700000000000003</v>
      </c>
      <c r="J1681" s="57">
        <v>0</v>
      </c>
      <c r="K1681" s="57">
        <v>0</v>
      </c>
      <c r="L1681" s="57">
        <v>0</v>
      </c>
      <c r="M1681" s="57">
        <v>0</v>
      </c>
      <c r="N1681" s="58">
        <v>1.45</v>
      </c>
      <c r="O1681" s="58">
        <v>3.3</v>
      </c>
      <c r="P1681" s="58">
        <v>0</v>
      </c>
      <c r="Q1681" s="58">
        <v>0</v>
      </c>
      <c r="R1681" s="58">
        <v>0</v>
      </c>
      <c r="S1681" s="91">
        <v>0</v>
      </c>
    </row>
    <row r="1682" spans="1:19">
      <c r="A1682" s="54" t="s">
        <v>2755</v>
      </c>
      <c r="B1682" s="55" t="s">
        <v>2756</v>
      </c>
      <c r="C1682" s="56">
        <v>5</v>
      </c>
      <c r="D1682" s="57">
        <v>61.5</v>
      </c>
      <c r="E1682" s="57">
        <v>2.6</v>
      </c>
      <c r="F1682" s="57">
        <v>2.5219999999999998</v>
      </c>
      <c r="G1682" s="57">
        <v>0</v>
      </c>
      <c r="H1682" s="57">
        <v>28</v>
      </c>
      <c r="I1682" s="57">
        <v>36.200000000000003</v>
      </c>
      <c r="J1682" s="57">
        <v>0</v>
      </c>
      <c r="K1682" s="57">
        <v>0</v>
      </c>
      <c r="L1682" s="57">
        <v>0</v>
      </c>
      <c r="M1682" s="57">
        <v>0</v>
      </c>
      <c r="N1682" s="58">
        <v>1.45</v>
      </c>
      <c r="O1682" s="58">
        <v>3.3</v>
      </c>
      <c r="P1682" s="58">
        <v>0</v>
      </c>
      <c r="Q1682" s="58">
        <v>0</v>
      </c>
      <c r="R1682" s="58">
        <v>0</v>
      </c>
      <c r="S1682" s="91">
        <v>0</v>
      </c>
    </row>
    <row r="1683" spans="1:19">
      <c r="A1683" s="54" t="s">
        <v>2757</v>
      </c>
      <c r="B1683" s="55" t="s">
        <v>2758</v>
      </c>
      <c r="C1683" s="56">
        <v>5</v>
      </c>
      <c r="D1683" s="57">
        <v>61.5</v>
      </c>
      <c r="E1683" s="57">
        <v>2.6</v>
      </c>
      <c r="F1683" s="57">
        <v>2.5219999999999998</v>
      </c>
      <c r="G1683" s="57">
        <v>0</v>
      </c>
      <c r="H1683" s="57">
        <v>29</v>
      </c>
      <c r="I1683" s="57">
        <v>38.200000000000003</v>
      </c>
      <c r="J1683" s="57">
        <v>0</v>
      </c>
      <c r="K1683" s="57">
        <v>0</v>
      </c>
      <c r="L1683" s="57">
        <v>0</v>
      </c>
      <c r="M1683" s="57">
        <v>0</v>
      </c>
      <c r="N1683" s="58">
        <v>1.45</v>
      </c>
      <c r="O1683" s="58">
        <v>3.3</v>
      </c>
      <c r="P1683" s="58">
        <v>0</v>
      </c>
      <c r="Q1683" s="58">
        <v>0</v>
      </c>
      <c r="R1683" s="58">
        <v>0</v>
      </c>
      <c r="S1683" s="91">
        <v>0</v>
      </c>
    </row>
    <row r="1684" spans="1:19">
      <c r="A1684" s="54" t="s">
        <v>2759</v>
      </c>
      <c r="B1684" s="55" t="s">
        <v>2760</v>
      </c>
      <c r="C1684" s="56">
        <v>5</v>
      </c>
      <c r="D1684" s="57">
        <v>61.5</v>
      </c>
      <c r="E1684" s="57">
        <v>2.6</v>
      </c>
      <c r="F1684" s="57">
        <v>2.5219999999999998</v>
      </c>
      <c r="G1684" s="57">
        <v>0</v>
      </c>
      <c r="H1684" s="57">
        <v>28.5</v>
      </c>
      <c r="I1684" s="57">
        <v>37.700000000000003</v>
      </c>
      <c r="J1684" s="57">
        <v>0</v>
      </c>
      <c r="K1684" s="57">
        <v>0</v>
      </c>
      <c r="L1684" s="57">
        <v>0</v>
      </c>
      <c r="M1684" s="57">
        <v>0</v>
      </c>
      <c r="N1684" s="58">
        <v>1.45</v>
      </c>
      <c r="O1684" s="58">
        <v>3.3</v>
      </c>
      <c r="P1684" s="58">
        <v>0</v>
      </c>
      <c r="Q1684" s="58">
        <v>0</v>
      </c>
      <c r="R1684" s="58">
        <v>0</v>
      </c>
      <c r="S1684" s="91">
        <v>0</v>
      </c>
    </row>
    <row r="1685" spans="1:19">
      <c r="A1685" s="54" t="s">
        <v>2761</v>
      </c>
      <c r="B1685" s="55" t="s">
        <v>2762</v>
      </c>
      <c r="C1685" s="56">
        <v>5</v>
      </c>
      <c r="D1685" s="57">
        <v>61.7</v>
      </c>
      <c r="E1685" s="57">
        <v>2.6</v>
      </c>
      <c r="F1685" s="57">
        <v>2.5219999999999998</v>
      </c>
      <c r="G1685" s="57">
        <v>0</v>
      </c>
      <c r="H1685" s="57">
        <v>21.4</v>
      </c>
      <c r="I1685" s="57">
        <v>0</v>
      </c>
      <c r="J1685" s="57">
        <v>0</v>
      </c>
      <c r="K1685" s="57">
        <v>0</v>
      </c>
      <c r="L1685" s="57">
        <v>0</v>
      </c>
      <c r="M1685" s="57">
        <v>0</v>
      </c>
      <c r="N1685" s="58">
        <v>2</v>
      </c>
      <c r="O1685" s="58">
        <v>0</v>
      </c>
      <c r="P1685" s="58">
        <v>0</v>
      </c>
      <c r="Q1685" s="58">
        <v>0</v>
      </c>
      <c r="R1685" s="58">
        <v>0</v>
      </c>
      <c r="S1685" s="91">
        <v>0</v>
      </c>
    </row>
    <row r="1686" spans="1:19">
      <c r="A1686" s="54" t="s">
        <v>2763</v>
      </c>
      <c r="B1686" s="55" t="s">
        <v>2764</v>
      </c>
      <c r="C1686" s="56">
        <v>5</v>
      </c>
      <c r="D1686" s="57">
        <v>63.7</v>
      </c>
      <c r="E1686" s="57">
        <v>2.6</v>
      </c>
      <c r="F1686" s="57">
        <v>2.5219999999999998</v>
      </c>
      <c r="G1686" s="57">
        <v>0</v>
      </c>
      <c r="H1686" s="57">
        <v>23.4</v>
      </c>
      <c r="I1686" s="57">
        <v>0</v>
      </c>
      <c r="J1686" s="57">
        <v>0</v>
      </c>
      <c r="K1686" s="57">
        <v>0</v>
      </c>
      <c r="L1686" s="57">
        <v>0</v>
      </c>
      <c r="M1686" s="57">
        <v>0</v>
      </c>
      <c r="N1686" s="58">
        <v>2</v>
      </c>
      <c r="O1686" s="58">
        <v>0</v>
      </c>
      <c r="P1686" s="58">
        <v>0</v>
      </c>
      <c r="Q1686" s="58">
        <v>0</v>
      </c>
      <c r="R1686" s="58">
        <v>0</v>
      </c>
      <c r="S1686" s="91">
        <v>0</v>
      </c>
    </row>
    <row r="1687" spans="1:19">
      <c r="A1687" s="54" t="s">
        <v>2765</v>
      </c>
      <c r="B1687" s="55" t="s">
        <v>2766</v>
      </c>
      <c r="C1687" s="56">
        <v>5</v>
      </c>
      <c r="D1687" s="57">
        <v>61.7</v>
      </c>
      <c r="E1687" s="57">
        <v>2.6</v>
      </c>
      <c r="F1687" s="57">
        <v>2.5219999999999998</v>
      </c>
      <c r="G1687" s="57">
        <v>2.46</v>
      </c>
      <c r="H1687" s="57">
        <v>24.6</v>
      </c>
      <c r="I1687" s="57">
        <v>32.6</v>
      </c>
      <c r="J1687" s="57">
        <v>0</v>
      </c>
      <c r="K1687" s="57">
        <v>0</v>
      </c>
      <c r="L1687" s="57">
        <v>0</v>
      </c>
      <c r="M1687" s="57">
        <v>0</v>
      </c>
      <c r="N1687" s="58">
        <v>0</v>
      </c>
      <c r="O1687" s="58">
        <v>2</v>
      </c>
      <c r="P1687" s="58">
        <v>0</v>
      </c>
      <c r="Q1687" s="58">
        <v>0</v>
      </c>
      <c r="R1687" s="58">
        <v>0</v>
      </c>
      <c r="S1687" s="91">
        <v>0</v>
      </c>
    </row>
    <row r="1688" spans="1:19">
      <c r="A1688" s="54" t="s">
        <v>2767</v>
      </c>
      <c r="B1688" s="55" t="s">
        <v>2768</v>
      </c>
      <c r="C1688" s="56">
        <v>5</v>
      </c>
      <c r="D1688" s="57">
        <v>63</v>
      </c>
      <c r="E1688" s="57">
        <v>2.6</v>
      </c>
      <c r="F1688" s="57">
        <v>2.5219999999999998</v>
      </c>
      <c r="G1688" s="57">
        <v>0</v>
      </c>
      <c r="H1688" s="57">
        <v>17.600000000000001</v>
      </c>
      <c r="I1688" s="57">
        <v>0</v>
      </c>
      <c r="J1688" s="57">
        <v>0</v>
      </c>
      <c r="K1688" s="57">
        <v>0</v>
      </c>
      <c r="L1688" s="57">
        <v>0</v>
      </c>
      <c r="M1688" s="57">
        <v>0</v>
      </c>
      <c r="N1688" s="58">
        <v>2</v>
      </c>
      <c r="O1688" s="58">
        <v>0</v>
      </c>
      <c r="P1688" s="58">
        <v>0</v>
      </c>
      <c r="Q1688" s="58">
        <v>0</v>
      </c>
      <c r="R1688" s="58">
        <v>0</v>
      </c>
      <c r="S1688" s="91">
        <v>0</v>
      </c>
    </row>
    <row r="1689" spans="1:19">
      <c r="A1689" s="54" t="s">
        <v>2769</v>
      </c>
      <c r="B1689" s="55" t="s">
        <v>2770</v>
      </c>
      <c r="C1689" s="56">
        <v>5</v>
      </c>
      <c r="D1689" s="57">
        <v>61.7</v>
      </c>
      <c r="E1689" s="57">
        <v>3</v>
      </c>
      <c r="F1689" s="57">
        <v>3.0070000000000001</v>
      </c>
      <c r="G1689" s="57">
        <v>2.5219999999999998</v>
      </c>
      <c r="H1689" s="57">
        <v>11</v>
      </c>
      <c r="I1689" s="57">
        <v>21.4</v>
      </c>
      <c r="J1689" s="57">
        <v>0</v>
      </c>
      <c r="K1689" s="57">
        <v>0</v>
      </c>
      <c r="L1689" s="57">
        <v>0</v>
      </c>
      <c r="M1689" s="57">
        <v>0</v>
      </c>
      <c r="N1689" s="58">
        <v>0</v>
      </c>
      <c r="O1689" s="58">
        <v>2</v>
      </c>
      <c r="P1689" s="58">
        <v>0</v>
      </c>
      <c r="Q1689" s="58">
        <v>0</v>
      </c>
      <c r="R1689" s="58">
        <v>0</v>
      </c>
      <c r="S1689" s="91">
        <v>0</v>
      </c>
    </row>
    <row r="1690" spans="1:19">
      <c r="A1690" s="54" t="s">
        <v>2771</v>
      </c>
      <c r="B1690" s="55" t="s">
        <v>2772</v>
      </c>
      <c r="C1690" s="56">
        <v>5</v>
      </c>
      <c r="D1690" s="57">
        <v>67.5</v>
      </c>
      <c r="E1690" s="57">
        <v>3</v>
      </c>
      <c r="F1690" s="57">
        <v>3</v>
      </c>
      <c r="G1690" s="57">
        <v>2.63</v>
      </c>
      <c r="H1690" s="57">
        <v>9</v>
      </c>
      <c r="I1690" s="57">
        <v>25.5</v>
      </c>
      <c r="J1690" s="57">
        <v>0</v>
      </c>
      <c r="K1690" s="57">
        <v>0</v>
      </c>
      <c r="L1690" s="57">
        <v>0</v>
      </c>
      <c r="M1690" s="57">
        <v>0</v>
      </c>
      <c r="N1690" s="58">
        <v>0</v>
      </c>
      <c r="O1690" s="58">
        <v>2</v>
      </c>
      <c r="P1690" s="58">
        <v>0</v>
      </c>
      <c r="Q1690" s="58">
        <v>0</v>
      </c>
      <c r="R1690" s="58">
        <v>0</v>
      </c>
      <c r="S1690" s="91">
        <v>0</v>
      </c>
    </row>
    <row r="1691" spans="1:19">
      <c r="A1691" s="54" t="s">
        <v>2773</v>
      </c>
      <c r="B1691" s="55" t="s">
        <v>2774</v>
      </c>
      <c r="C1691" s="56">
        <v>5</v>
      </c>
      <c r="D1691" s="57">
        <v>63</v>
      </c>
      <c r="E1691" s="57">
        <v>3</v>
      </c>
      <c r="F1691" s="57">
        <v>3.0070000000000001</v>
      </c>
      <c r="G1691" s="57">
        <v>2.9470000000000001</v>
      </c>
      <c r="H1691" s="57">
        <v>20.2</v>
      </c>
      <c r="I1691" s="57">
        <v>21.911000000000001</v>
      </c>
      <c r="J1691" s="57">
        <v>0</v>
      </c>
      <c r="K1691" s="57">
        <v>0</v>
      </c>
      <c r="L1691" s="57">
        <v>0</v>
      </c>
      <c r="M1691" s="57">
        <v>0</v>
      </c>
      <c r="N1691" s="58">
        <v>0</v>
      </c>
      <c r="O1691" s="58">
        <v>2</v>
      </c>
      <c r="P1691" s="58">
        <v>0</v>
      </c>
      <c r="Q1691" s="58">
        <v>0</v>
      </c>
      <c r="R1691" s="58">
        <v>0</v>
      </c>
      <c r="S1691" s="91">
        <v>0</v>
      </c>
    </row>
    <row r="1692" spans="1:19">
      <c r="A1692" s="54" t="s">
        <v>2775</v>
      </c>
      <c r="B1692" s="55" t="s">
        <v>2776</v>
      </c>
      <c r="C1692" s="56">
        <v>5</v>
      </c>
      <c r="D1692" s="57">
        <v>63</v>
      </c>
      <c r="E1692" s="57">
        <v>3</v>
      </c>
      <c r="F1692" s="57">
        <v>3.0070000000000001</v>
      </c>
      <c r="G1692" s="57">
        <v>2.9470000000000001</v>
      </c>
      <c r="H1692" s="57">
        <v>20.2</v>
      </c>
      <c r="I1692" s="57">
        <v>21.911000000000001</v>
      </c>
      <c r="J1692" s="57">
        <v>0</v>
      </c>
      <c r="K1692" s="57">
        <v>0</v>
      </c>
      <c r="L1692" s="57">
        <v>0</v>
      </c>
      <c r="M1692" s="57">
        <v>0</v>
      </c>
      <c r="N1692" s="58">
        <v>0</v>
      </c>
      <c r="O1692" s="58">
        <v>2</v>
      </c>
      <c r="P1692" s="58">
        <v>0</v>
      </c>
      <c r="Q1692" s="58">
        <v>0</v>
      </c>
      <c r="R1692" s="58">
        <v>0</v>
      </c>
      <c r="S1692" s="91">
        <v>0</v>
      </c>
    </row>
    <row r="1693" spans="1:19">
      <c r="A1693" s="54" t="s">
        <v>2777</v>
      </c>
      <c r="B1693" s="55" t="s">
        <v>2778</v>
      </c>
      <c r="C1693" s="56">
        <v>5</v>
      </c>
      <c r="D1693" s="57">
        <v>63</v>
      </c>
      <c r="E1693" s="57">
        <v>3</v>
      </c>
      <c r="F1693" s="57">
        <v>3.0070000000000001</v>
      </c>
      <c r="G1693" s="57">
        <v>2.9470000000000001</v>
      </c>
      <c r="H1693" s="57">
        <v>20.7</v>
      </c>
      <c r="I1693" s="57">
        <v>22.411000000000001</v>
      </c>
      <c r="J1693" s="57">
        <v>0</v>
      </c>
      <c r="K1693" s="57">
        <v>0</v>
      </c>
      <c r="L1693" s="57">
        <v>0</v>
      </c>
      <c r="M1693" s="57">
        <v>0</v>
      </c>
      <c r="N1693" s="58">
        <v>0</v>
      </c>
      <c r="O1693" s="58">
        <v>2</v>
      </c>
      <c r="P1693" s="58">
        <v>0</v>
      </c>
      <c r="Q1693" s="58">
        <v>0</v>
      </c>
      <c r="R1693" s="58">
        <v>0</v>
      </c>
      <c r="S1693" s="91">
        <v>0</v>
      </c>
    </row>
    <row r="1694" spans="1:19">
      <c r="A1694" s="54" t="s">
        <v>2779</v>
      </c>
      <c r="B1694" s="55" t="s">
        <v>2780</v>
      </c>
      <c r="C1694" s="56">
        <v>5</v>
      </c>
      <c r="D1694" s="57">
        <v>63</v>
      </c>
      <c r="E1694" s="57">
        <v>3</v>
      </c>
      <c r="F1694" s="57">
        <v>3.0070000000000001</v>
      </c>
      <c r="G1694" s="57">
        <v>2.9470000000000001</v>
      </c>
      <c r="H1694" s="57">
        <v>21.2</v>
      </c>
      <c r="I1694" s="57">
        <v>22.911000000000001</v>
      </c>
      <c r="J1694" s="57">
        <v>0</v>
      </c>
      <c r="K1694" s="57">
        <v>0</v>
      </c>
      <c r="L1694" s="57">
        <v>0</v>
      </c>
      <c r="M1694" s="57">
        <v>0</v>
      </c>
      <c r="N1694" s="58">
        <v>0</v>
      </c>
      <c r="O1694" s="58">
        <v>2</v>
      </c>
      <c r="P1694" s="58">
        <v>0</v>
      </c>
      <c r="Q1694" s="58">
        <v>0</v>
      </c>
      <c r="R1694" s="58">
        <v>0</v>
      </c>
      <c r="S1694" s="91">
        <v>0</v>
      </c>
    </row>
    <row r="1695" spans="1:19">
      <c r="A1695" s="54" t="s">
        <v>2781</v>
      </c>
      <c r="B1695" s="55" t="s">
        <v>2782</v>
      </c>
      <c r="C1695" s="56">
        <v>5</v>
      </c>
      <c r="D1695" s="57">
        <v>63</v>
      </c>
      <c r="E1695" s="57">
        <v>3</v>
      </c>
      <c r="F1695" s="57">
        <v>3.0070000000000001</v>
      </c>
      <c r="G1695" s="57">
        <v>2.9470000000000001</v>
      </c>
      <c r="H1695" s="57">
        <v>20.7</v>
      </c>
      <c r="I1695" s="57">
        <v>22.411000000000001</v>
      </c>
      <c r="J1695" s="57">
        <v>0</v>
      </c>
      <c r="K1695" s="57">
        <v>0</v>
      </c>
      <c r="L1695" s="57">
        <v>0</v>
      </c>
      <c r="M1695" s="57">
        <v>0</v>
      </c>
      <c r="N1695" s="58">
        <v>0</v>
      </c>
      <c r="O1695" s="58">
        <v>2</v>
      </c>
      <c r="P1695" s="58">
        <v>0</v>
      </c>
      <c r="Q1695" s="58">
        <v>0</v>
      </c>
      <c r="R1695" s="58">
        <v>0</v>
      </c>
      <c r="S1695" s="91">
        <v>0</v>
      </c>
    </row>
    <row r="1696" spans="1:19">
      <c r="A1696" s="54" t="s">
        <v>2783</v>
      </c>
      <c r="B1696" s="55" t="s">
        <v>2784</v>
      </c>
      <c r="C1696" s="56">
        <v>5</v>
      </c>
      <c r="D1696" s="57">
        <v>65.95</v>
      </c>
      <c r="E1696" s="57">
        <v>3</v>
      </c>
      <c r="F1696" s="57">
        <v>3</v>
      </c>
      <c r="G1696" s="57">
        <v>2.57</v>
      </c>
      <c r="H1696" s="57">
        <v>11</v>
      </c>
      <c r="I1696" s="57">
        <v>27.95</v>
      </c>
      <c r="J1696" s="57">
        <v>0</v>
      </c>
      <c r="K1696" s="57">
        <v>0</v>
      </c>
      <c r="L1696" s="57">
        <v>0</v>
      </c>
      <c r="M1696" s="57">
        <v>0</v>
      </c>
      <c r="N1696" s="58">
        <v>0</v>
      </c>
      <c r="O1696" s="58">
        <v>2</v>
      </c>
      <c r="P1696" s="58">
        <v>0</v>
      </c>
      <c r="Q1696" s="58">
        <v>0</v>
      </c>
      <c r="R1696" s="58">
        <v>0</v>
      </c>
      <c r="S1696" s="91">
        <v>0</v>
      </c>
    </row>
    <row r="1697" spans="1:19">
      <c r="A1697" s="54" t="s">
        <v>2785</v>
      </c>
      <c r="B1697" s="55" t="s">
        <v>2786</v>
      </c>
      <c r="C1697" s="56">
        <v>5</v>
      </c>
      <c r="D1697" s="57">
        <v>65.95</v>
      </c>
      <c r="E1697" s="57">
        <v>3</v>
      </c>
      <c r="F1697" s="57">
        <v>3</v>
      </c>
      <c r="G1697" s="57">
        <v>2.5099999999999998</v>
      </c>
      <c r="H1697" s="57">
        <v>11</v>
      </c>
      <c r="I1697" s="57">
        <v>33.75</v>
      </c>
      <c r="J1697" s="57">
        <v>0</v>
      </c>
      <c r="K1697" s="57">
        <v>0</v>
      </c>
      <c r="L1697" s="57">
        <v>0</v>
      </c>
      <c r="M1697" s="57">
        <v>0</v>
      </c>
      <c r="N1697" s="58">
        <v>0</v>
      </c>
      <c r="O1697" s="58">
        <v>2</v>
      </c>
      <c r="P1697" s="58">
        <v>0</v>
      </c>
      <c r="Q1697" s="58">
        <v>0</v>
      </c>
      <c r="R1697" s="58">
        <v>0</v>
      </c>
      <c r="S1697" s="91">
        <v>0</v>
      </c>
    </row>
    <row r="1698" spans="1:19">
      <c r="A1698" s="54" t="s">
        <v>2787</v>
      </c>
      <c r="B1698" s="55" t="s">
        <v>2788</v>
      </c>
      <c r="C1698" s="56">
        <v>0</v>
      </c>
      <c r="D1698" s="57">
        <v>64.3</v>
      </c>
      <c r="E1698" s="57">
        <v>5.2</v>
      </c>
      <c r="F1698" s="57">
        <v>3.0070000000000001</v>
      </c>
      <c r="G1698" s="57">
        <v>2.9470000000000001</v>
      </c>
      <c r="H1698" s="57">
        <v>19.8</v>
      </c>
      <c r="I1698" s="57">
        <v>21.5</v>
      </c>
      <c r="J1698" s="57">
        <v>0</v>
      </c>
      <c r="K1698" s="57">
        <v>0</v>
      </c>
      <c r="L1698" s="57">
        <v>0</v>
      </c>
      <c r="M1698" s="57">
        <v>0</v>
      </c>
      <c r="N1698" s="58">
        <v>0</v>
      </c>
      <c r="O1698" s="58">
        <v>2</v>
      </c>
      <c r="P1698" s="58">
        <v>0</v>
      </c>
      <c r="Q1698" s="58">
        <v>0</v>
      </c>
      <c r="R1698" s="58">
        <v>0</v>
      </c>
      <c r="S1698" s="91">
        <v>0</v>
      </c>
    </row>
    <row r="1699" spans="1:19">
      <c r="A1699" s="54" t="s">
        <v>2789</v>
      </c>
      <c r="B1699" s="55" t="s">
        <v>2790</v>
      </c>
      <c r="C1699" s="56">
        <v>5</v>
      </c>
      <c r="D1699" s="57">
        <v>64.5</v>
      </c>
      <c r="E1699" s="57">
        <v>3</v>
      </c>
      <c r="F1699" s="57">
        <v>3</v>
      </c>
      <c r="G1699" s="57">
        <v>2.63</v>
      </c>
      <c r="H1699" s="57">
        <v>9</v>
      </c>
      <c r="I1699" s="57">
        <v>25</v>
      </c>
      <c r="J1699" s="57">
        <v>0</v>
      </c>
      <c r="K1699" s="57">
        <v>0</v>
      </c>
      <c r="L1699" s="57">
        <v>0</v>
      </c>
      <c r="M1699" s="57">
        <v>0</v>
      </c>
      <c r="N1699" s="58">
        <v>0</v>
      </c>
      <c r="O1699" s="58">
        <v>2</v>
      </c>
      <c r="P1699" s="58">
        <v>0</v>
      </c>
      <c r="Q1699" s="58">
        <v>0</v>
      </c>
      <c r="R1699" s="58">
        <v>0</v>
      </c>
      <c r="S1699" s="91">
        <v>0</v>
      </c>
    </row>
    <row r="1700" spans="1:19">
      <c r="A1700" s="54" t="s">
        <v>2791</v>
      </c>
      <c r="B1700" s="55" t="s">
        <v>2792</v>
      </c>
      <c r="C1700" s="56">
        <v>5</v>
      </c>
      <c r="D1700" s="57">
        <v>64.5</v>
      </c>
      <c r="E1700" s="57">
        <v>3</v>
      </c>
      <c r="F1700" s="57">
        <v>3</v>
      </c>
      <c r="G1700" s="57">
        <v>2.63</v>
      </c>
      <c r="H1700" s="57">
        <v>8.5</v>
      </c>
      <c r="I1700" s="57">
        <v>24.5</v>
      </c>
      <c r="J1700" s="57">
        <v>0</v>
      </c>
      <c r="K1700" s="57">
        <v>0</v>
      </c>
      <c r="L1700" s="57">
        <v>0</v>
      </c>
      <c r="M1700" s="57">
        <v>0</v>
      </c>
      <c r="N1700" s="58">
        <v>0</v>
      </c>
      <c r="O1700" s="58">
        <v>2</v>
      </c>
      <c r="P1700" s="58">
        <v>0</v>
      </c>
      <c r="Q1700" s="58">
        <v>0</v>
      </c>
      <c r="R1700" s="58">
        <v>0</v>
      </c>
      <c r="S1700" s="91">
        <v>0</v>
      </c>
    </row>
    <row r="1701" spans="1:19">
      <c r="A1701" s="54" t="s">
        <v>2793</v>
      </c>
      <c r="B1701" s="55" t="s">
        <v>2794</v>
      </c>
      <c r="C1701" s="56">
        <v>5</v>
      </c>
      <c r="D1701" s="57">
        <v>61.7</v>
      </c>
      <c r="E1701" s="57">
        <v>2.6</v>
      </c>
      <c r="F1701" s="57">
        <v>2.5219999999999998</v>
      </c>
      <c r="G1701" s="57">
        <v>0</v>
      </c>
      <c r="H1701" s="57">
        <v>22.9</v>
      </c>
      <c r="I1701" s="57">
        <v>0</v>
      </c>
      <c r="J1701" s="57">
        <v>0</v>
      </c>
      <c r="K1701" s="57">
        <v>0</v>
      </c>
      <c r="L1701" s="57">
        <v>0</v>
      </c>
      <c r="M1701" s="57">
        <v>0</v>
      </c>
      <c r="N1701" s="58">
        <v>2.15</v>
      </c>
      <c r="O1701" s="58">
        <v>0</v>
      </c>
      <c r="P1701" s="58">
        <v>0</v>
      </c>
      <c r="Q1701" s="58">
        <v>0</v>
      </c>
      <c r="R1701" s="58">
        <v>0</v>
      </c>
      <c r="S1701" s="91">
        <v>0</v>
      </c>
    </row>
    <row r="1702" spans="1:19">
      <c r="A1702" s="54" t="s">
        <v>2795</v>
      </c>
      <c r="B1702" s="55" t="s">
        <v>2796</v>
      </c>
      <c r="C1702" s="56">
        <v>5</v>
      </c>
      <c r="D1702" s="57">
        <v>64</v>
      </c>
      <c r="E1702" s="57">
        <v>2.6</v>
      </c>
      <c r="F1702" s="57">
        <v>2.5219999999999998</v>
      </c>
      <c r="G1702" s="57">
        <v>0</v>
      </c>
      <c r="H1702" s="57">
        <v>26</v>
      </c>
      <c r="I1702" s="57">
        <v>0</v>
      </c>
      <c r="J1702" s="57">
        <v>0</v>
      </c>
      <c r="K1702" s="57">
        <v>0</v>
      </c>
      <c r="L1702" s="57">
        <v>0</v>
      </c>
      <c r="M1702" s="57">
        <v>0</v>
      </c>
      <c r="N1702" s="58">
        <v>2.15</v>
      </c>
      <c r="O1702" s="58">
        <v>0</v>
      </c>
      <c r="P1702" s="58">
        <v>0</v>
      </c>
      <c r="Q1702" s="58">
        <v>0</v>
      </c>
      <c r="R1702" s="58">
        <v>0</v>
      </c>
      <c r="S1702" s="91">
        <v>0</v>
      </c>
    </row>
    <row r="1703" spans="1:19">
      <c r="A1703" s="54" t="s">
        <v>2797</v>
      </c>
      <c r="B1703" s="55" t="s">
        <v>2798</v>
      </c>
      <c r="C1703" s="56">
        <v>5</v>
      </c>
      <c r="D1703" s="57">
        <v>64</v>
      </c>
      <c r="E1703" s="57">
        <v>2.6</v>
      </c>
      <c r="F1703" s="57">
        <v>2.5219999999999998</v>
      </c>
      <c r="G1703" s="57">
        <v>0</v>
      </c>
      <c r="H1703" s="57">
        <v>27.5</v>
      </c>
      <c r="I1703" s="57">
        <v>0</v>
      </c>
      <c r="J1703" s="57">
        <v>0</v>
      </c>
      <c r="K1703" s="57">
        <v>0</v>
      </c>
      <c r="L1703" s="57">
        <v>0</v>
      </c>
      <c r="M1703" s="57">
        <v>0</v>
      </c>
      <c r="N1703" s="58">
        <v>2.15</v>
      </c>
      <c r="O1703" s="58">
        <v>0</v>
      </c>
      <c r="P1703" s="58">
        <v>0</v>
      </c>
      <c r="Q1703" s="58">
        <v>0</v>
      </c>
      <c r="R1703" s="58">
        <v>0</v>
      </c>
      <c r="S1703" s="91">
        <v>0</v>
      </c>
    </row>
    <row r="1704" spans="1:19">
      <c r="A1704" s="54" t="s">
        <v>2799</v>
      </c>
      <c r="B1704" s="55" t="s">
        <v>2800</v>
      </c>
      <c r="C1704" s="56">
        <v>5</v>
      </c>
      <c r="D1704" s="57">
        <v>63</v>
      </c>
      <c r="E1704" s="57">
        <v>3</v>
      </c>
      <c r="F1704" s="57">
        <v>3.0070000000000001</v>
      </c>
      <c r="G1704" s="57">
        <v>0</v>
      </c>
      <c r="H1704" s="57">
        <v>20.687000000000001</v>
      </c>
      <c r="I1704" s="57">
        <v>0</v>
      </c>
      <c r="J1704" s="57">
        <v>0</v>
      </c>
      <c r="K1704" s="57">
        <v>0</v>
      </c>
      <c r="L1704" s="57">
        <v>0</v>
      </c>
      <c r="M1704" s="57">
        <v>0</v>
      </c>
      <c r="N1704" s="58">
        <v>2.15</v>
      </c>
      <c r="O1704" s="58">
        <v>0</v>
      </c>
      <c r="P1704" s="58">
        <v>0</v>
      </c>
      <c r="Q1704" s="58">
        <v>0</v>
      </c>
      <c r="R1704" s="58">
        <v>0</v>
      </c>
      <c r="S1704" s="91">
        <v>0</v>
      </c>
    </row>
    <row r="1705" spans="1:19">
      <c r="A1705" s="54" t="s">
        <v>2801</v>
      </c>
      <c r="B1705" s="55" t="s">
        <v>2802</v>
      </c>
      <c r="C1705" s="56">
        <v>5</v>
      </c>
      <c r="D1705" s="57">
        <v>65.95</v>
      </c>
      <c r="E1705" s="57">
        <v>3</v>
      </c>
      <c r="F1705" s="57">
        <v>3</v>
      </c>
      <c r="G1705" s="57">
        <v>2.57</v>
      </c>
      <c r="H1705" s="57">
        <v>11</v>
      </c>
      <c r="I1705" s="57">
        <v>27.95</v>
      </c>
      <c r="J1705" s="57">
        <v>0</v>
      </c>
      <c r="K1705" s="57">
        <v>0</v>
      </c>
      <c r="L1705" s="57">
        <v>0</v>
      </c>
      <c r="M1705" s="57">
        <v>0</v>
      </c>
      <c r="N1705" s="58">
        <v>0</v>
      </c>
      <c r="O1705" s="58">
        <v>2.15</v>
      </c>
      <c r="P1705" s="58">
        <v>0</v>
      </c>
      <c r="Q1705" s="58">
        <v>0</v>
      </c>
      <c r="R1705" s="58">
        <v>0</v>
      </c>
      <c r="S1705" s="91">
        <v>0</v>
      </c>
    </row>
    <row r="1706" spans="1:19">
      <c r="A1706" s="54" t="s">
        <v>2803</v>
      </c>
      <c r="B1706" s="55" t="s">
        <v>2804</v>
      </c>
      <c r="C1706" s="56">
        <v>5</v>
      </c>
      <c r="D1706" s="57">
        <v>65.95</v>
      </c>
      <c r="E1706" s="57">
        <v>3</v>
      </c>
      <c r="F1706" s="57">
        <v>3</v>
      </c>
      <c r="G1706" s="57">
        <v>2.5099999999999998</v>
      </c>
      <c r="H1706" s="57">
        <v>11</v>
      </c>
      <c r="I1706" s="57">
        <v>33.75</v>
      </c>
      <c r="J1706" s="57">
        <v>0</v>
      </c>
      <c r="K1706" s="57">
        <v>0</v>
      </c>
      <c r="L1706" s="57">
        <v>0</v>
      </c>
      <c r="M1706" s="57">
        <v>0</v>
      </c>
      <c r="N1706" s="58">
        <v>0</v>
      </c>
      <c r="O1706" s="58">
        <v>2.15</v>
      </c>
      <c r="P1706" s="58">
        <v>0</v>
      </c>
      <c r="Q1706" s="58">
        <v>0</v>
      </c>
      <c r="R1706" s="58">
        <v>0</v>
      </c>
      <c r="S1706" s="91">
        <v>0</v>
      </c>
    </row>
    <row r="1707" spans="1:19">
      <c r="A1707" s="54" t="s">
        <v>2805</v>
      </c>
      <c r="B1707" s="55" t="s">
        <v>2806</v>
      </c>
      <c r="C1707" s="56">
        <v>5</v>
      </c>
      <c r="D1707" s="57">
        <v>67.5</v>
      </c>
      <c r="E1707" s="57">
        <v>3</v>
      </c>
      <c r="F1707" s="57">
        <v>3</v>
      </c>
      <c r="G1707" s="57">
        <v>2.63</v>
      </c>
      <c r="H1707" s="57">
        <v>10</v>
      </c>
      <c r="I1707" s="57">
        <v>24</v>
      </c>
      <c r="J1707" s="57">
        <v>29</v>
      </c>
      <c r="K1707" s="57">
        <v>49.8</v>
      </c>
      <c r="L1707" s="57">
        <v>0</v>
      </c>
      <c r="M1707" s="57">
        <v>0</v>
      </c>
      <c r="N1707" s="58">
        <v>0</v>
      </c>
      <c r="O1707" s="58">
        <v>2.15</v>
      </c>
      <c r="P1707" s="58">
        <v>2.4500000000000002</v>
      </c>
      <c r="Q1707" s="58">
        <v>0</v>
      </c>
      <c r="R1707" s="58">
        <v>0</v>
      </c>
      <c r="S1707" s="91">
        <v>0</v>
      </c>
    </row>
    <row r="1708" spans="1:19">
      <c r="A1708" s="54" t="s">
        <v>2807</v>
      </c>
      <c r="B1708" s="55" t="s">
        <v>2808</v>
      </c>
      <c r="C1708" s="56">
        <v>5</v>
      </c>
      <c r="D1708" s="57">
        <v>64.5</v>
      </c>
      <c r="E1708" s="57">
        <v>3</v>
      </c>
      <c r="F1708" s="57">
        <v>3</v>
      </c>
      <c r="G1708" s="57">
        <v>2.63</v>
      </c>
      <c r="H1708" s="57">
        <v>10</v>
      </c>
      <c r="I1708" s="57">
        <v>24</v>
      </c>
      <c r="J1708" s="57">
        <v>29</v>
      </c>
      <c r="K1708" s="57">
        <v>49.8</v>
      </c>
      <c r="L1708" s="57">
        <v>0</v>
      </c>
      <c r="M1708" s="57">
        <v>0</v>
      </c>
      <c r="N1708" s="58">
        <v>0</v>
      </c>
      <c r="O1708" s="58">
        <v>2.15</v>
      </c>
      <c r="P1708" s="58">
        <v>2.4500000000000002</v>
      </c>
      <c r="Q1708" s="58">
        <v>0</v>
      </c>
      <c r="R1708" s="58">
        <v>0</v>
      </c>
      <c r="S1708" s="91">
        <v>0</v>
      </c>
    </row>
    <row r="1709" spans="1:19">
      <c r="A1709" s="54" t="s">
        <v>2809</v>
      </c>
      <c r="B1709" s="55" t="s">
        <v>2810</v>
      </c>
      <c r="C1709" s="56">
        <v>5</v>
      </c>
      <c r="D1709" s="57">
        <v>64.5</v>
      </c>
      <c r="E1709" s="57">
        <v>3</v>
      </c>
      <c r="F1709" s="57">
        <v>3</v>
      </c>
      <c r="G1709" s="57">
        <v>2.64</v>
      </c>
      <c r="H1709" s="57">
        <v>10</v>
      </c>
      <c r="I1709" s="57">
        <v>23.74</v>
      </c>
      <c r="J1709" s="57">
        <v>29</v>
      </c>
      <c r="K1709" s="57">
        <v>49.8</v>
      </c>
      <c r="L1709" s="57">
        <v>0</v>
      </c>
      <c r="M1709" s="57">
        <v>0</v>
      </c>
      <c r="N1709" s="58">
        <v>0</v>
      </c>
      <c r="O1709" s="58">
        <v>2.15</v>
      </c>
      <c r="P1709" s="58">
        <v>2.4500000000000002</v>
      </c>
      <c r="Q1709" s="58">
        <v>0</v>
      </c>
      <c r="R1709" s="58">
        <v>0</v>
      </c>
      <c r="S1709" s="91">
        <v>0</v>
      </c>
    </row>
    <row r="1710" spans="1:19">
      <c r="A1710" s="54" t="s">
        <v>2811</v>
      </c>
      <c r="B1710" s="55" t="s">
        <v>2812</v>
      </c>
      <c r="C1710" s="56">
        <v>5</v>
      </c>
      <c r="D1710" s="57">
        <v>64.5</v>
      </c>
      <c r="E1710" s="57">
        <v>3</v>
      </c>
      <c r="F1710" s="57">
        <v>3</v>
      </c>
      <c r="G1710" s="57">
        <v>2.65</v>
      </c>
      <c r="H1710" s="57">
        <v>10</v>
      </c>
      <c r="I1710" s="57">
        <v>23.49</v>
      </c>
      <c r="J1710" s="57">
        <v>29</v>
      </c>
      <c r="K1710" s="57">
        <v>49.8</v>
      </c>
      <c r="L1710" s="57">
        <v>0</v>
      </c>
      <c r="M1710" s="57">
        <v>0</v>
      </c>
      <c r="N1710" s="58">
        <v>0</v>
      </c>
      <c r="O1710" s="58">
        <v>2.15</v>
      </c>
      <c r="P1710" s="58">
        <v>2.4500000000000002</v>
      </c>
      <c r="Q1710" s="58">
        <v>0</v>
      </c>
      <c r="R1710" s="58">
        <v>0</v>
      </c>
      <c r="S1710" s="91">
        <v>0</v>
      </c>
    </row>
    <row r="1711" spans="1:19">
      <c r="A1711" s="54" t="s">
        <v>3647</v>
      </c>
      <c r="B1711" s="55" t="s">
        <v>3648</v>
      </c>
      <c r="C1711" s="56">
        <v>5</v>
      </c>
      <c r="D1711" s="57">
        <v>64.5</v>
      </c>
      <c r="E1711" s="57">
        <v>3</v>
      </c>
      <c r="F1711" s="57">
        <v>3</v>
      </c>
      <c r="G1711" s="57">
        <v>2.63</v>
      </c>
      <c r="H1711" s="57">
        <v>10</v>
      </c>
      <c r="I1711" s="57">
        <v>24.5</v>
      </c>
      <c r="J1711" s="57">
        <v>27</v>
      </c>
      <c r="K1711" s="57">
        <v>29</v>
      </c>
      <c r="L1711" s="57">
        <v>31</v>
      </c>
      <c r="M1711" s="57">
        <v>50.329000000000001</v>
      </c>
      <c r="N1711" s="58">
        <v>0</v>
      </c>
      <c r="O1711" s="58">
        <v>2.15</v>
      </c>
      <c r="P1711" s="58">
        <v>0</v>
      </c>
      <c r="Q1711" s="58">
        <v>4.45</v>
      </c>
      <c r="R1711" s="58">
        <v>2.4500000000000002</v>
      </c>
      <c r="S1711" s="91">
        <v>0</v>
      </c>
    </row>
    <row r="1712" spans="1:19">
      <c r="A1712" s="54" t="s">
        <v>2813</v>
      </c>
      <c r="B1712" s="55" t="s">
        <v>2814</v>
      </c>
      <c r="C1712" s="56">
        <v>5</v>
      </c>
      <c r="D1712" s="57">
        <v>64</v>
      </c>
      <c r="E1712" s="57">
        <v>2.6</v>
      </c>
      <c r="F1712" s="57">
        <v>2.5219999999999998</v>
      </c>
      <c r="G1712" s="57">
        <v>0</v>
      </c>
      <c r="H1712" s="57">
        <v>26.5</v>
      </c>
      <c r="I1712" s="57">
        <v>0</v>
      </c>
      <c r="J1712" s="57">
        <v>0</v>
      </c>
      <c r="K1712" s="57">
        <v>0</v>
      </c>
      <c r="L1712" s="57">
        <v>0</v>
      </c>
      <c r="M1712" s="57">
        <v>0</v>
      </c>
      <c r="N1712" s="58">
        <v>2.2999999999999998</v>
      </c>
      <c r="O1712" s="58">
        <v>0</v>
      </c>
      <c r="P1712" s="58">
        <v>0</v>
      </c>
      <c r="Q1712" s="58">
        <v>0</v>
      </c>
      <c r="R1712" s="58">
        <v>0</v>
      </c>
      <c r="S1712" s="91">
        <v>0</v>
      </c>
    </row>
    <row r="1713" spans="1:19">
      <c r="A1713" s="54" t="s">
        <v>2815</v>
      </c>
      <c r="B1713" s="55" t="s">
        <v>2816</v>
      </c>
      <c r="C1713" s="56">
        <v>5</v>
      </c>
      <c r="D1713" s="57">
        <v>68</v>
      </c>
      <c r="E1713" s="57">
        <v>2.6</v>
      </c>
      <c r="F1713" s="57">
        <v>2.5219999999999998</v>
      </c>
      <c r="G1713" s="57">
        <v>2.46</v>
      </c>
      <c r="H1713" s="57">
        <v>24.6</v>
      </c>
      <c r="I1713" s="57">
        <v>32.6</v>
      </c>
      <c r="J1713" s="57">
        <v>0</v>
      </c>
      <c r="K1713" s="57">
        <v>0</v>
      </c>
      <c r="L1713" s="57">
        <v>0</v>
      </c>
      <c r="M1713" s="57">
        <v>0</v>
      </c>
      <c r="N1713" s="58">
        <v>0</v>
      </c>
      <c r="O1713" s="58">
        <v>2.2999999999999998</v>
      </c>
      <c r="P1713" s="58">
        <v>0</v>
      </c>
      <c r="Q1713" s="58">
        <v>0</v>
      </c>
      <c r="R1713" s="58">
        <v>0</v>
      </c>
      <c r="S1713" s="91">
        <v>0</v>
      </c>
    </row>
    <row r="1714" spans="1:19">
      <c r="A1714" s="54" t="s">
        <v>2817</v>
      </c>
      <c r="B1714" s="55" t="s">
        <v>2818</v>
      </c>
      <c r="C1714" s="56">
        <v>5</v>
      </c>
      <c r="D1714" s="57">
        <v>68</v>
      </c>
      <c r="E1714" s="57">
        <v>2.6</v>
      </c>
      <c r="F1714" s="57">
        <v>2.5219999999999998</v>
      </c>
      <c r="G1714" s="57">
        <v>2.48</v>
      </c>
      <c r="H1714" s="57">
        <v>24.6</v>
      </c>
      <c r="I1714" s="57">
        <v>30.6</v>
      </c>
      <c r="J1714" s="57">
        <v>0</v>
      </c>
      <c r="K1714" s="57">
        <v>0</v>
      </c>
      <c r="L1714" s="57">
        <v>0</v>
      </c>
      <c r="M1714" s="57">
        <v>0</v>
      </c>
      <c r="N1714" s="58">
        <v>0</v>
      </c>
      <c r="O1714" s="58">
        <v>2.2999999999999998</v>
      </c>
      <c r="P1714" s="58">
        <v>0</v>
      </c>
      <c r="Q1714" s="58">
        <v>0</v>
      </c>
      <c r="R1714" s="58">
        <v>0</v>
      </c>
      <c r="S1714" s="91">
        <v>0</v>
      </c>
    </row>
    <row r="1715" spans="1:19">
      <c r="A1715" s="54" t="s">
        <v>2819</v>
      </c>
      <c r="B1715" s="55" t="s">
        <v>2820</v>
      </c>
      <c r="C1715" s="56">
        <v>5</v>
      </c>
      <c r="D1715" s="57">
        <v>60</v>
      </c>
      <c r="E1715" s="57">
        <v>2.6</v>
      </c>
      <c r="F1715" s="57">
        <v>2.5219999999999998</v>
      </c>
      <c r="G1715" s="57">
        <v>2.48</v>
      </c>
      <c r="H1715" s="57">
        <v>16.600000000000001</v>
      </c>
      <c r="I1715" s="57">
        <v>26.6</v>
      </c>
      <c r="J1715" s="57">
        <v>0</v>
      </c>
      <c r="K1715" s="57">
        <v>0</v>
      </c>
      <c r="L1715" s="57">
        <v>0</v>
      </c>
      <c r="M1715" s="57">
        <v>0</v>
      </c>
      <c r="N1715" s="58">
        <v>0</v>
      </c>
      <c r="O1715" s="58">
        <v>2.2999999999999998</v>
      </c>
      <c r="P1715" s="58">
        <v>0</v>
      </c>
      <c r="Q1715" s="58">
        <v>0</v>
      </c>
      <c r="R1715" s="58">
        <v>0</v>
      </c>
      <c r="S1715" s="91">
        <v>0</v>
      </c>
    </row>
    <row r="1716" spans="1:19">
      <c r="A1716" s="54" t="s">
        <v>2821</v>
      </c>
      <c r="B1716" s="55" t="s">
        <v>2822</v>
      </c>
      <c r="C1716" s="56">
        <v>5</v>
      </c>
      <c r="D1716" s="57">
        <v>63</v>
      </c>
      <c r="E1716" s="57">
        <v>3</v>
      </c>
      <c r="F1716" s="57">
        <v>3.0070000000000001</v>
      </c>
      <c r="G1716" s="57">
        <v>2.9470000000000001</v>
      </c>
      <c r="H1716" s="57">
        <v>21.2</v>
      </c>
      <c r="I1716" s="57">
        <v>22.606000000000002</v>
      </c>
      <c r="J1716" s="57">
        <v>0</v>
      </c>
      <c r="K1716" s="57">
        <v>0</v>
      </c>
      <c r="L1716" s="57">
        <v>0</v>
      </c>
      <c r="M1716" s="57">
        <v>0</v>
      </c>
      <c r="N1716" s="58">
        <v>0</v>
      </c>
      <c r="O1716" s="58">
        <v>2.2999999999999998</v>
      </c>
      <c r="P1716" s="58">
        <v>0</v>
      </c>
      <c r="Q1716" s="58">
        <v>0</v>
      </c>
      <c r="R1716" s="58">
        <v>0</v>
      </c>
      <c r="S1716" s="91">
        <v>0</v>
      </c>
    </row>
    <row r="1717" spans="1:19">
      <c r="A1717" s="54" t="s">
        <v>2823</v>
      </c>
      <c r="B1717" s="55" t="s">
        <v>2824</v>
      </c>
      <c r="C1717" s="56">
        <v>5</v>
      </c>
      <c r="D1717" s="57">
        <v>67.5</v>
      </c>
      <c r="E1717" s="57">
        <v>3</v>
      </c>
      <c r="F1717" s="57">
        <v>3</v>
      </c>
      <c r="G1717" s="57">
        <v>2.63</v>
      </c>
      <c r="H1717" s="57">
        <v>9</v>
      </c>
      <c r="I1717" s="57">
        <v>24</v>
      </c>
      <c r="J1717" s="57">
        <v>62.35</v>
      </c>
      <c r="K1717" s="57">
        <v>0</v>
      </c>
      <c r="L1717" s="57">
        <v>0</v>
      </c>
      <c r="M1717" s="57">
        <v>0</v>
      </c>
      <c r="N1717" s="58">
        <v>0</v>
      </c>
      <c r="O1717" s="58">
        <v>2.2999999999999998</v>
      </c>
      <c r="P1717" s="58">
        <v>0</v>
      </c>
      <c r="Q1717" s="58">
        <v>0</v>
      </c>
      <c r="R1717" s="58">
        <v>0</v>
      </c>
      <c r="S1717" s="91">
        <v>0</v>
      </c>
    </row>
    <row r="1718" spans="1:19">
      <c r="A1718" s="54" t="s">
        <v>2825</v>
      </c>
      <c r="B1718" s="55" t="s">
        <v>2826</v>
      </c>
      <c r="C1718" s="56">
        <v>5</v>
      </c>
      <c r="D1718" s="57">
        <v>67.5</v>
      </c>
      <c r="E1718" s="57">
        <v>3</v>
      </c>
      <c r="F1718" s="57">
        <v>3</v>
      </c>
      <c r="G1718" s="57">
        <v>2.63</v>
      </c>
      <c r="H1718" s="57">
        <v>11</v>
      </c>
      <c r="I1718" s="57">
        <v>26</v>
      </c>
      <c r="J1718" s="57">
        <v>0</v>
      </c>
      <c r="K1718" s="57">
        <v>0</v>
      </c>
      <c r="L1718" s="57">
        <v>0</v>
      </c>
      <c r="M1718" s="57">
        <v>0</v>
      </c>
      <c r="N1718" s="58">
        <v>0</v>
      </c>
      <c r="O1718" s="58">
        <v>2.2999999999999998</v>
      </c>
      <c r="P1718" s="58">
        <v>0</v>
      </c>
      <c r="Q1718" s="58">
        <v>0</v>
      </c>
      <c r="R1718" s="58">
        <v>0</v>
      </c>
      <c r="S1718" s="91">
        <v>0</v>
      </c>
    </row>
    <row r="1719" spans="1:19">
      <c r="A1719" s="54" t="s">
        <v>2827</v>
      </c>
      <c r="B1719" s="55" t="s">
        <v>2828</v>
      </c>
      <c r="C1719" s="56">
        <v>5</v>
      </c>
      <c r="D1719" s="57">
        <v>67.5</v>
      </c>
      <c r="E1719" s="57">
        <v>3</v>
      </c>
      <c r="F1719" s="57">
        <v>3</v>
      </c>
      <c r="G1719" s="57">
        <v>2.63</v>
      </c>
      <c r="H1719" s="57">
        <v>9</v>
      </c>
      <c r="I1719" s="57">
        <v>24</v>
      </c>
      <c r="J1719" s="57">
        <v>62.35</v>
      </c>
      <c r="K1719" s="57">
        <v>0</v>
      </c>
      <c r="L1719" s="57">
        <v>0</v>
      </c>
      <c r="M1719" s="57">
        <v>0</v>
      </c>
      <c r="N1719" s="58">
        <v>0</v>
      </c>
      <c r="O1719" s="58">
        <v>2.4500000000000002</v>
      </c>
      <c r="P1719" s="58">
        <v>0</v>
      </c>
      <c r="Q1719" s="58">
        <v>0</v>
      </c>
      <c r="R1719" s="58">
        <v>0</v>
      </c>
      <c r="S1719" s="91">
        <v>0</v>
      </c>
    </row>
    <row r="1720" spans="1:19">
      <c r="A1720" s="54" t="s">
        <v>2829</v>
      </c>
      <c r="B1720" s="55" t="s">
        <v>2830</v>
      </c>
      <c r="C1720" s="56">
        <v>5</v>
      </c>
      <c r="D1720" s="57">
        <v>67.5</v>
      </c>
      <c r="E1720" s="57">
        <v>3</v>
      </c>
      <c r="F1720" s="57">
        <v>3</v>
      </c>
      <c r="G1720" s="57">
        <v>2.63</v>
      </c>
      <c r="H1720" s="57">
        <v>11</v>
      </c>
      <c r="I1720" s="57">
        <v>26</v>
      </c>
      <c r="J1720" s="57">
        <v>0</v>
      </c>
      <c r="K1720" s="57">
        <v>0</v>
      </c>
      <c r="L1720" s="57">
        <v>0</v>
      </c>
      <c r="M1720" s="57">
        <v>0</v>
      </c>
      <c r="N1720" s="58">
        <v>0</v>
      </c>
      <c r="O1720" s="58">
        <v>2.4500000000000002</v>
      </c>
      <c r="P1720" s="58">
        <v>0</v>
      </c>
      <c r="Q1720" s="58">
        <v>0</v>
      </c>
      <c r="R1720" s="58">
        <v>0</v>
      </c>
      <c r="S1720" s="91">
        <v>0</v>
      </c>
    </row>
    <row r="1721" spans="1:19">
      <c r="A1721" s="54" t="s">
        <v>2831</v>
      </c>
      <c r="B1721" s="55" t="s">
        <v>2832</v>
      </c>
      <c r="C1721" s="56">
        <v>5</v>
      </c>
      <c r="D1721" s="57">
        <v>64.5</v>
      </c>
      <c r="E1721" s="57">
        <v>3</v>
      </c>
      <c r="F1721" s="57">
        <v>3</v>
      </c>
      <c r="G1721" s="57">
        <v>2.63</v>
      </c>
      <c r="H1721" s="57">
        <v>9</v>
      </c>
      <c r="I1721" s="57">
        <v>24</v>
      </c>
      <c r="J1721" s="57">
        <v>0</v>
      </c>
      <c r="K1721" s="57">
        <v>0</v>
      </c>
      <c r="L1721" s="57">
        <v>0</v>
      </c>
      <c r="M1721" s="57">
        <v>0</v>
      </c>
      <c r="N1721" s="58">
        <v>0</v>
      </c>
      <c r="O1721" s="58">
        <v>2.4500000000000002</v>
      </c>
      <c r="P1721" s="58">
        <v>0</v>
      </c>
      <c r="Q1721" s="58">
        <v>0</v>
      </c>
      <c r="R1721" s="58">
        <v>0</v>
      </c>
      <c r="S1721" s="91">
        <v>0</v>
      </c>
    </row>
    <row r="1722" spans="1:19">
      <c r="A1722" s="54" t="s">
        <v>2833</v>
      </c>
      <c r="B1722" s="55" t="s">
        <v>2834</v>
      </c>
      <c r="C1722" s="56">
        <v>5</v>
      </c>
      <c r="D1722" s="57">
        <v>64.5</v>
      </c>
      <c r="E1722" s="57">
        <v>3</v>
      </c>
      <c r="F1722" s="57">
        <v>3</v>
      </c>
      <c r="G1722" s="57">
        <v>2.64</v>
      </c>
      <c r="H1722" s="57">
        <v>9</v>
      </c>
      <c r="I1722" s="57">
        <v>23.79</v>
      </c>
      <c r="J1722" s="57">
        <v>0</v>
      </c>
      <c r="K1722" s="57">
        <v>0</v>
      </c>
      <c r="L1722" s="57">
        <v>0</v>
      </c>
      <c r="M1722" s="57">
        <v>0</v>
      </c>
      <c r="N1722" s="58">
        <v>0</v>
      </c>
      <c r="O1722" s="58">
        <v>2.4500000000000002</v>
      </c>
      <c r="P1722" s="58">
        <v>0</v>
      </c>
      <c r="Q1722" s="58">
        <v>0</v>
      </c>
      <c r="R1722" s="58">
        <v>0</v>
      </c>
      <c r="S1722" s="91">
        <v>0</v>
      </c>
    </row>
    <row r="1723" spans="1:19">
      <c r="A1723" s="54" t="s">
        <v>2835</v>
      </c>
      <c r="B1723" s="55" t="s">
        <v>2836</v>
      </c>
      <c r="C1723" s="56">
        <v>5</v>
      </c>
      <c r="D1723" s="57">
        <v>64.5</v>
      </c>
      <c r="E1723" s="57">
        <v>3</v>
      </c>
      <c r="F1723" s="57">
        <v>3</v>
      </c>
      <c r="G1723" s="57">
        <v>2.65</v>
      </c>
      <c r="H1723" s="57">
        <v>9</v>
      </c>
      <c r="I1723" s="57">
        <v>23.58</v>
      </c>
      <c r="J1723" s="57">
        <v>0</v>
      </c>
      <c r="K1723" s="57">
        <v>0</v>
      </c>
      <c r="L1723" s="57">
        <v>0</v>
      </c>
      <c r="M1723" s="57">
        <v>0</v>
      </c>
      <c r="N1723" s="58">
        <v>0</v>
      </c>
      <c r="O1723" s="58">
        <v>2.4500000000000002</v>
      </c>
      <c r="P1723" s="58">
        <v>0</v>
      </c>
      <c r="Q1723" s="58">
        <v>0</v>
      </c>
      <c r="R1723" s="58">
        <v>0</v>
      </c>
      <c r="S1723" s="91">
        <v>0</v>
      </c>
    </row>
    <row r="1724" spans="1:19">
      <c r="A1724" s="54" t="s">
        <v>2837</v>
      </c>
      <c r="B1724" s="55" t="s">
        <v>2838</v>
      </c>
      <c r="C1724" s="56">
        <v>5</v>
      </c>
      <c r="D1724" s="57">
        <v>64.5</v>
      </c>
      <c r="E1724" s="57">
        <v>3</v>
      </c>
      <c r="F1724" s="57">
        <v>3</v>
      </c>
      <c r="G1724" s="57">
        <v>2.63</v>
      </c>
      <c r="H1724" s="57">
        <v>9</v>
      </c>
      <c r="I1724" s="57">
        <v>24.5</v>
      </c>
      <c r="J1724" s="57">
        <v>0</v>
      </c>
      <c r="K1724" s="57">
        <v>0</v>
      </c>
      <c r="L1724" s="57">
        <v>0</v>
      </c>
      <c r="M1724" s="57">
        <v>0</v>
      </c>
      <c r="N1724" s="58">
        <v>0</v>
      </c>
      <c r="O1724" s="58">
        <v>2.4500000000000002</v>
      </c>
      <c r="P1724" s="58">
        <v>0</v>
      </c>
      <c r="Q1724" s="58">
        <v>0</v>
      </c>
      <c r="R1724" s="58">
        <v>0</v>
      </c>
      <c r="S1724" s="91">
        <v>0</v>
      </c>
    </row>
    <row r="1725" spans="1:19">
      <c r="A1725" s="54" t="s">
        <v>2839</v>
      </c>
      <c r="B1725" s="55" t="s">
        <v>84</v>
      </c>
      <c r="C1725" s="56">
        <v>5</v>
      </c>
      <c r="D1725" s="57">
        <v>61.7</v>
      </c>
      <c r="E1725" s="57">
        <v>2.6</v>
      </c>
      <c r="F1725" s="57">
        <v>2.5150000000000001</v>
      </c>
      <c r="G1725" s="57">
        <v>0</v>
      </c>
      <c r="H1725" s="57">
        <v>33.5</v>
      </c>
      <c r="I1725" s="57">
        <v>0</v>
      </c>
      <c r="J1725" s="57">
        <v>0</v>
      </c>
      <c r="K1725" s="57">
        <v>0</v>
      </c>
      <c r="L1725" s="57">
        <v>0</v>
      </c>
      <c r="M1725" s="57">
        <v>0</v>
      </c>
      <c r="N1725" s="58">
        <v>3</v>
      </c>
      <c r="O1725" s="58">
        <v>0</v>
      </c>
      <c r="P1725" s="58">
        <v>0</v>
      </c>
      <c r="Q1725" s="58">
        <v>0</v>
      </c>
      <c r="R1725" s="58">
        <v>0</v>
      </c>
      <c r="S1725" s="91">
        <v>0</v>
      </c>
    </row>
    <row r="1726" spans="1:19">
      <c r="A1726" s="54" t="s">
        <v>2840</v>
      </c>
      <c r="B1726" s="55" t="s">
        <v>2841</v>
      </c>
      <c r="C1726" s="56">
        <v>5</v>
      </c>
      <c r="D1726" s="57">
        <v>67.5</v>
      </c>
      <c r="E1726" s="57">
        <v>3</v>
      </c>
      <c r="F1726" s="57">
        <v>3</v>
      </c>
      <c r="G1726" s="57">
        <v>2.63</v>
      </c>
      <c r="H1726" s="57">
        <v>9</v>
      </c>
      <c r="I1726" s="57">
        <v>25.5</v>
      </c>
      <c r="J1726" s="57">
        <v>62.35</v>
      </c>
      <c r="K1726" s="57">
        <v>0</v>
      </c>
      <c r="L1726" s="57">
        <v>0</v>
      </c>
      <c r="M1726" s="57">
        <v>0</v>
      </c>
      <c r="N1726" s="58">
        <v>0</v>
      </c>
      <c r="O1726" s="58">
        <v>3</v>
      </c>
      <c r="P1726" s="58">
        <v>0</v>
      </c>
      <c r="Q1726" s="58">
        <v>0</v>
      </c>
      <c r="R1726" s="58">
        <v>0</v>
      </c>
      <c r="S1726" s="91">
        <v>0</v>
      </c>
    </row>
    <row r="1727" spans="1:19">
      <c r="A1727" s="54" t="s">
        <v>2842</v>
      </c>
      <c r="B1727" s="55" t="s">
        <v>2843</v>
      </c>
      <c r="C1727" s="56">
        <v>5</v>
      </c>
      <c r="D1727" s="57">
        <v>67.5</v>
      </c>
      <c r="E1727" s="57">
        <v>3</v>
      </c>
      <c r="F1727" s="57">
        <v>3</v>
      </c>
      <c r="G1727" s="57">
        <v>2.63</v>
      </c>
      <c r="H1727" s="57">
        <v>9</v>
      </c>
      <c r="I1727" s="57">
        <v>25.5</v>
      </c>
      <c r="J1727" s="57">
        <v>52.8</v>
      </c>
      <c r="K1727" s="57">
        <v>0</v>
      </c>
      <c r="L1727" s="57">
        <v>0</v>
      </c>
      <c r="M1727" s="57">
        <v>0</v>
      </c>
      <c r="N1727" s="58">
        <v>0</v>
      </c>
      <c r="O1727" s="58">
        <v>3</v>
      </c>
      <c r="P1727" s="58">
        <v>0</v>
      </c>
      <c r="Q1727" s="58">
        <v>0</v>
      </c>
      <c r="R1727" s="58">
        <v>0</v>
      </c>
      <c r="S1727" s="91">
        <v>0</v>
      </c>
    </row>
    <row r="1728" spans="1:19">
      <c r="A1728" s="54" t="s">
        <v>2844</v>
      </c>
      <c r="B1728" s="55" t="s">
        <v>2845</v>
      </c>
      <c r="C1728" s="56">
        <v>5</v>
      </c>
      <c r="D1728" s="57">
        <v>67.5</v>
      </c>
      <c r="E1728" s="57">
        <v>3</v>
      </c>
      <c r="F1728" s="57">
        <v>3</v>
      </c>
      <c r="G1728" s="57">
        <v>2.63</v>
      </c>
      <c r="H1728" s="57">
        <v>11</v>
      </c>
      <c r="I1728" s="57">
        <v>27.5</v>
      </c>
      <c r="J1728" s="57">
        <v>0</v>
      </c>
      <c r="K1728" s="57">
        <v>0</v>
      </c>
      <c r="L1728" s="57">
        <v>0</v>
      </c>
      <c r="M1728" s="57">
        <v>0</v>
      </c>
      <c r="N1728" s="58">
        <v>0</v>
      </c>
      <c r="O1728" s="58">
        <v>3</v>
      </c>
      <c r="P1728" s="58">
        <v>0</v>
      </c>
      <c r="Q1728" s="58">
        <v>0</v>
      </c>
      <c r="R1728" s="58">
        <v>0</v>
      </c>
      <c r="S1728" s="91">
        <v>0</v>
      </c>
    </row>
    <row r="1729" spans="1:19">
      <c r="A1729" s="54" t="s">
        <v>2846</v>
      </c>
      <c r="B1729" s="55" t="s">
        <v>2847</v>
      </c>
      <c r="C1729" s="56">
        <v>5</v>
      </c>
      <c r="D1729" s="57">
        <v>63</v>
      </c>
      <c r="E1729" s="57">
        <v>3</v>
      </c>
      <c r="F1729" s="57">
        <v>3.0070000000000001</v>
      </c>
      <c r="G1729" s="57">
        <v>2.9470000000000001</v>
      </c>
      <c r="H1729" s="57">
        <v>20.7</v>
      </c>
      <c r="I1729" s="57">
        <v>22.4</v>
      </c>
      <c r="J1729" s="57">
        <v>46</v>
      </c>
      <c r="K1729" s="57">
        <v>0</v>
      </c>
      <c r="L1729" s="57">
        <v>0</v>
      </c>
      <c r="M1729" s="57">
        <v>0</v>
      </c>
      <c r="N1729" s="58">
        <v>0</v>
      </c>
      <c r="O1729" s="58">
        <v>3</v>
      </c>
      <c r="P1729" s="58">
        <v>2</v>
      </c>
      <c r="Q1729" s="58">
        <v>0</v>
      </c>
      <c r="R1729" s="58">
        <v>0</v>
      </c>
      <c r="S1729" s="91">
        <v>0</v>
      </c>
    </row>
    <row r="1730" spans="1:19">
      <c r="A1730" s="54" t="s">
        <v>2848</v>
      </c>
      <c r="B1730" s="55" t="s">
        <v>2849</v>
      </c>
      <c r="C1730" s="56">
        <v>5</v>
      </c>
      <c r="D1730" s="57">
        <v>67.5</v>
      </c>
      <c r="E1730" s="57">
        <v>3</v>
      </c>
      <c r="F1730" s="57">
        <v>3</v>
      </c>
      <c r="G1730" s="57">
        <v>2.63</v>
      </c>
      <c r="H1730" s="57">
        <v>9</v>
      </c>
      <c r="I1730" s="57">
        <v>26.5</v>
      </c>
      <c r="J1730" s="57">
        <v>41.25</v>
      </c>
      <c r="K1730" s="57">
        <v>0</v>
      </c>
      <c r="L1730" s="57">
        <v>0</v>
      </c>
      <c r="M1730" s="57">
        <v>0</v>
      </c>
      <c r="N1730" s="58">
        <v>0</v>
      </c>
      <c r="O1730" s="58">
        <v>4</v>
      </c>
      <c r="P1730" s="58">
        <v>0</v>
      </c>
      <c r="Q1730" s="58">
        <v>0</v>
      </c>
      <c r="R1730" s="58">
        <v>0</v>
      </c>
      <c r="S1730" s="91">
        <v>0</v>
      </c>
    </row>
    <row r="1731" spans="1:19">
      <c r="A1731" s="54" t="s">
        <v>2850</v>
      </c>
      <c r="B1731" s="55" t="s">
        <v>2851</v>
      </c>
      <c r="C1731" s="56">
        <v>5</v>
      </c>
      <c r="D1731" s="57">
        <v>67.5</v>
      </c>
      <c r="E1731" s="57">
        <v>3</v>
      </c>
      <c r="F1731" s="57">
        <v>3</v>
      </c>
      <c r="G1731" s="57">
        <v>2.63</v>
      </c>
      <c r="H1731" s="57">
        <v>9</v>
      </c>
      <c r="I1731" s="57">
        <v>26.5</v>
      </c>
      <c r="J1731" s="57">
        <v>39.82</v>
      </c>
      <c r="K1731" s="57">
        <v>0</v>
      </c>
      <c r="L1731" s="57">
        <v>0</v>
      </c>
      <c r="M1731" s="57">
        <v>0</v>
      </c>
      <c r="N1731" s="58">
        <v>0</v>
      </c>
      <c r="O1731" s="58">
        <v>4</v>
      </c>
      <c r="P1731" s="58">
        <v>0</v>
      </c>
      <c r="Q1731" s="58">
        <v>0</v>
      </c>
      <c r="R1731" s="58">
        <v>0</v>
      </c>
      <c r="S1731" s="91">
        <v>0</v>
      </c>
    </row>
    <row r="1732" spans="1:19">
      <c r="A1732" s="54" t="s">
        <v>3649</v>
      </c>
      <c r="B1732" s="55" t="s">
        <v>3650</v>
      </c>
      <c r="C1732" s="56">
        <v>5</v>
      </c>
      <c r="D1732" s="57">
        <v>62</v>
      </c>
      <c r="E1732" s="57">
        <v>3</v>
      </c>
      <c r="F1732" s="57">
        <v>3.0070000000000001</v>
      </c>
      <c r="G1732" s="57">
        <v>0</v>
      </c>
      <c r="H1732" s="57">
        <v>7.5</v>
      </c>
      <c r="I1732" s="57">
        <v>7.92</v>
      </c>
      <c r="J1732" s="57">
        <v>21.193000000000001</v>
      </c>
      <c r="K1732" s="57">
        <v>0</v>
      </c>
      <c r="L1732" s="57">
        <v>0</v>
      </c>
      <c r="M1732" s="57">
        <v>0</v>
      </c>
      <c r="N1732" s="58">
        <v>60</v>
      </c>
      <c r="O1732" s="58">
        <v>0</v>
      </c>
      <c r="P1732" s="58">
        <v>1</v>
      </c>
      <c r="Q1732" s="58">
        <v>0</v>
      </c>
      <c r="R1732" s="58">
        <v>0</v>
      </c>
      <c r="S1732" s="91">
        <v>0</v>
      </c>
    </row>
    <row r="1733" spans="1:19">
      <c r="A1733" s="54" t="s">
        <v>3651</v>
      </c>
      <c r="B1733" s="55" t="s">
        <v>3652</v>
      </c>
      <c r="C1733" s="56">
        <v>5</v>
      </c>
      <c r="D1733" s="57">
        <v>62</v>
      </c>
      <c r="E1733" s="57">
        <v>3</v>
      </c>
      <c r="F1733" s="57">
        <v>3.0070000000000001</v>
      </c>
      <c r="G1733" s="57">
        <v>0</v>
      </c>
      <c r="H1733" s="57">
        <v>7.5</v>
      </c>
      <c r="I1733" s="57">
        <v>7.92</v>
      </c>
      <c r="J1733" s="57">
        <v>19.992999999999999</v>
      </c>
      <c r="K1733" s="57">
        <v>0</v>
      </c>
      <c r="L1733" s="57">
        <v>0</v>
      </c>
      <c r="M1733" s="57">
        <v>0</v>
      </c>
      <c r="N1733" s="58">
        <v>60</v>
      </c>
      <c r="O1733" s="58">
        <v>0</v>
      </c>
      <c r="P1733" s="58">
        <v>1</v>
      </c>
      <c r="Q1733" s="58">
        <v>0</v>
      </c>
      <c r="R1733" s="58">
        <v>0</v>
      </c>
      <c r="S1733" s="91">
        <v>0</v>
      </c>
    </row>
    <row r="1734" spans="1:19">
      <c r="A1734" s="54" t="s">
        <v>3653</v>
      </c>
      <c r="B1734" s="55" t="s">
        <v>3654</v>
      </c>
      <c r="C1734" s="56">
        <v>1</v>
      </c>
      <c r="D1734" s="57">
        <v>62</v>
      </c>
      <c r="E1734" s="57">
        <v>3</v>
      </c>
      <c r="F1734" s="57">
        <v>3.0070000000000001</v>
      </c>
      <c r="G1734" s="57">
        <v>0</v>
      </c>
      <c r="H1734" s="57">
        <v>7.5</v>
      </c>
      <c r="I1734" s="57">
        <v>7.92</v>
      </c>
      <c r="J1734" s="57">
        <v>21.193000000000001</v>
      </c>
      <c r="K1734" s="57">
        <v>0</v>
      </c>
      <c r="L1734" s="57">
        <v>0</v>
      </c>
      <c r="M1734" s="57">
        <v>0</v>
      </c>
      <c r="N1734" s="58">
        <v>60</v>
      </c>
      <c r="O1734" s="58">
        <v>0</v>
      </c>
      <c r="P1734" s="58">
        <v>1</v>
      </c>
      <c r="Q1734" s="58">
        <v>0</v>
      </c>
      <c r="R1734" s="58">
        <v>0</v>
      </c>
      <c r="S1734" s="91">
        <v>0</v>
      </c>
    </row>
    <row r="1735" spans="1:19">
      <c r="A1735" s="54" t="s">
        <v>3655</v>
      </c>
      <c r="B1735" s="55" t="s">
        <v>3656</v>
      </c>
      <c r="C1735" s="56">
        <v>5</v>
      </c>
      <c r="D1735" s="57">
        <v>62</v>
      </c>
      <c r="E1735" s="57">
        <v>3</v>
      </c>
      <c r="F1735" s="57">
        <v>3.0070000000000001</v>
      </c>
      <c r="G1735" s="57">
        <v>0</v>
      </c>
      <c r="H1735" s="57">
        <v>7.5</v>
      </c>
      <c r="I1735" s="57">
        <v>7.92</v>
      </c>
      <c r="J1735" s="57">
        <v>21.193000000000001</v>
      </c>
      <c r="K1735" s="57">
        <v>0</v>
      </c>
      <c r="L1735" s="57">
        <v>0</v>
      </c>
      <c r="M1735" s="57">
        <v>0</v>
      </c>
      <c r="N1735" s="58">
        <v>60</v>
      </c>
      <c r="O1735" s="58">
        <v>0</v>
      </c>
      <c r="P1735" s="58">
        <v>1</v>
      </c>
      <c r="Q1735" s="58">
        <v>0</v>
      </c>
      <c r="R1735" s="58">
        <v>0</v>
      </c>
      <c r="S1735" s="91">
        <v>0</v>
      </c>
    </row>
    <row r="1736" spans="1:19">
      <c r="A1736" s="54" t="s">
        <v>3657</v>
      </c>
      <c r="B1736" s="55" t="s">
        <v>3658</v>
      </c>
      <c r="C1736" s="56">
        <v>5</v>
      </c>
      <c r="D1736" s="57">
        <v>63.5</v>
      </c>
      <c r="E1736" s="57">
        <v>3</v>
      </c>
      <c r="F1736" s="57">
        <v>3.0070000000000001</v>
      </c>
      <c r="G1736" s="57">
        <v>0</v>
      </c>
      <c r="H1736" s="57">
        <v>7.5</v>
      </c>
      <c r="I1736" s="57">
        <v>7.92</v>
      </c>
      <c r="J1736" s="57">
        <v>21.5</v>
      </c>
      <c r="K1736" s="57">
        <v>33</v>
      </c>
      <c r="L1736" s="57">
        <v>0</v>
      </c>
      <c r="M1736" s="57">
        <v>0</v>
      </c>
      <c r="N1736" s="58">
        <v>60</v>
      </c>
      <c r="O1736" s="58">
        <v>0</v>
      </c>
      <c r="P1736" s="58">
        <v>1</v>
      </c>
      <c r="Q1736" s="58">
        <v>1.3</v>
      </c>
      <c r="R1736" s="58">
        <v>0</v>
      </c>
      <c r="S1736" s="91">
        <v>0</v>
      </c>
    </row>
    <row r="1737" spans="1:19">
      <c r="A1737" s="54" t="s">
        <v>3659</v>
      </c>
      <c r="B1737" s="55" t="s">
        <v>3660</v>
      </c>
      <c r="C1737" s="56">
        <v>5</v>
      </c>
      <c r="D1737" s="57">
        <v>63.5</v>
      </c>
      <c r="E1737" s="57">
        <v>3</v>
      </c>
      <c r="F1737" s="57">
        <v>3.0070000000000001</v>
      </c>
      <c r="G1737" s="57">
        <v>0</v>
      </c>
      <c r="H1737" s="57">
        <v>7.8</v>
      </c>
      <c r="I1737" s="57">
        <v>8.2200000000000006</v>
      </c>
      <c r="J1737" s="57">
        <v>21.5</v>
      </c>
      <c r="K1737" s="57">
        <v>0</v>
      </c>
      <c r="L1737" s="57">
        <v>0</v>
      </c>
      <c r="M1737" s="57">
        <v>0</v>
      </c>
      <c r="N1737" s="58">
        <v>60</v>
      </c>
      <c r="O1737" s="58">
        <v>0</v>
      </c>
      <c r="P1737" s="58">
        <v>1</v>
      </c>
      <c r="Q1737" s="58">
        <v>0</v>
      </c>
      <c r="R1737" s="58">
        <v>0</v>
      </c>
      <c r="S1737" s="91">
        <v>0</v>
      </c>
    </row>
    <row r="1738" spans="1:19">
      <c r="A1738" s="54" t="s">
        <v>3661</v>
      </c>
      <c r="B1738" s="55" t="s">
        <v>3662</v>
      </c>
      <c r="C1738" s="56">
        <v>5</v>
      </c>
      <c r="D1738" s="57">
        <v>61.5</v>
      </c>
      <c r="E1738" s="57">
        <v>3</v>
      </c>
      <c r="F1738" s="57">
        <v>3.0070000000000001</v>
      </c>
      <c r="G1738" s="57">
        <v>0</v>
      </c>
      <c r="H1738" s="57">
        <v>7.5</v>
      </c>
      <c r="I1738" s="57">
        <v>7.92</v>
      </c>
      <c r="J1738" s="57">
        <v>19.5</v>
      </c>
      <c r="K1738" s="57">
        <v>0</v>
      </c>
      <c r="L1738" s="57">
        <v>0</v>
      </c>
      <c r="M1738" s="57">
        <v>0</v>
      </c>
      <c r="N1738" s="58">
        <v>60</v>
      </c>
      <c r="O1738" s="58">
        <v>0</v>
      </c>
      <c r="P1738" s="58">
        <v>1</v>
      </c>
      <c r="Q1738" s="58">
        <v>0</v>
      </c>
      <c r="R1738" s="58">
        <v>0</v>
      </c>
      <c r="S1738" s="91">
        <v>0</v>
      </c>
    </row>
    <row r="1739" spans="1:19">
      <c r="A1739" s="54" t="s">
        <v>3663</v>
      </c>
      <c r="B1739" s="55" t="s">
        <v>3664</v>
      </c>
      <c r="C1739" s="56">
        <v>5</v>
      </c>
      <c r="D1739" s="57">
        <v>62</v>
      </c>
      <c r="E1739" s="57">
        <v>3</v>
      </c>
      <c r="F1739" s="57">
        <v>3.0070000000000001</v>
      </c>
      <c r="G1739" s="57">
        <v>0</v>
      </c>
      <c r="H1739" s="57">
        <v>7.5</v>
      </c>
      <c r="I1739" s="57">
        <v>7.92</v>
      </c>
      <c r="J1739" s="57">
        <v>18.7</v>
      </c>
      <c r="K1739" s="57">
        <v>0</v>
      </c>
      <c r="L1739" s="57">
        <v>0</v>
      </c>
      <c r="M1739" s="57">
        <v>0</v>
      </c>
      <c r="N1739" s="58">
        <v>60</v>
      </c>
      <c r="O1739" s="58">
        <v>0</v>
      </c>
      <c r="P1739" s="58">
        <v>1</v>
      </c>
      <c r="Q1739" s="58">
        <v>0</v>
      </c>
      <c r="R1739" s="58">
        <v>0</v>
      </c>
      <c r="S1739" s="91">
        <v>0</v>
      </c>
    </row>
    <row r="1740" spans="1:19">
      <c r="A1740" s="54" t="s">
        <v>3665</v>
      </c>
      <c r="B1740" s="55" t="s">
        <v>3666</v>
      </c>
      <c r="C1740" s="56">
        <v>5</v>
      </c>
      <c r="D1740" s="57">
        <v>63.5</v>
      </c>
      <c r="E1740" s="57">
        <v>3</v>
      </c>
      <c r="F1740" s="57">
        <v>3.0070000000000001</v>
      </c>
      <c r="G1740" s="57">
        <v>0</v>
      </c>
      <c r="H1740" s="57">
        <v>7.8</v>
      </c>
      <c r="I1740" s="57">
        <v>8.2200000000000006</v>
      </c>
      <c r="J1740" s="57">
        <v>22.7</v>
      </c>
      <c r="K1740" s="57">
        <v>0</v>
      </c>
      <c r="L1740" s="57">
        <v>0</v>
      </c>
      <c r="M1740" s="57">
        <v>0</v>
      </c>
      <c r="N1740" s="58">
        <v>60</v>
      </c>
      <c r="O1740" s="58">
        <v>0</v>
      </c>
      <c r="P1740" s="58">
        <v>1</v>
      </c>
      <c r="Q1740" s="58">
        <v>0</v>
      </c>
      <c r="R1740" s="58">
        <v>0</v>
      </c>
      <c r="S1740" s="91">
        <v>0</v>
      </c>
    </row>
    <row r="1741" spans="1:19">
      <c r="A1741" s="54" t="s">
        <v>3667</v>
      </c>
      <c r="B1741" s="55" t="s">
        <v>3668</v>
      </c>
      <c r="C1741" s="56">
        <v>5</v>
      </c>
      <c r="D1741" s="57">
        <v>63.5</v>
      </c>
      <c r="E1741" s="57">
        <v>3</v>
      </c>
      <c r="F1741" s="57">
        <v>3.0070000000000001</v>
      </c>
      <c r="G1741" s="57">
        <v>0</v>
      </c>
      <c r="H1741" s="57">
        <v>7.8</v>
      </c>
      <c r="I1741" s="57">
        <v>8.2200000000000006</v>
      </c>
      <c r="J1741" s="57">
        <v>23</v>
      </c>
      <c r="K1741" s="57">
        <v>0</v>
      </c>
      <c r="L1741" s="57">
        <v>0</v>
      </c>
      <c r="M1741" s="57">
        <v>0</v>
      </c>
      <c r="N1741" s="58">
        <v>60</v>
      </c>
      <c r="O1741" s="58">
        <v>0</v>
      </c>
      <c r="P1741" s="58">
        <v>1</v>
      </c>
      <c r="Q1741" s="58">
        <v>0</v>
      </c>
      <c r="R1741" s="58">
        <v>0</v>
      </c>
      <c r="S1741" s="91">
        <v>0</v>
      </c>
    </row>
    <row r="1742" spans="1:19">
      <c r="A1742" s="54" t="s">
        <v>3669</v>
      </c>
      <c r="B1742" s="55" t="s">
        <v>3670</v>
      </c>
      <c r="C1742" s="56">
        <v>5</v>
      </c>
      <c r="D1742" s="57">
        <v>63</v>
      </c>
      <c r="E1742" s="57">
        <v>3</v>
      </c>
      <c r="F1742" s="57">
        <v>3.0070000000000001</v>
      </c>
      <c r="G1742" s="57">
        <v>0</v>
      </c>
      <c r="H1742" s="57">
        <v>7.3</v>
      </c>
      <c r="I1742" s="57">
        <v>7.72</v>
      </c>
      <c r="J1742" s="57">
        <v>21</v>
      </c>
      <c r="K1742" s="57">
        <v>0</v>
      </c>
      <c r="L1742" s="57">
        <v>0</v>
      </c>
      <c r="M1742" s="57">
        <v>0</v>
      </c>
      <c r="N1742" s="58">
        <v>60</v>
      </c>
      <c r="O1742" s="58">
        <v>0</v>
      </c>
      <c r="P1742" s="58">
        <v>1</v>
      </c>
      <c r="Q1742" s="58">
        <v>0</v>
      </c>
      <c r="R1742" s="58">
        <v>0</v>
      </c>
      <c r="S1742" s="91">
        <v>0</v>
      </c>
    </row>
    <row r="1743" spans="1:19">
      <c r="A1743" s="54" t="s">
        <v>3671</v>
      </c>
      <c r="B1743" s="55" t="s">
        <v>3672</v>
      </c>
      <c r="C1743" s="56">
        <v>5</v>
      </c>
      <c r="D1743" s="57">
        <v>62.1</v>
      </c>
      <c r="E1743" s="57">
        <v>3</v>
      </c>
      <c r="F1743" s="57">
        <v>3.0070000000000001</v>
      </c>
      <c r="G1743" s="57">
        <v>0</v>
      </c>
      <c r="H1743" s="57">
        <v>7.5</v>
      </c>
      <c r="I1743" s="57">
        <v>7.92</v>
      </c>
      <c r="J1743" s="57">
        <v>21.2</v>
      </c>
      <c r="K1743" s="57">
        <v>29.2</v>
      </c>
      <c r="L1743" s="57">
        <v>0</v>
      </c>
      <c r="M1743" s="57">
        <v>0</v>
      </c>
      <c r="N1743" s="58">
        <v>60</v>
      </c>
      <c r="O1743" s="58">
        <v>0</v>
      </c>
      <c r="P1743" s="58">
        <v>1</v>
      </c>
      <c r="Q1743" s="58">
        <v>2.4500000000000002</v>
      </c>
      <c r="R1743" s="58">
        <v>0</v>
      </c>
      <c r="S1743" s="91">
        <v>0</v>
      </c>
    </row>
    <row r="1744" spans="1:19">
      <c r="A1744" s="54" t="s">
        <v>3673</v>
      </c>
      <c r="B1744" s="55" t="s">
        <v>3674</v>
      </c>
      <c r="C1744" s="56">
        <v>1</v>
      </c>
      <c r="D1744" s="57">
        <v>62</v>
      </c>
      <c r="E1744" s="57">
        <v>3</v>
      </c>
      <c r="F1744" s="57">
        <v>3.0070000000000001</v>
      </c>
      <c r="G1744" s="57">
        <v>0</v>
      </c>
      <c r="H1744" s="57">
        <v>7.5</v>
      </c>
      <c r="I1744" s="57">
        <v>7.92</v>
      </c>
      <c r="J1744" s="57">
        <v>19.8</v>
      </c>
      <c r="K1744" s="57">
        <v>38.9</v>
      </c>
      <c r="L1744" s="57">
        <v>41.9</v>
      </c>
      <c r="M1744" s="57">
        <v>0</v>
      </c>
      <c r="N1744" s="58">
        <v>60</v>
      </c>
      <c r="O1744" s="58">
        <v>0</v>
      </c>
      <c r="P1744" s="58">
        <v>1</v>
      </c>
      <c r="Q1744" s="58">
        <v>4</v>
      </c>
      <c r="R1744" s="58">
        <v>1</v>
      </c>
      <c r="S1744" s="91">
        <v>0</v>
      </c>
    </row>
    <row r="1745" spans="1:19">
      <c r="A1745" s="54" t="s">
        <v>3675</v>
      </c>
      <c r="B1745" s="55" t="s">
        <v>3676</v>
      </c>
      <c r="C1745" s="56">
        <v>1</v>
      </c>
      <c r="D1745" s="57">
        <v>62</v>
      </c>
      <c r="E1745" s="57">
        <v>3</v>
      </c>
      <c r="F1745" s="57">
        <v>3.0070000000000001</v>
      </c>
      <c r="G1745" s="57">
        <v>0</v>
      </c>
      <c r="H1745" s="57">
        <v>7.8</v>
      </c>
      <c r="I1745" s="57">
        <v>8.2200000000000006</v>
      </c>
      <c r="J1745" s="57">
        <v>19.8</v>
      </c>
      <c r="K1745" s="57">
        <v>38.9</v>
      </c>
      <c r="L1745" s="57">
        <v>41.9</v>
      </c>
      <c r="M1745" s="57">
        <v>0</v>
      </c>
      <c r="N1745" s="58">
        <v>60</v>
      </c>
      <c r="O1745" s="58">
        <v>0</v>
      </c>
      <c r="P1745" s="58">
        <v>1</v>
      </c>
      <c r="Q1745" s="58">
        <v>4</v>
      </c>
      <c r="R1745" s="58">
        <v>1</v>
      </c>
      <c r="S1745" s="91">
        <v>0</v>
      </c>
    </row>
    <row r="1746" spans="1:19">
      <c r="A1746" s="54" t="s">
        <v>3677</v>
      </c>
      <c r="B1746" s="55" t="s">
        <v>3678</v>
      </c>
      <c r="C1746" s="56">
        <v>5</v>
      </c>
      <c r="D1746" s="57">
        <v>63.9</v>
      </c>
      <c r="E1746" s="57">
        <v>3</v>
      </c>
      <c r="F1746" s="57">
        <v>3.0070000000000001</v>
      </c>
      <c r="G1746" s="57">
        <v>0</v>
      </c>
      <c r="H1746" s="57">
        <v>7.5</v>
      </c>
      <c r="I1746" s="57">
        <v>7.92</v>
      </c>
      <c r="J1746" s="57">
        <v>22.2</v>
      </c>
      <c r="K1746" s="57">
        <v>0</v>
      </c>
      <c r="L1746" s="57">
        <v>0</v>
      </c>
      <c r="M1746" s="57">
        <v>0</v>
      </c>
      <c r="N1746" s="58">
        <v>60</v>
      </c>
      <c r="O1746" s="58">
        <v>0</v>
      </c>
      <c r="P1746" s="58">
        <v>1.1499999999999999</v>
      </c>
      <c r="Q1746" s="58">
        <v>0</v>
      </c>
      <c r="R1746" s="58">
        <v>0</v>
      </c>
      <c r="S1746" s="91">
        <v>0</v>
      </c>
    </row>
    <row r="1747" spans="1:19">
      <c r="A1747" s="54" t="s">
        <v>3679</v>
      </c>
      <c r="B1747" s="55" t="s">
        <v>3680</v>
      </c>
      <c r="C1747" s="56">
        <v>5</v>
      </c>
      <c r="D1747" s="57">
        <v>62</v>
      </c>
      <c r="E1747" s="57">
        <v>3</v>
      </c>
      <c r="F1747" s="57">
        <v>3.0070000000000001</v>
      </c>
      <c r="G1747" s="57">
        <v>0</v>
      </c>
      <c r="H1747" s="57">
        <v>7.5</v>
      </c>
      <c r="I1747" s="57">
        <v>7.92</v>
      </c>
      <c r="J1747" s="57">
        <v>20.882999999999999</v>
      </c>
      <c r="K1747" s="57">
        <v>0</v>
      </c>
      <c r="L1747" s="57">
        <v>0</v>
      </c>
      <c r="M1747" s="57">
        <v>0</v>
      </c>
      <c r="N1747" s="58">
        <v>60</v>
      </c>
      <c r="O1747" s="58">
        <v>0</v>
      </c>
      <c r="P1747" s="58">
        <v>1.1499999999999999</v>
      </c>
      <c r="Q1747" s="58">
        <v>0</v>
      </c>
      <c r="R1747" s="58">
        <v>0</v>
      </c>
      <c r="S1747" s="91">
        <v>0</v>
      </c>
    </row>
    <row r="1748" spans="1:19">
      <c r="A1748" s="54" t="s">
        <v>3681</v>
      </c>
      <c r="B1748" s="55" t="s">
        <v>3682</v>
      </c>
      <c r="C1748" s="56">
        <v>5</v>
      </c>
      <c r="D1748" s="57">
        <v>65.900000000000006</v>
      </c>
      <c r="E1748" s="57">
        <v>5</v>
      </c>
      <c r="F1748" s="57">
        <v>3.0070000000000001</v>
      </c>
      <c r="G1748" s="57">
        <v>0</v>
      </c>
      <c r="H1748" s="57">
        <v>7.5</v>
      </c>
      <c r="I1748" s="57">
        <v>7.92</v>
      </c>
      <c r="J1748" s="57">
        <v>22.2</v>
      </c>
      <c r="K1748" s="57">
        <v>55.401000000000003</v>
      </c>
      <c r="L1748" s="57">
        <v>56.4</v>
      </c>
      <c r="M1748" s="57">
        <v>0</v>
      </c>
      <c r="N1748" s="58">
        <v>60</v>
      </c>
      <c r="O1748" s="58">
        <v>0</v>
      </c>
      <c r="P1748" s="58">
        <v>1.1499999999999999</v>
      </c>
      <c r="Q1748" s="58">
        <v>22.3</v>
      </c>
      <c r="R1748" s="58">
        <v>0</v>
      </c>
      <c r="S1748" s="91">
        <v>0</v>
      </c>
    </row>
    <row r="1749" spans="1:19">
      <c r="A1749" s="54" t="s">
        <v>3683</v>
      </c>
      <c r="B1749" s="55" t="s">
        <v>3684</v>
      </c>
      <c r="C1749" s="56">
        <v>5</v>
      </c>
      <c r="D1749" s="57">
        <v>65.900000000000006</v>
      </c>
      <c r="E1749" s="57">
        <v>5</v>
      </c>
      <c r="F1749" s="57">
        <v>3.0070000000000001</v>
      </c>
      <c r="G1749" s="57">
        <v>0</v>
      </c>
      <c r="H1749" s="57">
        <v>8.5</v>
      </c>
      <c r="I1749" s="57">
        <v>8.92</v>
      </c>
      <c r="J1749" s="57">
        <v>23.2</v>
      </c>
      <c r="K1749" s="57">
        <v>44.7</v>
      </c>
      <c r="L1749" s="57">
        <v>0</v>
      </c>
      <c r="M1749" s="57">
        <v>0</v>
      </c>
      <c r="N1749" s="58">
        <v>60</v>
      </c>
      <c r="O1749" s="58">
        <v>0</v>
      </c>
      <c r="P1749" s="58">
        <v>3</v>
      </c>
      <c r="Q1749" s="58">
        <v>0</v>
      </c>
      <c r="R1749" s="58">
        <v>0</v>
      </c>
      <c r="S1749" s="91">
        <v>0</v>
      </c>
    </row>
    <row r="1750" spans="1:19">
      <c r="A1750" s="54" t="s">
        <v>3685</v>
      </c>
      <c r="B1750" s="55" t="s">
        <v>87</v>
      </c>
      <c r="C1750" s="56">
        <v>5</v>
      </c>
      <c r="D1750" s="57">
        <v>74.5</v>
      </c>
      <c r="E1750" s="57">
        <v>2.6</v>
      </c>
      <c r="F1750" s="57">
        <v>3.0070000000000001</v>
      </c>
      <c r="G1750" s="57">
        <v>0</v>
      </c>
      <c r="H1750" s="57">
        <v>28.2</v>
      </c>
      <c r="I1750" s="57">
        <v>44.9</v>
      </c>
      <c r="J1750" s="57">
        <v>0</v>
      </c>
      <c r="K1750" s="57">
        <v>0</v>
      </c>
      <c r="L1750" s="57">
        <v>0</v>
      </c>
      <c r="M1750" s="57">
        <v>0</v>
      </c>
      <c r="N1750" s="58">
        <v>1</v>
      </c>
      <c r="O1750" s="58">
        <v>2</v>
      </c>
      <c r="P1750" s="58">
        <v>0</v>
      </c>
      <c r="Q1750" s="58">
        <v>0</v>
      </c>
      <c r="R1750" s="58">
        <v>0</v>
      </c>
      <c r="S1750" s="91">
        <v>0</v>
      </c>
    </row>
    <row r="1751" spans="1:19">
      <c r="A1751" s="54" t="s">
        <v>3686</v>
      </c>
      <c r="B1751" s="55" t="s">
        <v>88</v>
      </c>
      <c r="C1751" s="56">
        <v>5</v>
      </c>
      <c r="D1751" s="57">
        <v>71.599999999999994</v>
      </c>
      <c r="E1751" s="57">
        <v>2.6</v>
      </c>
      <c r="F1751" s="57">
        <v>3.0070000000000001</v>
      </c>
      <c r="G1751" s="57">
        <v>0</v>
      </c>
      <c r="H1751" s="57">
        <v>25.2</v>
      </c>
      <c r="I1751" s="57">
        <v>38.200000000000003</v>
      </c>
      <c r="J1751" s="57">
        <v>0</v>
      </c>
      <c r="K1751" s="57">
        <v>0</v>
      </c>
      <c r="L1751" s="57">
        <v>0</v>
      </c>
      <c r="M1751" s="57">
        <v>0</v>
      </c>
      <c r="N1751" s="58">
        <v>1</v>
      </c>
      <c r="O1751" s="58">
        <v>2</v>
      </c>
      <c r="P1751" s="58">
        <v>0</v>
      </c>
      <c r="Q1751" s="58">
        <v>0</v>
      </c>
      <c r="R1751" s="58">
        <v>0</v>
      </c>
      <c r="S1751" s="91">
        <v>0</v>
      </c>
    </row>
    <row r="1752" spans="1:19">
      <c r="A1752" s="54" t="s">
        <v>3687</v>
      </c>
      <c r="B1752" s="55" t="s">
        <v>3688</v>
      </c>
      <c r="C1752" s="56">
        <v>5</v>
      </c>
      <c r="D1752" s="57">
        <v>71.599999999999994</v>
      </c>
      <c r="E1752" s="57">
        <v>2.6</v>
      </c>
      <c r="F1752" s="57">
        <v>3.0070000000000001</v>
      </c>
      <c r="G1752" s="57">
        <v>0</v>
      </c>
      <c r="H1752" s="57">
        <v>25.2</v>
      </c>
      <c r="I1752" s="57">
        <v>40.200000000000003</v>
      </c>
      <c r="J1752" s="57">
        <v>0</v>
      </c>
      <c r="K1752" s="57">
        <v>0</v>
      </c>
      <c r="L1752" s="57">
        <v>0</v>
      </c>
      <c r="M1752" s="57">
        <v>0</v>
      </c>
      <c r="N1752" s="58">
        <v>1</v>
      </c>
      <c r="O1752" s="58">
        <v>2</v>
      </c>
      <c r="P1752" s="58">
        <v>0</v>
      </c>
      <c r="Q1752" s="58">
        <v>0</v>
      </c>
      <c r="R1752" s="58">
        <v>0</v>
      </c>
      <c r="S1752" s="91">
        <v>0</v>
      </c>
    </row>
    <row r="1753" spans="1:19">
      <c r="A1753" s="54" t="s">
        <v>3689</v>
      </c>
      <c r="B1753" s="55" t="s">
        <v>89</v>
      </c>
      <c r="C1753" s="56">
        <v>5</v>
      </c>
      <c r="D1753" s="57">
        <v>71.599999999999994</v>
      </c>
      <c r="E1753" s="57">
        <v>2.6</v>
      </c>
      <c r="F1753" s="57">
        <v>3.0070000000000001</v>
      </c>
      <c r="G1753" s="57">
        <v>0</v>
      </c>
      <c r="H1753" s="57">
        <v>24.2</v>
      </c>
      <c r="I1753" s="57">
        <v>37.200000000000003</v>
      </c>
      <c r="J1753" s="57">
        <v>0</v>
      </c>
      <c r="K1753" s="57">
        <v>0</v>
      </c>
      <c r="L1753" s="57">
        <v>0</v>
      </c>
      <c r="M1753" s="57">
        <v>0</v>
      </c>
      <c r="N1753" s="58">
        <v>1</v>
      </c>
      <c r="O1753" s="58">
        <v>2</v>
      </c>
      <c r="P1753" s="58">
        <v>0</v>
      </c>
      <c r="Q1753" s="58">
        <v>0</v>
      </c>
      <c r="R1753" s="58">
        <v>0</v>
      </c>
      <c r="S1753" s="91">
        <v>0</v>
      </c>
    </row>
    <row r="1754" spans="1:19">
      <c r="A1754" s="54" t="s">
        <v>3690</v>
      </c>
      <c r="B1754" s="55" t="s">
        <v>3691</v>
      </c>
      <c r="C1754" s="56">
        <v>5</v>
      </c>
      <c r="D1754" s="57">
        <v>71.5</v>
      </c>
      <c r="E1754" s="57">
        <v>2.6</v>
      </c>
      <c r="F1754" s="57">
        <v>2.5219999999999998</v>
      </c>
      <c r="G1754" s="57">
        <v>0</v>
      </c>
      <c r="H1754" s="57">
        <v>31.5</v>
      </c>
      <c r="I1754" s="57">
        <v>45.49</v>
      </c>
      <c r="J1754" s="57">
        <v>0</v>
      </c>
      <c r="K1754" s="57">
        <v>0</v>
      </c>
      <c r="L1754" s="57">
        <v>0</v>
      </c>
      <c r="M1754" s="57">
        <v>0</v>
      </c>
      <c r="N1754" s="58">
        <v>1</v>
      </c>
      <c r="O1754" s="58">
        <v>2.2999999999999998</v>
      </c>
      <c r="P1754" s="58">
        <v>0</v>
      </c>
      <c r="Q1754" s="58">
        <v>0</v>
      </c>
      <c r="R1754" s="58">
        <v>0</v>
      </c>
      <c r="S1754" s="91">
        <v>0</v>
      </c>
    </row>
    <row r="1755" spans="1:19">
      <c r="A1755" s="54" t="s">
        <v>3692</v>
      </c>
      <c r="B1755" s="55" t="s">
        <v>3693</v>
      </c>
      <c r="C1755" s="56">
        <v>5</v>
      </c>
      <c r="D1755" s="57">
        <v>71.599999999999994</v>
      </c>
      <c r="E1755" s="57">
        <v>3</v>
      </c>
      <c r="F1755" s="57">
        <v>3.0070000000000001</v>
      </c>
      <c r="G1755" s="57">
        <v>0</v>
      </c>
      <c r="H1755" s="57">
        <v>23.2</v>
      </c>
      <c r="I1755" s="57">
        <v>36.200000000000003</v>
      </c>
      <c r="J1755" s="57">
        <v>0</v>
      </c>
      <c r="K1755" s="57">
        <v>0</v>
      </c>
      <c r="L1755" s="57">
        <v>0</v>
      </c>
      <c r="M1755" s="57">
        <v>0</v>
      </c>
      <c r="N1755" s="58">
        <v>1</v>
      </c>
      <c r="O1755" s="58">
        <v>2.2999999999999998</v>
      </c>
      <c r="P1755" s="58">
        <v>0</v>
      </c>
      <c r="Q1755" s="58">
        <v>0</v>
      </c>
      <c r="R1755" s="58">
        <v>0</v>
      </c>
      <c r="S1755" s="91">
        <v>0</v>
      </c>
    </row>
    <row r="1756" spans="1:19">
      <c r="A1756" s="54" t="s">
        <v>3694</v>
      </c>
      <c r="B1756" s="55" t="s">
        <v>3695</v>
      </c>
      <c r="C1756" s="56">
        <v>5</v>
      </c>
      <c r="D1756" s="57">
        <v>71</v>
      </c>
      <c r="E1756" s="57">
        <v>3</v>
      </c>
      <c r="F1756" s="57">
        <v>3</v>
      </c>
      <c r="G1756" s="57">
        <v>2.59</v>
      </c>
      <c r="H1756" s="57">
        <v>11</v>
      </c>
      <c r="I1756" s="57">
        <v>29.5</v>
      </c>
      <c r="J1756" s="57">
        <v>41.5</v>
      </c>
      <c r="K1756" s="57">
        <v>0</v>
      </c>
      <c r="L1756" s="57">
        <v>0</v>
      </c>
      <c r="M1756" s="57">
        <v>0</v>
      </c>
      <c r="N1756" s="58">
        <v>0</v>
      </c>
      <c r="O1756" s="58">
        <v>1</v>
      </c>
      <c r="P1756" s="58">
        <v>2.4500000000000002</v>
      </c>
      <c r="Q1756" s="58">
        <v>0</v>
      </c>
      <c r="R1756" s="58">
        <v>0</v>
      </c>
      <c r="S1756" s="91">
        <v>0</v>
      </c>
    </row>
    <row r="1757" spans="1:19">
      <c r="A1757" s="54" t="s">
        <v>3696</v>
      </c>
      <c r="B1757" s="55" t="s">
        <v>3697</v>
      </c>
      <c r="C1757" s="56">
        <v>5</v>
      </c>
      <c r="D1757" s="57">
        <v>71</v>
      </c>
      <c r="E1757" s="57">
        <v>3</v>
      </c>
      <c r="F1757" s="57">
        <v>3</v>
      </c>
      <c r="G1757" s="57">
        <v>2.59</v>
      </c>
      <c r="H1757" s="57">
        <v>11</v>
      </c>
      <c r="I1757" s="57">
        <v>29.5</v>
      </c>
      <c r="J1757" s="57">
        <v>43.5</v>
      </c>
      <c r="K1757" s="57">
        <v>0</v>
      </c>
      <c r="L1757" s="57">
        <v>0</v>
      </c>
      <c r="M1757" s="57">
        <v>0</v>
      </c>
      <c r="N1757" s="58">
        <v>0</v>
      </c>
      <c r="O1757" s="58">
        <v>1</v>
      </c>
      <c r="P1757" s="58">
        <v>2.4500000000000002</v>
      </c>
      <c r="Q1757" s="58">
        <v>0</v>
      </c>
      <c r="R1757" s="58">
        <v>0</v>
      </c>
      <c r="S1757" s="91">
        <v>0</v>
      </c>
    </row>
    <row r="1758" spans="1:19">
      <c r="A1758" s="54" t="s">
        <v>3698</v>
      </c>
      <c r="B1758" s="55" t="s">
        <v>3699</v>
      </c>
      <c r="C1758" s="56">
        <v>5</v>
      </c>
      <c r="D1758" s="57">
        <v>71</v>
      </c>
      <c r="E1758" s="57">
        <v>3</v>
      </c>
      <c r="F1758" s="57">
        <v>3</v>
      </c>
      <c r="G1758" s="57">
        <v>2.59</v>
      </c>
      <c r="H1758" s="57">
        <v>11</v>
      </c>
      <c r="I1758" s="57">
        <v>29.5</v>
      </c>
      <c r="J1758" s="57">
        <v>45.5</v>
      </c>
      <c r="K1758" s="57">
        <v>0</v>
      </c>
      <c r="L1758" s="57">
        <v>0</v>
      </c>
      <c r="M1758" s="57">
        <v>0</v>
      </c>
      <c r="N1758" s="58">
        <v>0</v>
      </c>
      <c r="O1758" s="58">
        <v>1</v>
      </c>
      <c r="P1758" s="58">
        <v>2.4500000000000002</v>
      </c>
      <c r="Q1758" s="58">
        <v>0</v>
      </c>
      <c r="R1758" s="58">
        <v>0</v>
      </c>
      <c r="S1758" s="91">
        <v>0</v>
      </c>
    </row>
    <row r="1759" spans="1:19">
      <c r="A1759" s="54" t="s">
        <v>3700</v>
      </c>
      <c r="B1759" s="55" t="s">
        <v>3701</v>
      </c>
      <c r="C1759" s="56">
        <v>5</v>
      </c>
      <c r="D1759" s="57">
        <v>71</v>
      </c>
      <c r="E1759" s="57">
        <v>3</v>
      </c>
      <c r="F1759" s="57">
        <v>3</v>
      </c>
      <c r="G1759" s="57">
        <v>2.59</v>
      </c>
      <c r="H1759" s="57">
        <v>11</v>
      </c>
      <c r="I1759" s="57">
        <v>29.5</v>
      </c>
      <c r="J1759" s="57">
        <v>47.5</v>
      </c>
      <c r="K1759" s="57">
        <v>0</v>
      </c>
      <c r="L1759" s="57">
        <v>0</v>
      </c>
      <c r="M1759" s="57">
        <v>0</v>
      </c>
      <c r="N1759" s="58">
        <v>0</v>
      </c>
      <c r="O1759" s="58">
        <v>1</v>
      </c>
      <c r="P1759" s="58">
        <v>2.4500000000000002</v>
      </c>
      <c r="Q1759" s="58">
        <v>0</v>
      </c>
      <c r="R1759" s="58">
        <v>0</v>
      </c>
      <c r="S1759" s="91">
        <v>0</v>
      </c>
    </row>
    <row r="1760" spans="1:19">
      <c r="A1760" s="54" t="s">
        <v>3702</v>
      </c>
      <c r="B1760" s="55" t="s">
        <v>3703</v>
      </c>
      <c r="C1760" s="56">
        <v>5</v>
      </c>
      <c r="D1760" s="57">
        <v>71</v>
      </c>
      <c r="E1760" s="57">
        <v>3</v>
      </c>
      <c r="F1760" s="57">
        <v>3</v>
      </c>
      <c r="G1760" s="57">
        <v>2.59</v>
      </c>
      <c r="H1760" s="57">
        <v>11</v>
      </c>
      <c r="I1760" s="57">
        <v>29.5</v>
      </c>
      <c r="J1760" s="57">
        <v>49.5</v>
      </c>
      <c r="K1760" s="57">
        <v>0</v>
      </c>
      <c r="L1760" s="57">
        <v>0</v>
      </c>
      <c r="M1760" s="57">
        <v>0</v>
      </c>
      <c r="N1760" s="58">
        <v>0</v>
      </c>
      <c r="O1760" s="58">
        <v>1</v>
      </c>
      <c r="P1760" s="58">
        <v>2.4500000000000002</v>
      </c>
      <c r="Q1760" s="58">
        <v>0</v>
      </c>
      <c r="R1760" s="58">
        <v>0</v>
      </c>
      <c r="S1760" s="91">
        <v>0</v>
      </c>
    </row>
    <row r="1761" spans="1:19">
      <c r="A1761" s="54" t="s">
        <v>3704</v>
      </c>
      <c r="B1761" s="55" t="s">
        <v>3705</v>
      </c>
      <c r="C1761" s="56">
        <v>5</v>
      </c>
      <c r="D1761" s="57">
        <v>72</v>
      </c>
      <c r="E1761" s="57">
        <v>2.6</v>
      </c>
      <c r="F1761" s="57">
        <v>3.0070000000000001</v>
      </c>
      <c r="G1761" s="57">
        <v>0</v>
      </c>
      <c r="H1761" s="57">
        <v>29</v>
      </c>
      <c r="I1761" s="57">
        <v>40.976999999999997</v>
      </c>
      <c r="J1761" s="57">
        <v>0</v>
      </c>
      <c r="K1761" s="57">
        <v>0</v>
      </c>
      <c r="L1761" s="57">
        <v>0</v>
      </c>
      <c r="M1761" s="57">
        <v>0</v>
      </c>
      <c r="N1761" s="58">
        <v>1</v>
      </c>
      <c r="O1761" s="58">
        <v>3</v>
      </c>
      <c r="P1761" s="58">
        <v>0</v>
      </c>
      <c r="Q1761" s="58">
        <v>0</v>
      </c>
      <c r="R1761" s="58">
        <v>0</v>
      </c>
      <c r="S1761" s="91">
        <v>0</v>
      </c>
    </row>
    <row r="1762" spans="1:19">
      <c r="A1762" s="54" t="s">
        <v>3706</v>
      </c>
      <c r="B1762" s="55" t="s">
        <v>3707</v>
      </c>
      <c r="C1762" s="56">
        <v>5</v>
      </c>
      <c r="D1762" s="57">
        <v>74.900000000000006</v>
      </c>
      <c r="E1762" s="57">
        <v>3</v>
      </c>
      <c r="F1762" s="57">
        <v>3.0070000000000001</v>
      </c>
      <c r="G1762" s="57">
        <v>0</v>
      </c>
      <c r="H1762" s="57">
        <v>28.2</v>
      </c>
      <c r="I1762" s="57">
        <v>42.3</v>
      </c>
      <c r="J1762" s="57">
        <v>0</v>
      </c>
      <c r="K1762" s="57">
        <v>0</v>
      </c>
      <c r="L1762" s="57">
        <v>0</v>
      </c>
      <c r="M1762" s="57">
        <v>0</v>
      </c>
      <c r="N1762" s="58">
        <v>1</v>
      </c>
      <c r="O1762" s="58">
        <v>3</v>
      </c>
      <c r="P1762" s="58">
        <v>0</v>
      </c>
      <c r="Q1762" s="58">
        <v>0</v>
      </c>
      <c r="R1762" s="58">
        <v>0</v>
      </c>
      <c r="S1762" s="91">
        <v>0</v>
      </c>
    </row>
    <row r="1763" spans="1:19">
      <c r="A1763" s="54" t="s">
        <v>3708</v>
      </c>
      <c r="B1763" s="55" t="s">
        <v>3709</v>
      </c>
      <c r="C1763" s="56">
        <v>5</v>
      </c>
      <c r="D1763" s="57">
        <v>74.900000000000006</v>
      </c>
      <c r="E1763" s="57">
        <v>3</v>
      </c>
      <c r="F1763" s="57">
        <v>3.0070000000000001</v>
      </c>
      <c r="G1763" s="57">
        <v>0</v>
      </c>
      <c r="H1763" s="57">
        <v>28.6</v>
      </c>
      <c r="I1763" s="57">
        <v>41.6</v>
      </c>
      <c r="J1763" s="57">
        <v>45</v>
      </c>
      <c r="K1763" s="57">
        <v>0</v>
      </c>
      <c r="L1763" s="57">
        <v>0</v>
      </c>
      <c r="M1763" s="57">
        <v>0</v>
      </c>
      <c r="N1763" s="58">
        <v>1.1499999999999999</v>
      </c>
      <c r="O1763" s="58">
        <v>1.45</v>
      </c>
      <c r="P1763" s="58">
        <v>3.45</v>
      </c>
      <c r="Q1763" s="58">
        <v>0</v>
      </c>
      <c r="R1763" s="58">
        <v>0</v>
      </c>
      <c r="S1763" s="91">
        <v>0</v>
      </c>
    </row>
    <row r="1764" spans="1:19">
      <c r="A1764" s="54" t="s">
        <v>3710</v>
      </c>
      <c r="B1764" s="55" t="s">
        <v>3711</v>
      </c>
      <c r="C1764" s="56">
        <v>5</v>
      </c>
      <c r="D1764" s="57">
        <v>71.599999999999994</v>
      </c>
      <c r="E1764" s="57">
        <v>2.6</v>
      </c>
      <c r="F1764" s="57">
        <v>3.0070000000000001</v>
      </c>
      <c r="G1764" s="57">
        <v>0</v>
      </c>
      <c r="H1764" s="57">
        <v>26</v>
      </c>
      <c r="I1764" s="57">
        <v>41.2</v>
      </c>
      <c r="J1764" s="57">
        <v>0</v>
      </c>
      <c r="K1764" s="57">
        <v>0</v>
      </c>
      <c r="L1764" s="57">
        <v>0</v>
      </c>
      <c r="M1764" s="57">
        <v>0</v>
      </c>
      <c r="N1764" s="58">
        <v>1.1499999999999999</v>
      </c>
      <c r="O1764" s="58">
        <v>2</v>
      </c>
      <c r="P1764" s="58">
        <v>0</v>
      </c>
      <c r="Q1764" s="58">
        <v>0</v>
      </c>
      <c r="R1764" s="58">
        <v>0</v>
      </c>
      <c r="S1764" s="91">
        <v>0</v>
      </c>
    </row>
    <row r="1765" spans="1:19">
      <c r="A1765" s="54" t="s">
        <v>3712</v>
      </c>
      <c r="B1765" s="55" t="s">
        <v>3713</v>
      </c>
      <c r="C1765" s="56">
        <v>5</v>
      </c>
      <c r="D1765" s="57">
        <v>74.900000000000006</v>
      </c>
      <c r="E1765" s="57">
        <v>3</v>
      </c>
      <c r="F1765" s="57">
        <v>3.0070000000000001</v>
      </c>
      <c r="G1765" s="57">
        <v>0</v>
      </c>
      <c r="H1765" s="57">
        <v>28.2</v>
      </c>
      <c r="I1765" s="57">
        <v>42</v>
      </c>
      <c r="J1765" s="57">
        <v>0</v>
      </c>
      <c r="K1765" s="57">
        <v>0</v>
      </c>
      <c r="L1765" s="57">
        <v>0</v>
      </c>
      <c r="M1765" s="57">
        <v>0</v>
      </c>
      <c r="N1765" s="58">
        <v>1.1499999999999999</v>
      </c>
      <c r="O1765" s="58">
        <v>2.2999999999999998</v>
      </c>
      <c r="P1765" s="58">
        <v>0</v>
      </c>
      <c r="Q1765" s="58">
        <v>0</v>
      </c>
      <c r="R1765" s="58">
        <v>0</v>
      </c>
      <c r="S1765" s="91">
        <v>0</v>
      </c>
    </row>
    <row r="1766" spans="1:19">
      <c r="A1766" s="54" t="s">
        <v>3714</v>
      </c>
      <c r="B1766" s="55" t="s">
        <v>3715</v>
      </c>
      <c r="C1766" s="56">
        <v>5</v>
      </c>
      <c r="D1766" s="57">
        <v>71</v>
      </c>
      <c r="E1766" s="57">
        <v>3</v>
      </c>
      <c r="F1766" s="57">
        <v>3</v>
      </c>
      <c r="G1766" s="57">
        <v>2.6</v>
      </c>
      <c r="H1766" s="57">
        <v>11</v>
      </c>
      <c r="I1766" s="57">
        <v>29.5</v>
      </c>
      <c r="J1766" s="57">
        <v>43.5</v>
      </c>
      <c r="K1766" s="57">
        <v>0</v>
      </c>
      <c r="L1766" s="57">
        <v>0</v>
      </c>
      <c r="M1766" s="57">
        <v>0</v>
      </c>
      <c r="N1766" s="58">
        <v>0</v>
      </c>
      <c r="O1766" s="58">
        <v>1.1499999999999999</v>
      </c>
      <c r="P1766" s="58">
        <v>2.2999999999999998</v>
      </c>
      <c r="Q1766" s="58">
        <v>0</v>
      </c>
      <c r="R1766" s="58">
        <v>0</v>
      </c>
      <c r="S1766" s="91">
        <v>0</v>
      </c>
    </row>
    <row r="1767" spans="1:19">
      <c r="A1767" s="54" t="s">
        <v>3716</v>
      </c>
      <c r="B1767" s="55" t="s">
        <v>3717</v>
      </c>
      <c r="C1767" s="56">
        <v>5</v>
      </c>
      <c r="D1767" s="57">
        <v>71</v>
      </c>
      <c r="E1767" s="57">
        <v>3</v>
      </c>
      <c r="F1767" s="57">
        <v>3</v>
      </c>
      <c r="G1767" s="57">
        <v>2.6</v>
      </c>
      <c r="H1767" s="57">
        <v>11</v>
      </c>
      <c r="I1767" s="57">
        <v>29.5</v>
      </c>
      <c r="J1767" s="57">
        <v>47.5</v>
      </c>
      <c r="K1767" s="57">
        <v>0</v>
      </c>
      <c r="L1767" s="57">
        <v>0</v>
      </c>
      <c r="M1767" s="57">
        <v>0</v>
      </c>
      <c r="N1767" s="58">
        <v>0</v>
      </c>
      <c r="O1767" s="58">
        <v>1.1499999999999999</v>
      </c>
      <c r="P1767" s="58">
        <v>2.2999999999999998</v>
      </c>
      <c r="Q1767" s="58">
        <v>0</v>
      </c>
      <c r="R1767" s="58">
        <v>0</v>
      </c>
      <c r="S1767" s="91">
        <v>0</v>
      </c>
    </row>
    <row r="1768" spans="1:19">
      <c r="A1768" s="54" t="s">
        <v>3718</v>
      </c>
      <c r="B1768" s="55" t="s">
        <v>3719</v>
      </c>
      <c r="C1768" s="56">
        <v>5</v>
      </c>
      <c r="D1768" s="57">
        <v>71</v>
      </c>
      <c r="E1768" s="57">
        <v>3</v>
      </c>
      <c r="F1768" s="57">
        <v>3</v>
      </c>
      <c r="G1768" s="57">
        <v>2.6</v>
      </c>
      <c r="H1768" s="57">
        <v>11</v>
      </c>
      <c r="I1768" s="57">
        <v>29.5</v>
      </c>
      <c r="J1768" s="57">
        <v>49.5</v>
      </c>
      <c r="K1768" s="57">
        <v>0</v>
      </c>
      <c r="L1768" s="57">
        <v>0</v>
      </c>
      <c r="M1768" s="57">
        <v>0</v>
      </c>
      <c r="N1768" s="58">
        <v>0</v>
      </c>
      <c r="O1768" s="58">
        <v>1.1499999999999999</v>
      </c>
      <c r="P1768" s="58">
        <v>2.2999999999999998</v>
      </c>
      <c r="Q1768" s="58">
        <v>0</v>
      </c>
      <c r="R1768" s="58">
        <v>0</v>
      </c>
      <c r="S1768" s="91">
        <v>0</v>
      </c>
    </row>
    <row r="1769" spans="1:19">
      <c r="A1769" s="54" t="s">
        <v>3720</v>
      </c>
      <c r="B1769" s="55" t="s">
        <v>3721</v>
      </c>
      <c r="C1769" s="56">
        <v>5</v>
      </c>
      <c r="D1769" s="57">
        <v>72</v>
      </c>
      <c r="E1769" s="57">
        <v>3</v>
      </c>
      <c r="F1769" s="57">
        <v>3.0070000000000001</v>
      </c>
      <c r="G1769" s="57">
        <v>0</v>
      </c>
      <c r="H1769" s="57">
        <v>28.2</v>
      </c>
      <c r="I1769" s="57">
        <v>41.5</v>
      </c>
      <c r="J1769" s="57">
        <v>0</v>
      </c>
      <c r="K1769" s="57">
        <v>0</v>
      </c>
      <c r="L1769" s="57">
        <v>0</v>
      </c>
      <c r="M1769" s="57">
        <v>0</v>
      </c>
      <c r="N1769" s="58">
        <v>1.1499999999999999</v>
      </c>
      <c r="O1769" s="58">
        <v>3.15</v>
      </c>
      <c r="P1769" s="58">
        <v>0</v>
      </c>
      <c r="Q1769" s="58">
        <v>0</v>
      </c>
      <c r="R1769" s="58">
        <v>0</v>
      </c>
      <c r="S1769" s="91">
        <v>0</v>
      </c>
    </row>
    <row r="1770" spans="1:19">
      <c r="A1770" s="54" t="s">
        <v>3722</v>
      </c>
      <c r="B1770" s="55" t="s">
        <v>92</v>
      </c>
      <c r="C1770" s="56">
        <v>5</v>
      </c>
      <c r="D1770" s="57">
        <v>71.599999999999994</v>
      </c>
      <c r="E1770" s="57">
        <v>2.6</v>
      </c>
      <c r="F1770" s="57">
        <v>3.0070000000000001</v>
      </c>
      <c r="G1770" s="57">
        <v>0</v>
      </c>
      <c r="H1770" s="57">
        <v>29.9</v>
      </c>
      <c r="I1770" s="57">
        <v>0</v>
      </c>
      <c r="J1770" s="57">
        <v>0</v>
      </c>
      <c r="K1770" s="57">
        <v>0</v>
      </c>
      <c r="L1770" s="57">
        <v>0</v>
      </c>
      <c r="M1770" s="57">
        <v>0</v>
      </c>
      <c r="N1770" s="58">
        <v>1.3</v>
      </c>
      <c r="O1770" s="58">
        <v>0</v>
      </c>
      <c r="P1770" s="58">
        <v>0</v>
      </c>
      <c r="Q1770" s="58">
        <v>0</v>
      </c>
      <c r="R1770" s="58">
        <v>0</v>
      </c>
      <c r="S1770" s="91">
        <v>0</v>
      </c>
    </row>
    <row r="1771" spans="1:19">
      <c r="A1771" s="54" t="s">
        <v>3723</v>
      </c>
      <c r="B1771" s="55" t="s">
        <v>3724</v>
      </c>
      <c r="C1771" s="56">
        <v>5</v>
      </c>
      <c r="D1771" s="57">
        <v>71.599999999999994</v>
      </c>
      <c r="E1771" s="57">
        <v>2.6</v>
      </c>
      <c r="F1771" s="57">
        <v>2.5219999999999998</v>
      </c>
      <c r="G1771" s="57">
        <v>2.4</v>
      </c>
      <c r="H1771" s="57">
        <v>15</v>
      </c>
      <c r="I1771" s="57">
        <v>27.7</v>
      </c>
      <c r="J1771" s="57">
        <v>0</v>
      </c>
      <c r="K1771" s="57">
        <v>0</v>
      </c>
      <c r="L1771" s="57">
        <v>0</v>
      </c>
      <c r="M1771" s="57">
        <v>0</v>
      </c>
      <c r="N1771" s="58">
        <v>0</v>
      </c>
      <c r="O1771" s="58">
        <v>1.3</v>
      </c>
      <c r="P1771" s="58">
        <v>0</v>
      </c>
      <c r="Q1771" s="58">
        <v>0</v>
      </c>
      <c r="R1771" s="58">
        <v>0</v>
      </c>
      <c r="S1771" s="91">
        <v>0</v>
      </c>
    </row>
    <row r="1772" spans="1:19">
      <c r="A1772" s="54" t="s">
        <v>3725</v>
      </c>
      <c r="B1772" s="55" t="s">
        <v>3726</v>
      </c>
      <c r="C1772" s="56">
        <v>5</v>
      </c>
      <c r="D1772" s="57">
        <v>71.599999999999994</v>
      </c>
      <c r="E1772" s="57">
        <v>2.6</v>
      </c>
      <c r="F1772" s="57">
        <v>2.5219999999999998</v>
      </c>
      <c r="G1772" s="57">
        <v>2.4</v>
      </c>
      <c r="H1772" s="57">
        <v>17</v>
      </c>
      <c r="I1772" s="57">
        <v>29.7</v>
      </c>
      <c r="J1772" s="57">
        <v>0</v>
      </c>
      <c r="K1772" s="57">
        <v>0</v>
      </c>
      <c r="L1772" s="57">
        <v>0</v>
      </c>
      <c r="M1772" s="57">
        <v>0</v>
      </c>
      <c r="N1772" s="58">
        <v>0</v>
      </c>
      <c r="O1772" s="58">
        <v>1.3</v>
      </c>
      <c r="P1772" s="58">
        <v>0</v>
      </c>
      <c r="Q1772" s="58">
        <v>0</v>
      </c>
      <c r="R1772" s="58">
        <v>0</v>
      </c>
      <c r="S1772" s="91">
        <v>0</v>
      </c>
    </row>
    <row r="1773" spans="1:19">
      <c r="A1773" s="54" t="s">
        <v>3727</v>
      </c>
      <c r="B1773" s="55" t="s">
        <v>3728</v>
      </c>
      <c r="C1773" s="56">
        <v>5</v>
      </c>
      <c r="D1773" s="57">
        <v>74.5</v>
      </c>
      <c r="E1773" s="57">
        <v>2.6</v>
      </c>
      <c r="F1773" s="57">
        <v>3.0070000000000001</v>
      </c>
      <c r="G1773" s="57">
        <v>0</v>
      </c>
      <c r="H1773" s="57">
        <v>28.2</v>
      </c>
      <c r="I1773" s="57">
        <v>44.177</v>
      </c>
      <c r="J1773" s="57">
        <v>0</v>
      </c>
      <c r="K1773" s="57">
        <v>0</v>
      </c>
      <c r="L1773" s="57">
        <v>0</v>
      </c>
      <c r="M1773" s="57">
        <v>0</v>
      </c>
      <c r="N1773" s="58">
        <v>1.1499999999999999</v>
      </c>
      <c r="O1773" s="58">
        <v>2</v>
      </c>
      <c r="P1773" s="58">
        <v>0</v>
      </c>
      <c r="Q1773" s="58">
        <v>0</v>
      </c>
      <c r="R1773" s="58">
        <v>0</v>
      </c>
      <c r="S1773" s="91">
        <v>0</v>
      </c>
    </row>
    <row r="1774" spans="1:19">
      <c r="A1774" s="54" t="s">
        <v>3729</v>
      </c>
      <c r="B1774" s="55" t="s">
        <v>3730</v>
      </c>
      <c r="C1774" s="56">
        <v>5</v>
      </c>
      <c r="D1774" s="57">
        <v>71</v>
      </c>
      <c r="E1774" s="57">
        <v>3</v>
      </c>
      <c r="F1774" s="57">
        <v>3</v>
      </c>
      <c r="G1774" s="57">
        <v>2.61</v>
      </c>
      <c r="H1774" s="57">
        <v>11</v>
      </c>
      <c r="I1774" s="57">
        <v>29.5</v>
      </c>
      <c r="J1774" s="57">
        <v>41.5</v>
      </c>
      <c r="K1774" s="57">
        <v>0</v>
      </c>
      <c r="L1774" s="57">
        <v>0</v>
      </c>
      <c r="M1774" s="57">
        <v>0</v>
      </c>
      <c r="N1774" s="58">
        <v>0</v>
      </c>
      <c r="O1774" s="58">
        <v>1.3</v>
      </c>
      <c r="P1774" s="58">
        <v>2.15</v>
      </c>
      <c r="Q1774" s="58">
        <v>0</v>
      </c>
      <c r="R1774" s="58">
        <v>0</v>
      </c>
      <c r="S1774" s="91">
        <v>0</v>
      </c>
    </row>
    <row r="1775" spans="1:19">
      <c r="A1775" s="54" t="s">
        <v>3731</v>
      </c>
      <c r="B1775" s="55" t="s">
        <v>3732</v>
      </c>
      <c r="C1775" s="56">
        <v>5</v>
      </c>
      <c r="D1775" s="57">
        <v>71</v>
      </c>
      <c r="E1775" s="57">
        <v>3</v>
      </c>
      <c r="F1775" s="57">
        <v>3</v>
      </c>
      <c r="G1775" s="57">
        <v>2.61</v>
      </c>
      <c r="H1775" s="57">
        <v>11</v>
      </c>
      <c r="I1775" s="57">
        <v>29.5</v>
      </c>
      <c r="J1775" s="57">
        <v>41.5</v>
      </c>
      <c r="K1775" s="57">
        <v>0</v>
      </c>
      <c r="L1775" s="57">
        <v>0</v>
      </c>
      <c r="M1775" s="57">
        <v>0</v>
      </c>
      <c r="N1775" s="58">
        <v>0</v>
      </c>
      <c r="O1775" s="58">
        <v>1.3</v>
      </c>
      <c r="P1775" s="58">
        <v>2.15</v>
      </c>
      <c r="Q1775" s="58">
        <v>0</v>
      </c>
      <c r="R1775" s="58">
        <v>0</v>
      </c>
      <c r="S1775" s="91">
        <v>0</v>
      </c>
    </row>
    <row r="1776" spans="1:19">
      <c r="A1776" s="54" t="s">
        <v>3733</v>
      </c>
      <c r="B1776" s="55" t="s">
        <v>3734</v>
      </c>
      <c r="C1776" s="56">
        <v>5</v>
      </c>
      <c r="D1776" s="57">
        <v>71</v>
      </c>
      <c r="E1776" s="57">
        <v>3</v>
      </c>
      <c r="F1776" s="57">
        <v>3</v>
      </c>
      <c r="G1776" s="57">
        <v>2.61</v>
      </c>
      <c r="H1776" s="57">
        <v>11</v>
      </c>
      <c r="I1776" s="57">
        <v>29.5</v>
      </c>
      <c r="J1776" s="57">
        <v>43.5</v>
      </c>
      <c r="K1776" s="57">
        <v>0</v>
      </c>
      <c r="L1776" s="57">
        <v>0</v>
      </c>
      <c r="M1776" s="57">
        <v>0</v>
      </c>
      <c r="N1776" s="58">
        <v>0</v>
      </c>
      <c r="O1776" s="58">
        <v>1.3</v>
      </c>
      <c r="P1776" s="58">
        <v>2.15</v>
      </c>
      <c r="Q1776" s="58">
        <v>0</v>
      </c>
      <c r="R1776" s="58">
        <v>0</v>
      </c>
      <c r="S1776" s="91">
        <v>0</v>
      </c>
    </row>
    <row r="1777" spans="1:19">
      <c r="A1777" s="54" t="s">
        <v>3735</v>
      </c>
      <c r="B1777" s="55" t="s">
        <v>3736</v>
      </c>
      <c r="C1777" s="56">
        <v>5</v>
      </c>
      <c r="D1777" s="57">
        <v>71</v>
      </c>
      <c r="E1777" s="57">
        <v>3</v>
      </c>
      <c r="F1777" s="57">
        <v>3</v>
      </c>
      <c r="G1777" s="57">
        <v>2.61</v>
      </c>
      <c r="H1777" s="57">
        <v>11</v>
      </c>
      <c r="I1777" s="57">
        <v>29.5</v>
      </c>
      <c r="J1777" s="57">
        <v>47.5</v>
      </c>
      <c r="K1777" s="57">
        <v>0</v>
      </c>
      <c r="L1777" s="57">
        <v>0</v>
      </c>
      <c r="M1777" s="57">
        <v>0</v>
      </c>
      <c r="N1777" s="58">
        <v>0</v>
      </c>
      <c r="O1777" s="58">
        <v>1.3</v>
      </c>
      <c r="P1777" s="58">
        <v>2.15</v>
      </c>
      <c r="Q1777" s="58">
        <v>0</v>
      </c>
      <c r="R1777" s="58">
        <v>0</v>
      </c>
      <c r="S1777" s="91">
        <v>0</v>
      </c>
    </row>
    <row r="1778" spans="1:19">
      <c r="A1778" s="54" t="s">
        <v>3737</v>
      </c>
      <c r="B1778" s="55" t="s">
        <v>3738</v>
      </c>
      <c r="C1778" s="56">
        <v>5</v>
      </c>
      <c r="D1778" s="57">
        <v>71</v>
      </c>
      <c r="E1778" s="57">
        <v>3</v>
      </c>
      <c r="F1778" s="57">
        <v>3</v>
      </c>
      <c r="G1778" s="57">
        <v>2.61</v>
      </c>
      <c r="H1778" s="57">
        <v>11</v>
      </c>
      <c r="I1778" s="57">
        <v>29.5</v>
      </c>
      <c r="J1778" s="57">
        <v>49.5</v>
      </c>
      <c r="K1778" s="57">
        <v>0</v>
      </c>
      <c r="L1778" s="57">
        <v>0</v>
      </c>
      <c r="M1778" s="57">
        <v>0</v>
      </c>
      <c r="N1778" s="58">
        <v>0</v>
      </c>
      <c r="O1778" s="58">
        <v>1.3</v>
      </c>
      <c r="P1778" s="58">
        <v>2.15</v>
      </c>
      <c r="Q1778" s="58">
        <v>0</v>
      </c>
      <c r="R1778" s="58">
        <v>0</v>
      </c>
      <c r="S1778" s="91">
        <v>0</v>
      </c>
    </row>
    <row r="1779" spans="1:19">
      <c r="A1779" s="54" t="s">
        <v>3739</v>
      </c>
      <c r="B1779" s="55" t="s">
        <v>3740</v>
      </c>
      <c r="C1779" s="56">
        <v>5</v>
      </c>
      <c r="D1779" s="57">
        <v>71</v>
      </c>
      <c r="E1779" s="57">
        <v>3</v>
      </c>
      <c r="F1779" s="57">
        <v>3</v>
      </c>
      <c r="G1779" s="57">
        <v>2.61</v>
      </c>
      <c r="H1779" s="57">
        <v>11</v>
      </c>
      <c r="I1779" s="57">
        <v>29.5</v>
      </c>
      <c r="J1779" s="57">
        <v>41.5</v>
      </c>
      <c r="K1779" s="57">
        <v>0</v>
      </c>
      <c r="L1779" s="57">
        <v>0</v>
      </c>
      <c r="M1779" s="57">
        <v>0</v>
      </c>
      <c r="N1779" s="58">
        <v>0</v>
      </c>
      <c r="O1779" s="58">
        <v>1.3</v>
      </c>
      <c r="P1779" s="58">
        <v>2.15</v>
      </c>
      <c r="Q1779" s="58">
        <v>0</v>
      </c>
      <c r="R1779" s="58">
        <v>0</v>
      </c>
      <c r="S1779" s="91">
        <v>0</v>
      </c>
    </row>
    <row r="1780" spans="1:19">
      <c r="A1780" s="54" t="s">
        <v>3741</v>
      </c>
      <c r="B1780" s="55" t="s">
        <v>3742</v>
      </c>
      <c r="C1780" s="56">
        <v>5</v>
      </c>
      <c r="D1780" s="57">
        <v>71</v>
      </c>
      <c r="E1780" s="57">
        <v>3</v>
      </c>
      <c r="F1780" s="57">
        <v>3</v>
      </c>
      <c r="G1780" s="57">
        <v>2.61</v>
      </c>
      <c r="H1780" s="57">
        <v>11</v>
      </c>
      <c r="I1780" s="57">
        <v>29.5</v>
      </c>
      <c r="J1780" s="57">
        <v>43.5</v>
      </c>
      <c r="K1780" s="57">
        <v>0</v>
      </c>
      <c r="L1780" s="57">
        <v>0</v>
      </c>
      <c r="M1780" s="57">
        <v>0</v>
      </c>
      <c r="N1780" s="58">
        <v>0</v>
      </c>
      <c r="O1780" s="58">
        <v>1.3</v>
      </c>
      <c r="P1780" s="58">
        <v>2.15</v>
      </c>
      <c r="Q1780" s="58">
        <v>0</v>
      </c>
      <c r="R1780" s="58">
        <v>0</v>
      </c>
      <c r="S1780" s="91">
        <v>0</v>
      </c>
    </row>
    <row r="1781" spans="1:19">
      <c r="A1781" s="54" t="s">
        <v>3743</v>
      </c>
      <c r="B1781" s="55" t="s">
        <v>3744</v>
      </c>
      <c r="C1781" s="56">
        <v>5</v>
      </c>
      <c r="D1781" s="57">
        <v>71</v>
      </c>
      <c r="E1781" s="57">
        <v>3</v>
      </c>
      <c r="F1781" s="57">
        <v>3</v>
      </c>
      <c r="G1781" s="57">
        <v>2.61</v>
      </c>
      <c r="H1781" s="57">
        <v>11</v>
      </c>
      <c r="I1781" s="57">
        <v>29.5</v>
      </c>
      <c r="J1781" s="57">
        <v>47.5</v>
      </c>
      <c r="K1781" s="57">
        <v>0</v>
      </c>
      <c r="L1781" s="57">
        <v>0</v>
      </c>
      <c r="M1781" s="57">
        <v>0</v>
      </c>
      <c r="N1781" s="58">
        <v>0</v>
      </c>
      <c r="O1781" s="58">
        <v>1.3</v>
      </c>
      <c r="P1781" s="58">
        <v>2.15</v>
      </c>
      <c r="Q1781" s="58">
        <v>0</v>
      </c>
      <c r="R1781" s="58">
        <v>0</v>
      </c>
      <c r="S1781" s="91">
        <v>0</v>
      </c>
    </row>
    <row r="1782" spans="1:19">
      <c r="A1782" s="54" t="s">
        <v>3745</v>
      </c>
      <c r="B1782" s="55" t="s">
        <v>3746</v>
      </c>
      <c r="C1782" s="56">
        <v>5</v>
      </c>
      <c r="D1782" s="57">
        <v>71</v>
      </c>
      <c r="E1782" s="57">
        <v>3</v>
      </c>
      <c r="F1782" s="57">
        <v>3</v>
      </c>
      <c r="G1782" s="57">
        <v>2.61</v>
      </c>
      <c r="H1782" s="57">
        <v>11</v>
      </c>
      <c r="I1782" s="57">
        <v>29.5</v>
      </c>
      <c r="J1782" s="57">
        <v>49.5</v>
      </c>
      <c r="K1782" s="57">
        <v>0</v>
      </c>
      <c r="L1782" s="57">
        <v>0</v>
      </c>
      <c r="M1782" s="57">
        <v>0</v>
      </c>
      <c r="N1782" s="58">
        <v>0</v>
      </c>
      <c r="O1782" s="58">
        <v>1.3</v>
      </c>
      <c r="P1782" s="58">
        <v>2.15</v>
      </c>
      <c r="Q1782" s="58">
        <v>0</v>
      </c>
      <c r="R1782" s="58">
        <v>0</v>
      </c>
      <c r="S1782" s="91">
        <v>0</v>
      </c>
    </row>
    <row r="1783" spans="1:19">
      <c r="A1783" s="54" t="s">
        <v>3747</v>
      </c>
      <c r="B1783" s="55" t="s">
        <v>3748</v>
      </c>
      <c r="C1783" s="56">
        <v>5</v>
      </c>
      <c r="D1783" s="57">
        <v>71.5</v>
      </c>
      <c r="E1783" s="57">
        <v>2.6</v>
      </c>
      <c r="F1783" s="57">
        <v>2.5219999999999998</v>
      </c>
      <c r="G1783" s="57">
        <v>0</v>
      </c>
      <c r="H1783" s="57">
        <v>35</v>
      </c>
      <c r="I1783" s="57">
        <v>45.5</v>
      </c>
      <c r="J1783" s="57">
        <v>0</v>
      </c>
      <c r="K1783" s="57">
        <v>0</v>
      </c>
      <c r="L1783" s="57">
        <v>0</v>
      </c>
      <c r="M1783" s="57">
        <v>0</v>
      </c>
      <c r="N1783" s="58">
        <v>1.3</v>
      </c>
      <c r="O1783" s="58">
        <v>2.2999999999999998</v>
      </c>
      <c r="P1783" s="58">
        <v>0</v>
      </c>
      <c r="Q1783" s="58">
        <v>0</v>
      </c>
      <c r="R1783" s="58">
        <v>0</v>
      </c>
      <c r="S1783" s="91">
        <v>0</v>
      </c>
    </row>
    <row r="1784" spans="1:19">
      <c r="A1784" s="54" t="s">
        <v>3749</v>
      </c>
      <c r="B1784" s="55" t="s">
        <v>3750</v>
      </c>
      <c r="C1784" s="56">
        <v>5</v>
      </c>
      <c r="D1784" s="57">
        <v>85</v>
      </c>
      <c r="E1784" s="57">
        <v>3</v>
      </c>
      <c r="F1784" s="57">
        <v>3.0070000000000001</v>
      </c>
      <c r="G1784" s="57">
        <v>2.41</v>
      </c>
      <c r="H1784" s="57">
        <v>20</v>
      </c>
      <c r="I1784" s="57">
        <v>42.5</v>
      </c>
      <c r="J1784" s="57">
        <v>46.5</v>
      </c>
      <c r="K1784" s="57">
        <v>51</v>
      </c>
      <c r="L1784" s="57">
        <v>65</v>
      </c>
      <c r="M1784" s="57">
        <v>0</v>
      </c>
      <c r="N1784" s="58">
        <v>0</v>
      </c>
      <c r="O1784" s="58">
        <v>0.15</v>
      </c>
      <c r="P1784" s="58">
        <v>1</v>
      </c>
      <c r="Q1784" s="58">
        <v>1.45</v>
      </c>
      <c r="R1784" s="58">
        <v>3</v>
      </c>
      <c r="S1784" s="91">
        <v>0</v>
      </c>
    </row>
    <row r="1785" spans="1:19">
      <c r="A1785" s="54" t="s">
        <v>3751</v>
      </c>
      <c r="B1785" s="55" t="s">
        <v>3752</v>
      </c>
      <c r="C1785" s="56">
        <v>5</v>
      </c>
      <c r="D1785" s="57">
        <v>83.5</v>
      </c>
      <c r="E1785" s="57">
        <v>3</v>
      </c>
      <c r="F1785" s="57">
        <v>3</v>
      </c>
      <c r="G1785" s="57">
        <v>2.5539999999999998</v>
      </c>
      <c r="H1785" s="57">
        <v>16</v>
      </c>
      <c r="I1785" s="57">
        <v>44.24</v>
      </c>
      <c r="J1785" s="57">
        <v>48.16</v>
      </c>
      <c r="K1785" s="57">
        <v>58.390999999999998</v>
      </c>
      <c r="L1785" s="57">
        <v>72.817999999999998</v>
      </c>
      <c r="M1785" s="57">
        <v>73.531000000000006</v>
      </c>
      <c r="N1785" s="58">
        <v>0</v>
      </c>
      <c r="O1785" s="58">
        <v>0.45</v>
      </c>
      <c r="P1785" s="58">
        <v>1.3</v>
      </c>
      <c r="Q1785" s="58">
        <v>3</v>
      </c>
      <c r="R1785" s="58">
        <v>22</v>
      </c>
      <c r="S1785" s="91">
        <v>0</v>
      </c>
    </row>
    <row r="1786" spans="1:19">
      <c r="A1786" s="54" t="s">
        <v>3753</v>
      </c>
      <c r="B1786" s="55" t="s">
        <v>3754</v>
      </c>
      <c r="C1786" s="56">
        <v>5</v>
      </c>
      <c r="D1786" s="57">
        <v>85</v>
      </c>
      <c r="E1786" s="57">
        <v>3</v>
      </c>
      <c r="F1786" s="57">
        <v>3</v>
      </c>
      <c r="G1786" s="57">
        <v>2.96</v>
      </c>
      <c r="H1786" s="57">
        <v>9</v>
      </c>
      <c r="I1786" s="57">
        <v>33.215000000000003</v>
      </c>
      <c r="J1786" s="57">
        <v>42.77</v>
      </c>
      <c r="K1786" s="57">
        <v>49.451000000000001</v>
      </c>
      <c r="L1786" s="57">
        <v>55.103000000000002</v>
      </c>
      <c r="M1786" s="57">
        <v>64.311000000000007</v>
      </c>
      <c r="N1786" s="58">
        <v>0</v>
      </c>
      <c r="O1786" s="58">
        <v>0.45</v>
      </c>
      <c r="P1786" s="58">
        <v>1.3</v>
      </c>
      <c r="Q1786" s="58">
        <v>1</v>
      </c>
      <c r="R1786" s="58">
        <v>6.3</v>
      </c>
      <c r="S1786" s="91">
        <v>1</v>
      </c>
    </row>
    <row r="1787" spans="1:19">
      <c r="A1787" s="54" t="s">
        <v>3755</v>
      </c>
      <c r="B1787" s="55" t="s">
        <v>3756</v>
      </c>
      <c r="C1787" s="56">
        <v>5</v>
      </c>
      <c r="D1787" s="57">
        <v>82</v>
      </c>
      <c r="E1787" s="57">
        <v>3</v>
      </c>
      <c r="F1787" s="57">
        <v>3</v>
      </c>
      <c r="G1787" s="57">
        <v>2.94</v>
      </c>
      <c r="H1787" s="57">
        <v>9</v>
      </c>
      <c r="I1787" s="57">
        <v>35.494999999999997</v>
      </c>
      <c r="J1787" s="57">
        <v>44.250999999999998</v>
      </c>
      <c r="K1787" s="57">
        <v>51.287999999999997</v>
      </c>
      <c r="L1787" s="57">
        <v>59.445999999999998</v>
      </c>
      <c r="M1787" s="57">
        <v>64.341999999999999</v>
      </c>
      <c r="N1787" s="58">
        <v>0</v>
      </c>
      <c r="O1787" s="58">
        <v>1</v>
      </c>
      <c r="P1787" s="58">
        <v>0.55000000000000004</v>
      </c>
      <c r="Q1787" s="58">
        <v>2.2999999999999998</v>
      </c>
      <c r="R1787" s="58">
        <v>8</v>
      </c>
      <c r="S1787" s="91">
        <v>2</v>
      </c>
    </row>
    <row r="1788" spans="1:19">
      <c r="A1788" s="54" t="s">
        <v>3757</v>
      </c>
      <c r="B1788" s="55" t="s">
        <v>3758</v>
      </c>
      <c r="C1788" s="56">
        <v>5</v>
      </c>
      <c r="D1788" s="57">
        <v>82</v>
      </c>
      <c r="E1788" s="57">
        <v>3</v>
      </c>
      <c r="F1788" s="57">
        <v>3</v>
      </c>
      <c r="G1788" s="57">
        <v>2.95</v>
      </c>
      <c r="H1788" s="57">
        <v>9</v>
      </c>
      <c r="I1788" s="57">
        <v>34.923000000000002</v>
      </c>
      <c r="J1788" s="57">
        <v>44.250999999999998</v>
      </c>
      <c r="K1788" s="57">
        <v>51.287999999999997</v>
      </c>
      <c r="L1788" s="57">
        <v>59.445999999999998</v>
      </c>
      <c r="M1788" s="57">
        <v>64.341999999999999</v>
      </c>
      <c r="N1788" s="58">
        <v>0</v>
      </c>
      <c r="O1788" s="58">
        <v>1</v>
      </c>
      <c r="P1788" s="58">
        <v>0.55000000000000004</v>
      </c>
      <c r="Q1788" s="58">
        <v>2.2999999999999998</v>
      </c>
      <c r="R1788" s="58">
        <v>8</v>
      </c>
      <c r="S1788" s="91">
        <v>2</v>
      </c>
    </row>
    <row r="1789" spans="1:19">
      <c r="A1789" s="54" t="s">
        <v>3759</v>
      </c>
      <c r="B1789" s="55" t="s">
        <v>3760</v>
      </c>
      <c r="C1789" s="56">
        <v>5</v>
      </c>
      <c r="D1789" s="57">
        <v>82</v>
      </c>
      <c r="E1789" s="57">
        <v>3</v>
      </c>
      <c r="F1789" s="57">
        <v>3</v>
      </c>
      <c r="G1789" s="57">
        <v>2.96</v>
      </c>
      <c r="H1789" s="57">
        <v>9</v>
      </c>
      <c r="I1789" s="57">
        <v>34.35</v>
      </c>
      <c r="J1789" s="57">
        <v>44.250999999999998</v>
      </c>
      <c r="K1789" s="57">
        <v>51.287999999999997</v>
      </c>
      <c r="L1789" s="57">
        <v>59.445999999999998</v>
      </c>
      <c r="M1789" s="57">
        <v>64.341999999999999</v>
      </c>
      <c r="N1789" s="58">
        <v>0</v>
      </c>
      <c r="O1789" s="58">
        <v>1</v>
      </c>
      <c r="P1789" s="58">
        <v>0.55000000000000004</v>
      </c>
      <c r="Q1789" s="58">
        <v>2.2999999999999998</v>
      </c>
      <c r="R1789" s="58">
        <v>8</v>
      </c>
      <c r="S1789" s="91">
        <v>2</v>
      </c>
    </row>
    <row r="1790" spans="1:19">
      <c r="A1790" s="54" t="s">
        <v>3761</v>
      </c>
      <c r="B1790" s="55" t="s">
        <v>3762</v>
      </c>
      <c r="C1790" s="56">
        <v>5</v>
      </c>
      <c r="D1790" s="57">
        <v>82</v>
      </c>
      <c r="E1790" s="57">
        <v>3</v>
      </c>
      <c r="F1790" s="57">
        <v>3</v>
      </c>
      <c r="G1790" s="57">
        <v>2.97</v>
      </c>
      <c r="H1790" s="57">
        <v>9</v>
      </c>
      <c r="I1790" s="57">
        <v>33.777000000000001</v>
      </c>
      <c r="J1790" s="57">
        <v>44.250999999999998</v>
      </c>
      <c r="K1790" s="57">
        <v>51.287999999999997</v>
      </c>
      <c r="L1790" s="57">
        <v>59.445999999999998</v>
      </c>
      <c r="M1790" s="57">
        <v>64.341999999999999</v>
      </c>
      <c r="N1790" s="58">
        <v>0</v>
      </c>
      <c r="O1790" s="58">
        <v>1</v>
      </c>
      <c r="P1790" s="58">
        <v>0.55000000000000004</v>
      </c>
      <c r="Q1790" s="58">
        <v>2.2999999999999998</v>
      </c>
      <c r="R1790" s="58">
        <v>8</v>
      </c>
      <c r="S1790" s="91">
        <v>2</v>
      </c>
    </row>
    <row r="1791" spans="1:19">
      <c r="A1791" s="54" t="s">
        <v>3763</v>
      </c>
      <c r="B1791" s="55" t="s">
        <v>3764</v>
      </c>
      <c r="C1791" s="56">
        <v>5</v>
      </c>
      <c r="D1791" s="57">
        <v>82</v>
      </c>
      <c r="E1791" s="57">
        <v>3</v>
      </c>
      <c r="F1791" s="57">
        <v>3</v>
      </c>
      <c r="G1791" s="57">
        <v>2.98</v>
      </c>
      <c r="H1791" s="57">
        <v>9</v>
      </c>
      <c r="I1791" s="57">
        <v>33.204000000000001</v>
      </c>
      <c r="J1791" s="57">
        <v>44.250999999999998</v>
      </c>
      <c r="K1791" s="57">
        <v>51.287999999999997</v>
      </c>
      <c r="L1791" s="57">
        <v>59.445999999999998</v>
      </c>
      <c r="M1791" s="57">
        <v>64.341999999999999</v>
      </c>
      <c r="N1791" s="58">
        <v>0</v>
      </c>
      <c r="O1791" s="58">
        <v>1</v>
      </c>
      <c r="P1791" s="58">
        <v>0.55000000000000004</v>
      </c>
      <c r="Q1791" s="58">
        <v>2.2999999999999998</v>
      </c>
      <c r="R1791" s="58">
        <v>8</v>
      </c>
      <c r="S1791" s="91">
        <v>2</v>
      </c>
    </row>
    <row r="1792" spans="1:19">
      <c r="A1792" s="54" t="s">
        <v>3765</v>
      </c>
      <c r="B1792" s="55" t="s">
        <v>3766</v>
      </c>
      <c r="C1792" s="56">
        <v>5</v>
      </c>
      <c r="D1792" s="57">
        <v>85</v>
      </c>
      <c r="E1792" s="57">
        <v>3</v>
      </c>
      <c r="F1792" s="57">
        <v>3.0070000000000001</v>
      </c>
      <c r="G1792" s="57">
        <v>0</v>
      </c>
      <c r="H1792" s="57">
        <v>41.5</v>
      </c>
      <c r="I1792" s="57">
        <v>50.5</v>
      </c>
      <c r="J1792" s="57">
        <v>63</v>
      </c>
      <c r="K1792" s="57">
        <v>0</v>
      </c>
      <c r="L1792" s="57">
        <v>0</v>
      </c>
      <c r="M1792" s="57">
        <v>0</v>
      </c>
      <c r="N1792" s="58">
        <v>1</v>
      </c>
      <c r="O1792" s="58">
        <v>1.3</v>
      </c>
      <c r="P1792" s="58">
        <v>2</v>
      </c>
      <c r="Q1792" s="58">
        <v>0</v>
      </c>
      <c r="R1792" s="58">
        <v>0</v>
      </c>
      <c r="S1792" s="91">
        <v>0</v>
      </c>
    </row>
    <row r="1793" spans="1:19">
      <c r="A1793" s="54" t="s">
        <v>3767</v>
      </c>
      <c r="B1793" s="55" t="s">
        <v>3768</v>
      </c>
      <c r="C1793" s="56">
        <v>5</v>
      </c>
      <c r="D1793" s="57">
        <v>85</v>
      </c>
      <c r="E1793" s="57">
        <v>2.6</v>
      </c>
      <c r="F1793" s="57">
        <v>3.0070000000000001</v>
      </c>
      <c r="G1793" s="57">
        <v>0</v>
      </c>
      <c r="H1793" s="57">
        <v>40.5</v>
      </c>
      <c r="I1793" s="57">
        <v>55</v>
      </c>
      <c r="J1793" s="57">
        <v>0</v>
      </c>
      <c r="K1793" s="57">
        <v>0</v>
      </c>
      <c r="L1793" s="57">
        <v>0</v>
      </c>
      <c r="M1793" s="57">
        <v>0</v>
      </c>
      <c r="N1793" s="58">
        <v>1</v>
      </c>
      <c r="O1793" s="58">
        <v>2</v>
      </c>
      <c r="P1793" s="58">
        <v>0</v>
      </c>
      <c r="Q1793" s="58">
        <v>0</v>
      </c>
      <c r="R1793" s="58">
        <v>0</v>
      </c>
      <c r="S1793" s="91">
        <v>0</v>
      </c>
    </row>
    <row r="1794" spans="1:19">
      <c r="A1794" s="54" t="s">
        <v>3769</v>
      </c>
      <c r="B1794" s="55" t="s">
        <v>3770</v>
      </c>
      <c r="C1794" s="56">
        <v>5</v>
      </c>
      <c r="D1794" s="57">
        <v>85.4</v>
      </c>
      <c r="E1794" s="57">
        <v>3</v>
      </c>
      <c r="F1794" s="57">
        <v>3.0070000000000001</v>
      </c>
      <c r="G1794" s="57">
        <v>0</v>
      </c>
      <c r="H1794" s="57">
        <v>41.5</v>
      </c>
      <c r="I1794" s="57">
        <v>56</v>
      </c>
      <c r="J1794" s="57">
        <v>0</v>
      </c>
      <c r="K1794" s="57">
        <v>0</v>
      </c>
      <c r="L1794" s="57">
        <v>0</v>
      </c>
      <c r="M1794" s="57">
        <v>0</v>
      </c>
      <c r="N1794" s="58">
        <v>1</v>
      </c>
      <c r="O1794" s="58">
        <v>2</v>
      </c>
      <c r="P1794" s="58">
        <v>0</v>
      </c>
      <c r="Q1794" s="58">
        <v>0</v>
      </c>
      <c r="R1794" s="58">
        <v>0</v>
      </c>
      <c r="S1794" s="91">
        <v>0</v>
      </c>
    </row>
    <row r="1795" spans="1:19">
      <c r="A1795" s="54" t="s">
        <v>3771</v>
      </c>
      <c r="B1795" s="55" t="s">
        <v>3772</v>
      </c>
      <c r="C1795" s="56">
        <v>5</v>
      </c>
      <c r="D1795" s="57">
        <v>82</v>
      </c>
      <c r="E1795" s="57">
        <v>3</v>
      </c>
      <c r="F1795" s="57">
        <v>3</v>
      </c>
      <c r="G1795" s="57">
        <v>2.96</v>
      </c>
      <c r="H1795" s="57">
        <v>9</v>
      </c>
      <c r="I1795" s="57">
        <v>32.450000000000003</v>
      </c>
      <c r="J1795" s="57">
        <v>50.073999999999998</v>
      </c>
      <c r="K1795" s="57">
        <v>59.954999999999998</v>
      </c>
      <c r="L1795" s="57">
        <v>64.463999999999999</v>
      </c>
      <c r="M1795" s="57">
        <v>0</v>
      </c>
      <c r="N1795" s="58">
        <v>0</v>
      </c>
      <c r="O1795" s="58">
        <v>0.55000000000000004</v>
      </c>
      <c r="P1795" s="58">
        <v>2.2999999999999998</v>
      </c>
      <c r="Q1795" s="58">
        <v>8</v>
      </c>
      <c r="R1795" s="58">
        <v>3</v>
      </c>
      <c r="S1795" s="91">
        <v>0</v>
      </c>
    </row>
    <row r="1796" spans="1:19">
      <c r="A1796" s="54" t="s">
        <v>3773</v>
      </c>
      <c r="B1796" s="55" t="s">
        <v>3774</v>
      </c>
      <c r="C1796" s="56">
        <v>5</v>
      </c>
      <c r="D1796" s="57">
        <v>83.5</v>
      </c>
      <c r="E1796" s="57">
        <v>3</v>
      </c>
      <c r="F1796" s="57">
        <v>3</v>
      </c>
      <c r="G1796" s="57">
        <v>2.5219999999999998</v>
      </c>
      <c r="H1796" s="57">
        <v>16</v>
      </c>
      <c r="I1796" s="57">
        <v>45</v>
      </c>
      <c r="J1796" s="57">
        <v>61.5</v>
      </c>
      <c r="K1796" s="57">
        <v>0</v>
      </c>
      <c r="L1796" s="57">
        <v>0</v>
      </c>
      <c r="M1796" s="57">
        <v>0</v>
      </c>
      <c r="N1796" s="58">
        <v>0</v>
      </c>
      <c r="O1796" s="58">
        <v>1.1499999999999999</v>
      </c>
      <c r="P1796" s="58">
        <v>3</v>
      </c>
      <c r="Q1796" s="58">
        <v>0</v>
      </c>
      <c r="R1796" s="58">
        <v>0</v>
      </c>
      <c r="S1796" s="91">
        <v>0</v>
      </c>
    </row>
    <row r="1797" spans="1:19">
      <c r="A1797" s="54" t="s">
        <v>3775</v>
      </c>
      <c r="B1797" s="55" t="s">
        <v>3776</v>
      </c>
      <c r="C1797" s="56">
        <v>5</v>
      </c>
      <c r="D1797" s="57">
        <v>83.5</v>
      </c>
      <c r="E1797" s="57">
        <v>3</v>
      </c>
      <c r="F1797" s="57">
        <v>3</v>
      </c>
      <c r="G1797" s="57">
        <v>2.5539999999999998</v>
      </c>
      <c r="H1797" s="57">
        <v>16</v>
      </c>
      <c r="I1797" s="57">
        <v>42.25</v>
      </c>
      <c r="J1797" s="57">
        <v>57</v>
      </c>
      <c r="K1797" s="57">
        <v>71.317999999999998</v>
      </c>
      <c r="L1797" s="57">
        <v>72.039000000000001</v>
      </c>
      <c r="M1797" s="57">
        <v>0</v>
      </c>
      <c r="N1797" s="58">
        <v>0</v>
      </c>
      <c r="O1797" s="58">
        <v>1.1499999999999999</v>
      </c>
      <c r="P1797" s="58">
        <v>3</v>
      </c>
      <c r="Q1797" s="58">
        <v>22</v>
      </c>
      <c r="R1797" s="58">
        <v>0</v>
      </c>
      <c r="S1797" s="91">
        <v>0</v>
      </c>
    </row>
    <row r="1798" spans="1:19">
      <c r="A1798" s="54" t="s">
        <v>3777</v>
      </c>
      <c r="B1798" s="55" t="s">
        <v>3778</v>
      </c>
      <c r="C1798" s="56">
        <v>5</v>
      </c>
      <c r="D1798" s="57">
        <v>87.5</v>
      </c>
      <c r="E1798" s="57">
        <v>3</v>
      </c>
      <c r="F1798" s="57">
        <v>3</v>
      </c>
      <c r="G1798" s="57">
        <v>2.58</v>
      </c>
      <c r="H1798" s="57">
        <v>14</v>
      </c>
      <c r="I1798" s="57">
        <v>46</v>
      </c>
      <c r="J1798" s="57">
        <v>64</v>
      </c>
      <c r="K1798" s="57">
        <v>77</v>
      </c>
      <c r="L1798" s="57">
        <v>0</v>
      </c>
      <c r="M1798" s="57">
        <v>0</v>
      </c>
      <c r="N1798" s="58">
        <v>0</v>
      </c>
      <c r="O1798" s="58">
        <v>1.1499999999999999</v>
      </c>
      <c r="P1798" s="58">
        <v>3.45</v>
      </c>
      <c r="Q1798" s="58">
        <v>0</v>
      </c>
      <c r="R1798" s="58">
        <v>0</v>
      </c>
      <c r="S1798" s="91">
        <v>0</v>
      </c>
    </row>
    <row r="1799" spans="1:19">
      <c r="A1799" s="54" t="s">
        <v>3779</v>
      </c>
      <c r="B1799" s="55" t="s">
        <v>3780</v>
      </c>
      <c r="C1799" s="56">
        <v>5</v>
      </c>
      <c r="D1799" s="57">
        <v>82</v>
      </c>
      <c r="E1799" s="57">
        <v>3</v>
      </c>
      <c r="F1799" s="57">
        <v>3</v>
      </c>
      <c r="G1799" s="57">
        <v>2.96</v>
      </c>
      <c r="H1799" s="57">
        <v>9</v>
      </c>
      <c r="I1799" s="57">
        <v>34.055999999999997</v>
      </c>
      <c r="J1799" s="57">
        <v>42.082000000000001</v>
      </c>
      <c r="K1799" s="57">
        <v>49.448999999999998</v>
      </c>
      <c r="L1799" s="57">
        <v>54.831000000000003</v>
      </c>
      <c r="M1799" s="57">
        <v>63.664999999999999</v>
      </c>
      <c r="N1799" s="58">
        <v>0</v>
      </c>
      <c r="O1799" s="58">
        <v>1.3</v>
      </c>
      <c r="P1799" s="58">
        <v>0.2</v>
      </c>
      <c r="Q1799" s="58">
        <v>3</v>
      </c>
      <c r="R1799" s="58">
        <v>5.3</v>
      </c>
      <c r="S1799" s="91">
        <v>2</v>
      </c>
    </row>
    <row r="1800" spans="1:19">
      <c r="A1800" s="54" t="s">
        <v>3781</v>
      </c>
      <c r="B1800" s="55" t="s">
        <v>3782</v>
      </c>
      <c r="C1800" s="56">
        <v>5</v>
      </c>
      <c r="D1800" s="57">
        <v>83.5</v>
      </c>
      <c r="E1800" s="57">
        <v>3</v>
      </c>
      <c r="F1800" s="57">
        <v>3</v>
      </c>
      <c r="G1800" s="57">
        <v>2.5539999999999998</v>
      </c>
      <c r="H1800" s="57">
        <v>16</v>
      </c>
      <c r="I1800" s="57">
        <v>44.5</v>
      </c>
      <c r="J1800" s="57">
        <v>56.5</v>
      </c>
      <c r="K1800" s="57">
        <v>73</v>
      </c>
      <c r="L1800" s="57">
        <v>73.5</v>
      </c>
      <c r="M1800" s="57">
        <v>0</v>
      </c>
      <c r="N1800" s="58">
        <v>0</v>
      </c>
      <c r="O1800" s="58">
        <v>1.3</v>
      </c>
      <c r="P1800" s="58">
        <v>3</v>
      </c>
      <c r="Q1800" s="58">
        <v>19.45</v>
      </c>
      <c r="R1800" s="58">
        <v>0</v>
      </c>
      <c r="S1800" s="91">
        <v>0</v>
      </c>
    </row>
    <row r="1801" spans="1:19">
      <c r="A1801" s="54" t="s">
        <v>3783</v>
      </c>
      <c r="B1801" s="55" t="s">
        <v>3784</v>
      </c>
      <c r="C1801" s="56">
        <v>5</v>
      </c>
      <c r="D1801" s="57">
        <v>83.5</v>
      </c>
      <c r="E1801" s="57">
        <v>3</v>
      </c>
      <c r="F1801" s="57">
        <v>3</v>
      </c>
      <c r="G1801" s="57">
        <v>2.5539999999999998</v>
      </c>
      <c r="H1801" s="57">
        <v>16</v>
      </c>
      <c r="I1801" s="57">
        <v>44.25</v>
      </c>
      <c r="J1801" s="57">
        <v>57.5</v>
      </c>
      <c r="K1801" s="57">
        <v>73</v>
      </c>
      <c r="L1801" s="57">
        <v>73.5</v>
      </c>
      <c r="M1801" s="57">
        <v>0</v>
      </c>
      <c r="N1801" s="58">
        <v>0</v>
      </c>
      <c r="O1801" s="58">
        <v>1.3</v>
      </c>
      <c r="P1801" s="58">
        <v>3</v>
      </c>
      <c r="Q1801" s="58">
        <v>22</v>
      </c>
      <c r="R1801" s="58">
        <v>0</v>
      </c>
      <c r="S1801" s="91">
        <v>0</v>
      </c>
    </row>
    <row r="1802" spans="1:19">
      <c r="A1802" s="54" t="s">
        <v>3785</v>
      </c>
      <c r="B1802" s="55" t="s">
        <v>3786</v>
      </c>
      <c r="C1802" s="56">
        <v>5</v>
      </c>
      <c r="D1802" s="57">
        <v>83.5</v>
      </c>
      <c r="E1802" s="57">
        <v>3</v>
      </c>
      <c r="F1802" s="57">
        <v>3</v>
      </c>
      <c r="G1802" s="57">
        <v>2.5539999999999998</v>
      </c>
      <c r="H1802" s="57">
        <v>16</v>
      </c>
      <c r="I1802" s="57">
        <v>44</v>
      </c>
      <c r="J1802" s="57">
        <v>56</v>
      </c>
      <c r="K1802" s="57">
        <v>72</v>
      </c>
      <c r="L1802" s="57">
        <v>72.5</v>
      </c>
      <c r="M1802" s="57">
        <v>0</v>
      </c>
      <c r="N1802" s="58">
        <v>0</v>
      </c>
      <c r="O1802" s="58">
        <v>1.3</v>
      </c>
      <c r="P1802" s="58">
        <v>3</v>
      </c>
      <c r="Q1802" s="58">
        <v>22.3</v>
      </c>
      <c r="R1802" s="58">
        <v>0</v>
      </c>
      <c r="S1802" s="91">
        <v>0</v>
      </c>
    </row>
    <row r="1803" spans="1:19">
      <c r="A1803" s="54" t="s">
        <v>3787</v>
      </c>
      <c r="B1803" s="55" t="s">
        <v>3788</v>
      </c>
      <c r="C1803" s="56">
        <v>5</v>
      </c>
      <c r="D1803" s="57">
        <v>92.8</v>
      </c>
      <c r="E1803" s="57">
        <v>2.6</v>
      </c>
      <c r="F1803" s="57">
        <v>2.5219999999999998</v>
      </c>
      <c r="G1803" s="57">
        <v>0</v>
      </c>
      <c r="H1803" s="57">
        <v>41.7</v>
      </c>
      <c r="I1803" s="57">
        <v>57.2</v>
      </c>
      <c r="J1803" s="57">
        <v>66.2</v>
      </c>
      <c r="K1803" s="57">
        <v>0</v>
      </c>
      <c r="L1803" s="57">
        <v>0</v>
      </c>
      <c r="M1803" s="57">
        <v>0</v>
      </c>
      <c r="N1803" s="58">
        <v>0.45</v>
      </c>
      <c r="O1803" s="58">
        <v>2</v>
      </c>
      <c r="P1803" s="58">
        <v>2.4500000000000002</v>
      </c>
      <c r="Q1803" s="58">
        <v>0</v>
      </c>
      <c r="R1803" s="58">
        <v>0</v>
      </c>
      <c r="S1803" s="91">
        <v>0</v>
      </c>
    </row>
    <row r="1804" spans="1:19">
      <c r="A1804" s="54" t="s">
        <v>3789</v>
      </c>
      <c r="B1804" s="55" t="s">
        <v>3790</v>
      </c>
      <c r="C1804" s="56">
        <v>5</v>
      </c>
      <c r="D1804" s="57">
        <v>90.2</v>
      </c>
      <c r="E1804" s="57">
        <v>6</v>
      </c>
      <c r="F1804" s="57">
        <v>2.5219999999999998</v>
      </c>
      <c r="G1804" s="57">
        <v>2.5030000000000001</v>
      </c>
      <c r="H1804" s="57">
        <v>25</v>
      </c>
      <c r="I1804" s="57">
        <v>46.9</v>
      </c>
      <c r="J1804" s="57">
        <v>61.655999999999999</v>
      </c>
      <c r="K1804" s="57">
        <v>71.956000000000003</v>
      </c>
      <c r="L1804" s="57">
        <v>74.522000000000006</v>
      </c>
      <c r="M1804" s="57">
        <v>0</v>
      </c>
      <c r="N1804" s="58">
        <v>0</v>
      </c>
      <c r="O1804" s="58">
        <v>0.45</v>
      </c>
      <c r="P1804" s="58">
        <v>2</v>
      </c>
      <c r="Q1804" s="58">
        <v>16</v>
      </c>
      <c r="R1804" s="58">
        <v>2</v>
      </c>
      <c r="S1804" s="91">
        <v>0</v>
      </c>
    </row>
    <row r="1805" spans="1:19">
      <c r="A1805" s="54" t="s">
        <v>3791</v>
      </c>
      <c r="B1805" s="55" t="s">
        <v>3792</v>
      </c>
      <c r="C1805" s="56">
        <v>5</v>
      </c>
      <c r="D1805" s="57">
        <v>94.2</v>
      </c>
      <c r="E1805" s="57">
        <v>6</v>
      </c>
      <c r="F1805" s="57">
        <v>3</v>
      </c>
      <c r="G1805" s="57">
        <v>2.9889999999999999</v>
      </c>
      <c r="H1805" s="57">
        <v>25</v>
      </c>
      <c r="I1805" s="57">
        <v>47.4</v>
      </c>
      <c r="J1805" s="57">
        <v>64.406999999999996</v>
      </c>
      <c r="K1805" s="57">
        <v>75.207999999999998</v>
      </c>
      <c r="L1805" s="57">
        <v>78.456999999999994</v>
      </c>
      <c r="M1805" s="57">
        <v>0</v>
      </c>
      <c r="N1805" s="58">
        <v>0</v>
      </c>
      <c r="O1805" s="58">
        <v>0.4</v>
      </c>
      <c r="P1805" s="58">
        <v>2</v>
      </c>
      <c r="Q1805" s="58">
        <v>12</v>
      </c>
      <c r="R1805" s="58">
        <v>3</v>
      </c>
      <c r="S1805" s="91">
        <v>0</v>
      </c>
    </row>
    <row r="1806" spans="1:19">
      <c r="A1806" s="54" t="s">
        <v>3793</v>
      </c>
      <c r="B1806" s="55" t="s">
        <v>3794</v>
      </c>
      <c r="C1806" s="56">
        <v>5</v>
      </c>
      <c r="D1806" s="57">
        <v>94.2</v>
      </c>
      <c r="E1806" s="57">
        <v>6</v>
      </c>
      <c r="F1806" s="57">
        <v>3</v>
      </c>
      <c r="G1806" s="57">
        <v>2.9889999999999999</v>
      </c>
      <c r="H1806" s="57">
        <v>25</v>
      </c>
      <c r="I1806" s="57">
        <v>49</v>
      </c>
      <c r="J1806" s="57">
        <v>64.569999999999993</v>
      </c>
      <c r="K1806" s="57">
        <v>75.207999999999998</v>
      </c>
      <c r="L1806" s="57">
        <v>78.456999999999994</v>
      </c>
      <c r="M1806" s="57">
        <v>0</v>
      </c>
      <c r="N1806" s="58">
        <v>0</v>
      </c>
      <c r="O1806" s="58">
        <v>0.45</v>
      </c>
      <c r="P1806" s="58">
        <v>2</v>
      </c>
      <c r="Q1806" s="58">
        <v>12</v>
      </c>
      <c r="R1806" s="58">
        <v>3</v>
      </c>
      <c r="S1806" s="91">
        <v>0</v>
      </c>
    </row>
    <row r="1807" spans="1:19">
      <c r="A1807" s="54" t="s">
        <v>3795</v>
      </c>
      <c r="B1807" s="55" t="s">
        <v>3796</v>
      </c>
      <c r="C1807" s="56">
        <v>5</v>
      </c>
      <c r="D1807" s="57">
        <v>94.2</v>
      </c>
      <c r="E1807" s="57">
        <v>6</v>
      </c>
      <c r="F1807" s="57">
        <v>3</v>
      </c>
      <c r="G1807" s="57">
        <v>3</v>
      </c>
      <c r="H1807" s="57">
        <v>25</v>
      </c>
      <c r="I1807" s="57">
        <v>49.006999999999998</v>
      </c>
      <c r="J1807" s="57">
        <v>64.569999999999993</v>
      </c>
      <c r="K1807" s="57">
        <v>0</v>
      </c>
      <c r="L1807" s="57">
        <v>0</v>
      </c>
      <c r="M1807" s="57">
        <v>0</v>
      </c>
      <c r="N1807" s="58">
        <v>0</v>
      </c>
      <c r="O1807" s="58">
        <v>0.45</v>
      </c>
      <c r="P1807" s="58">
        <v>2</v>
      </c>
      <c r="Q1807" s="58">
        <v>0</v>
      </c>
      <c r="R1807" s="58">
        <v>0</v>
      </c>
      <c r="S1807" s="91">
        <v>0</v>
      </c>
    </row>
    <row r="1808" spans="1:19">
      <c r="A1808" s="54" t="s">
        <v>3797</v>
      </c>
      <c r="B1808" s="55" t="s">
        <v>3798</v>
      </c>
      <c r="C1808" s="56">
        <v>5</v>
      </c>
      <c r="D1808" s="57">
        <v>94.2</v>
      </c>
      <c r="E1808" s="57">
        <v>6</v>
      </c>
      <c r="F1808" s="57">
        <v>3</v>
      </c>
      <c r="G1808" s="57">
        <v>2.9790000000000001</v>
      </c>
      <c r="H1808" s="57">
        <v>25</v>
      </c>
      <c r="I1808" s="57">
        <v>49.006999999999998</v>
      </c>
      <c r="J1808" s="57">
        <v>64.569999999999993</v>
      </c>
      <c r="K1808" s="57">
        <v>0</v>
      </c>
      <c r="L1808" s="57">
        <v>0</v>
      </c>
      <c r="M1808" s="57">
        <v>0</v>
      </c>
      <c r="N1808" s="58">
        <v>0</v>
      </c>
      <c r="O1808" s="58">
        <v>0.45</v>
      </c>
      <c r="P1808" s="58">
        <v>2</v>
      </c>
      <c r="Q1808" s="58">
        <v>0</v>
      </c>
      <c r="R1808" s="58">
        <v>0</v>
      </c>
      <c r="S1808" s="91">
        <v>0</v>
      </c>
    </row>
    <row r="1809" spans="1:19">
      <c r="A1809" s="54" t="s">
        <v>3799</v>
      </c>
      <c r="B1809" s="55" t="s">
        <v>3800</v>
      </c>
      <c r="C1809" s="56">
        <v>5</v>
      </c>
      <c r="D1809" s="57">
        <v>94.2</v>
      </c>
      <c r="E1809" s="57">
        <v>6</v>
      </c>
      <c r="F1809" s="57">
        <v>3</v>
      </c>
      <c r="G1809" s="57">
        <v>2.9689999999999999</v>
      </c>
      <c r="H1809" s="57">
        <v>25</v>
      </c>
      <c r="I1809" s="57">
        <v>49.006999999999998</v>
      </c>
      <c r="J1809" s="57">
        <v>64.569999999999993</v>
      </c>
      <c r="K1809" s="57">
        <v>0</v>
      </c>
      <c r="L1809" s="57">
        <v>0</v>
      </c>
      <c r="M1809" s="57">
        <v>0</v>
      </c>
      <c r="N1809" s="58">
        <v>0</v>
      </c>
      <c r="O1809" s="58">
        <v>0.45</v>
      </c>
      <c r="P1809" s="58">
        <v>2</v>
      </c>
      <c r="Q1809" s="58">
        <v>0</v>
      </c>
      <c r="R1809" s="58">
        <v>0</v>
      </c>
      <c r="S1809" s="91">
        <v>0</v>
      </c>
    </row>
    <row r="1810" spans="1:19">
      <c r="A1810" s="54" t="s">
        <v>3801</v>
      </c>
      <c r="B1810" s="55" t="s">
        <v>3802</v>
      </c>
      <c r="C1810" s="56">
        <v>5</v>
      </c>
      <c r="D1810" s="57">
        <v>91.2</v>
      </c>
      <c r="E1810" s="57">
        <v>3</v>
      </c>
      <c r="F1810" s="57">
        <v>3</v>
      </c>
      <c r="G1810" s="57">
        <v>2.9889999999999999</v>
      </c>
      <c r="H1810" s="57">
        <v>25</v>
      </c>
      <c r="I1810" s="57">
        <v>49</v>
      </c>
      <c r="J1810" s="57">
        <v>64.569999999999993</v>
      </c>
      <c r="K1810" s="57">
        <v>75.207999999999998</v>
      </c>
      <c r="L1810" s="57">
        <v>78.456999999999994</v>
      </c>
      <c r="M1810" s="57">
        <v>0</v>
      </c>
      <c r="N1810" s="58">
        <v>0</v>
      </c>
      <c r="O1810" s="58">
        <v>0.45</v>
      </c>
      <c r="P1810" s="58">
        <v>2</v>
      </c>
      <c r="Q1810" s="58">
        <v>12</v>
      </c>
      <c r="R1810" s="58">
        <v>3</v>
      </c>
      <c r="S1810" s="91">
        <v>0</v>
      </c>
    </row>
    <row r="1811" spans="1:19">
      <c r="A1811" s="54" t="s">
        <v>3803</v>
      </c>
      <c r="B1811" s="55" t="s">
        <v>3804</v>
      </c>
      <c r="C1811" s="56">
        <v>5</v>
      </c>
      <c r="D1811" s="57">
        <v>90.2</v>
      </c>
      <c r="E1811" s="57">
        <v>6</v>
      </c>
      <c r="F1811" s="57">
        <v>2.5219999999999998</v>
      </c>
      <c r="G1811" s="57">
        <v>2.5030000000000001</v>
      </c>
      <c r="H1811" s="57">
        <v>25</v>
      </c>
      <c r="I1811" s="57">
        <v>46.939</v>
      </c>
      <c r="J1811" s="57">
        <v>61.631999999999998</v>
      </c>
      <c r="K1811" s="57">
        <v>71.956000000000003</v>
      </c>
      <c r="L1811" s="57">
        <v>74.519000000000005</v>
      </c>
      <c r="M1811" s="57">
        <v>0</v>
      </c>
      <c r="N1811" s="58">
        <v>0</v>
      </c>
      <c r="O1811" s="58">
        <v>0.45</v>
      </c>
      <c r="P1811" s="58">
        <v>2</v>
      </c>
      <c r="Q1811" s="58">
        <v>16</v>
      </c>
      <c r="R1811" s="58">
        <v>2</v>
      </c>
      <c r="S1811" s="91">
        <v>0</v>
      </c>
    </row>
    <row r="1812" spans="1:19">
      <c r="A1812" s="54" t="s">
        <v>3805</v>
      </c>
      <c r="B1812" s="55" t="s">
        <v>3806</v>
      </c>
      <c r="C1812" s="56">
        <v>5</v>
      </c>
      <c r="D1812" s="57">
        <v>91.2</v>
      </c>
      <c r="E1812" s="57">
        <v>3</v>
      </c>
      <c r="F1812" s="57">
        <v>3</v>
      </c>
      <c r="G1812" s="57">
        <v>2.9889999999999999</v>
      </c>
      <c r="H1812" s="57">
        <v>25</v>
      </c>
      <c r="I1812" s="57">
        <v>47.433</v>
      </c>
      <c r="J1812" s="57">
        <v>64.399000000000001</v>
      </c>
      <c r="K1812" s="57">
        <v>75.207999999999998</v>
      </c>
      <c r="L1812" s="57">
        <v>78.444999999999993</v>
      </c>
      <c r="M1812" s="57">
        <v>0</v>
      </c>
      <c r="N1812" s="58">
        <v>0</v>
      </c>
      <c r="O1812" s="58">
        <v>0.4</v>
      </c>
      <c r="P1812" s="58">
        <v>2</v>
      </c>
      <c r="Q1812" s="58">
        <v>12</v>
      </c>
      <c r="R1812" s="58">
        <v>3</v>
      </c>
      <c r="S1812" s="91">
        <v>0</v>
      </c>
    </row>
    <row r="1813" spans="1:19">
      <c r="A1813" s="54" t="s">
        <v>3807</v>
      </c>
      <c r="B1813" s="55" t="s">
        <v>3808</v>
      </c>
      <c r="C1813" s="56">
        <v>5</v>
      </c>
      <c r="D1813" s="57">
        <v>91.2</v>
      </c>
      <c r="E1813" s="57">
        <v>3</v>
      </c>
      <c r="F1813" s="57">
        <v>3</v>
      </c>
      <c r="G1813" s="57">
        <v>2.9889999999999999</v>
      </c>
      <c r="H1813" s="57">
        <v>25</v>
      </c>
      <c r="I1813" s="57">
        <v>49.008000000000003</v>
      </c>
      <c r="J1813" s="57">
        <v>64.542000000000002</v>
      </c>
      <c r="K1813" s="57">
        <v>75.207999999999998</v>
      </c>
      <c r="L1813" s="57">
        <v>78.460999999999999</v>
      </c>
      <c r="M1813" s="57">
        <v>0</v>
      </c>
      <c r="N1813" s="58">
        <v>0</v>
      </c>
      <c r="O1813" s="58">
        <v>0.45</v>
      </c>
      <c r="P1813" s="58">
        <v>2</v>
      </c>
      <c r="Q1813" s="58">
        <v>12</v>
      </c>
      <c r="R1813" s="58">
        <v>3</v>
      </c>
      <c r="S1813" s="91">
        <v>0</v>
      </c>
    </row>
    <row r="1814" spans="1:19">
      <c r="A1814" s="54" t="s">
        <v>3809</v>
      </c>
      <c r="B1814" s="55" t="s">
        <v>3810</v>
      </c>
      <c r="C1814" s="56">
        <v>5</v>
      </c>
      <c r="D1814" s="57">
        <v>32</v>
      </c>
      <c r="E1814" s="57">
        <v>2.6</v>
      </c>
      <c r="F1814" s="57">
        <v>2.0249999999999999</v>
      </c>
      <c r="G1814" s="57">
        <v>1.88</v>
      </c>
      <c r="H1814" s="57">
        <v>7</v>
      </c>
      <c r="I1814" s="57">
        <v>12.9</v>
      </c>
      <c r="J1814" s="57">
        <v>0</v>
      </c>
      <c r="K1814" s="57">
        <v>0</v>
      </c>
      <c r="L1814" s="57">
        <v>0</v>
      </c>
      <c r="M1814" s="57">
        <v>0</v>
      </c>
      <c r="N1814" s="58">
        <v>0</v>
      </c>
      <c r="O1814" s="58">
        <v>1.1499999999999999</v>
      </c>
      <c r="P1814" s="58">
        <v>0</v>
      </c>
      <c r="Q1814" s="58">
        <v>0</v>
      </c>
      <c r="R1814" s="58">
        <v>0</v>
      </c>
      <c r="S1814" s="91">
        <v>0</v>
      </c>
    </row>
    <row r="1815" spans="1:19">
      <c r="A1815" s="54" t="s">
        <v>3811</v>
      </c>
      <c r="B1815" s="55" t="s">
        <v>3812</v>
      </c>
      <c r="C1815" s="56">
        <v>5</v>
      </c>
      <c r="D1815" s="57">
        <v>99</v>
      </c>
      <c r="E1815" s="57">
        <v>3</v>
      </c>
      <c r="F1815" s="57">
        <v>3.0070000000000001</v>
      </c>
      <c r="G1815" s="57">
        <v>2.5150000000000001</v>
      </c>
      <c r="H1815" s="57">
        <v>40</v>
      </c>
      <c r="I1815" s="57">
        <v>59</v>
      </c>
      <c r="J1815" s="57">
        <v>0</v>
      </c>
      <c r="K1815" s="57">
        <v>0</v>
      </c>
      <c r="L1815" s="57">
        <v>0</v>
      </c>
      <c r="M1815" s="57">
        <v>0</v>
      </c>
      <c r="N1815" s="58">
        <v>0</v>
      </c>
      <c r="O1815" s="58">
        <v>1</v>
      </c>
      <c r="P1815" s="58">
        <v>0</v>
      </c>
      <c r="Q1815" s="58">
        <v>0</v>
      </c>
      <c r="R1815" s="58">
        <v>0</v>
      </c>
      <c r="S1815" s="91">
        <v>0</v>
      </c>
    </row>
    <row r="1816" spans="1:19">
      <c r="A1816" s="54" t="s">
        <v>3813</v>
      </c>
      <c r="B1816" s="55" t="s">
        <v>3814</v>
      </c>
      <c r="C1816" s="56">
        <v>5</v>
      </c>
      <c r="D1816" s="57">
        <v>102</v>
      </c>
      <c r="E1816" s="57">
        <v>3</v>
      </c>
      <c r="F1816" s="57">
        <v>3.0070000000000001</v>
      </c>
      <c r="G1816" s="57">
        <v>2.5150000000000001</v>
      </c>
      <c r="H1816" s="57">
        <v>40</v>
      </c>
      <c r="I1816" s="57">
        <v>58</v>
      </c>
      <c r="J1816" s="57">
        <v>0</v>
      </c>
      <c r="K1816" s="57">
        <v>0</v>
      </c>
      <c r="L1816" s="57">
        <v>0</v>
      </c>
      <c r="M1816" s="57">
        <v>0</v>
      </c>
      <c r="N1816" s="58">
        <v>0</v>
      </c>
      <c r="O1816" s="58">
        <v>1</v>
      </c>
      <c r="P1816" s="58">
        <v>0</v>
      </c>
      <c r="Q1816" s="58">
        <v>0</v>
      </c>
      <c r="R1816" s="58">
        <v>0</v>
      </c>
      <c r="S1816" s="91">
        <v>0</v>
      </c>
    </row>
    <row r="1817" spans="1:19">
      <c r="A1817" s="54" t="s">
        <v>3815</v>
      </c>
      <c r="B1817" s="55" t="s">
        <v>3816</v>
      </c>
      <c r="C1817" s="56">
        <v>5</v>
      </c>
      <c r="D1817" s="57">
        <v>96</v>
      </c>
      <c r="E1817" s="57">
        <v>3</v>
      </c>
      <c r="F1817" s="57">
        <v>3.0070000000000001</v>
      </c>
      <c r="G1817" s="57">
        <v>2.5249999999999999</v>
      </c>
      <c r="H1817" s="57">
        <v>33</v>
      </c>
      <c r="I1817" s="57">
        <v>54</v>
      </c>
      <c r="J1817" s="57">
        <v>0</v>
      </c>
      <c r="K1817" s="57">
        <v>0</v>
      </c>
      <c r="L1817" s="57">
        <v>0</v>
      </c>
      <c r="M1817" s="57">
        <v>0</v>
      </c>
      <c r="N1817" s="58">
        <v>0</v>
      </c>
      <c r="O1817" s="58">
        <v>1</v>
      </c>
      <c r="P1817" s="58">
        <v>0</v>
      </c>
      <c r="Q1817" s="58">
        <v>0</v>
      </c>
      <c r="R1817" s="58">
        <v>0</v>
      </c>
      <c r="S1817" s="91">
        <v>0</v>
      </c>
    </row>
    <row r="1818" spans="1:19">
      <c r="A1818" s="54" t="s">
        <v>3817</v>
      </c>
      <c r="B1818" s="55" t="s">
        <v>3812</v>
      </c>
      <c r="C1818" s="56">
        <v>5</v>
      </c>
      <c r="D1818" s="57">
        <v>102</v>
      </c>
      <c r="E1818" s="57">
        <v>3</v>
      </c>
      <c r="F1818" s="57">
        <v>3.0070000000000001</v>
      </c>
      <c r="G1818" s="57">
        <v>2.5249999999999999</v>
      </c>
      <c r="H1818" s="57">
        <v>40</v>
      </c>
      <c r="I1818" s="57">
        <v>60</v>
      </c>
      <c r="J1818" s="57">
        <v>0</v>
      </c>
      <c r="K1818" s="57">
        <v>0</v>
      </c>
      <c r="L1818" s="57">
        <v>0</v>
      </c>
      <c r="M1818" s="57">
        <v>0</v>
      </c>
      <c r="N1818" s="58">
        <v>0</v>
      </c>
      <c r="O1818" s="58">
        <v>1</v>
      </c>
      <c r="P1818" s="58">
        <v>0</v>
      </c>
      <c r="Q1818" s="58">
        <v>0</v>
      </c>
      <c r="R1818" s="58">
        <v>0</v>
      </c>
      <c r="S1818" s="91">
        <v>0</v>
      </c>
    </row>
    <row r="1819" spans="1:19">
      <c r="A1819" s="54" t="s">
        <v>3818</v>
      </c>
      <c r="B1819" s="55" t="s">
        <v>3819</v>
      </c>
      <c r="C1819" s="56">
        <v>5</v>
      </c>
      <c r="D1819" s="57">
        <v>102</v>
      </c>
      <c r="E1819" s="57">
        <v>3</v>
      </c>
      <c r="F1819" s="57">
        <v>3.0070000000000001</v>
      </c>
      <c r="G1819" s="57">
        <v>2.52</v>
      </c>
      <c r="H1819" s="57">
        <v>40</v>
      </c>
      <c r="I1819" s="57">
        <v>60</v>
      </c>
      <c r="J1819" s="57">
        <v>0</v>
      </c>
      <c r="K1819" s="57">
        <v>0</v>
      </c>
      <c r="L1819" s="57">
        <v>0</v>
      </c>
      <c r="M1819" s="57">
        <v>0</v>
      </c>
      <c r="N1819" s="58">
        <v>0</v>
      </c>
      <c r="O1819" s="58">
        <v>1</v>
      </c>
      <c r="P1819" s="58">
        <v>0</v>
      </c>
      <c r="Q1819" s="58">
        <v>0</v>
      </c>
      <c r="R1819" s="58">
        <v>0</v>
      </c>
      <c r="S1819" s="91">
        <v>0</v>
      </c>
    </row>
    <row r="1820" spans="1:19">
      <c r="A1820" s="54" t="s">
        <v>3820</v>
      </c>
      <c r="B1820" s="55" t="s">
        <v>3821</v>
      </c>
      <c r="C1820" s="56">
        <v>5</v>
      </c>
      <c r="D1820" s="57">
        <v>102</v>
      </c>
      <c r="E1820" s="57">
        <v>3</v>
      </c>
      <c r="F1820" s="57">
        <v>3.0070000000000001</v>
      </c>
      <c r="G1820" s="57">
        <v>2.5299999999999998</v>
      </c>
      <c r="H1820" s="57">
        <v>40</v>
      </c>
      <c r="I1820" s="57">
        <v>60</v>
      </c>
      <c r="J1820" s="57">
        <v>0</v>
      </c>
      <c r="K1820" s="57">
        <v>0</v>
      </c>
      <c r="L1820" s="57">
        <v>0</v>
      </c>
      <c r="M1820" s="57">
        <v>0</v>
      </c>
      <c r="N1820" s="58">
        <v>0</v>
      </c>
      <c r="O1820" s="58">
        <v>1</v>
      </c>
      <c r="P1820" s="58">
        <v>0</v>
      </c>
      <c r="Q1820" s="58">
        <v>0</v>
      </c>
      <c r="R1820" s="58">
        <v>0</v>
      </c>
      <c r="S1820" s="91">
        <v>0</v>
      </c>
    </row>
    <row r="1821" spans="1:19">
      <c r="A1821" s="54" t="s">
        <v>3822</v>
      </c>
      <c r="B1821" s="55" t="s">
        <v>3823</v>
      </c>
      <c r="C1821" s="56">
        <v>5</v>
      </c>
      <c r="D1821" s="57">
        <v>94.2</v>
      </c>
      <c r="E1821" s="57">
        <v>6</v>
      </c>
      <c r="F1821" s="57">
        <v>3</v>
      </c>
      <c r="G1821" s="57">
        <v>2.97</v>
      </c>
      <c r="H1821" s="57">
        <v>27</v>
      </c>
      <c r="I1821" s="57">
        <v>50.5</v>
      </c>
      <c r="J1821" s="57">
        <v>68.073999999999998</v>
      </c>
      <c r="K1821" s="57">
        <v>77.954999999999998</v>
      </c>
      <c r="L1821" s="57">
        <v>82.463999999999999</v>
      </c>
      <c r="M1821" s="57">
        <v>0</v>
      </c>
      <c r="N1821" s="58">
        <v>0</v>
      </c>
      <c r="O1821" s="58">
        <v>0.55000000000000004</v>
      </c>
      <c r="P1821" s="58">
        <v>2.2999999999999998</v>
      </c>
      <c r="Q1821" s="58">
        <v>8</v>
      </c>
      <c r="R1821" s="58">
        <v>3</v>
      </c>
      <c r="S1821" s="91">
        <v>0</v>
      </c>
    </row>
    <row r="1822" spans="1:19">
      <c r="A1822" s="54" t="s">
        <v>3824</v>
      </c>
      <c r="B1822" s="55" t="s">
        <v>3825</v>
      </c>
      <c r="C1822" s="56">
        <v>5</v>
      </c>
      <c r="D1822" s="57">
        <v>94.2</v>
      </c>
      <c r="E1822" s="57">
        <v>6</v>
      </c>
      <c r="F1822" s="57">
        <v>3</v>
      </c>
      <c r="G1822" s="57">
        <v>2.95</v>
      </c>
      <c r="H1822" s="57">
        <v>27</v>
      </c>
      <c r="I1822" s="57">
        <v>50.5</v>
      </c>
      <c r="J1822" s="57">
        <v>68.073999999999998</v>
      </c>
      <c r="K1822" s="57">
        <v>77.954999999999998</v>
      </c>
      <c r="L1822" s="57">
        <v>82.463999999999999</v>
      </c>
      <c r="M1822" s="57">
        <v>0</v>
      </c>
      <c r="N1822" s="58">
        <v>0</v>
      </c>
      <c r="O1822" s="58">
        <v>0.55000000000000004</v>
      </c>
      <c r="P1822" s="58">
        <v>2.2999999999999998</v>
      </c>
      <c r="Q1822" s="58">
        <v>8</v>
      </c>
      <c r="R1822" s="58">
        <v>3</v>
      </c>
      <c r="S1822" s="91">
        <v>0</v>
      </c>
    </row>
    <row r="1823" spans="1:19">
      <c r="A1823" s="54" t="s">
        <v>3826</v>
      </c>
      <c r="B1823" s="55" t="s">
        <v>3827</v>
      </c>
      <c r="C1823" s="56">
        <v>5</v>
      </c>
      <c r="D1823" s="57">
        <v>94.2</v>
      </c>
      <c r="E1823" s="57">
        <v>6</v>
      </c>
      <c r="F1823" s="57">
        <v>3</v>
      </c>
      <c r="G1823" s="57">
        <v>2.96</v>
      </c>
      <c r="H1823" s="57">
        <v>27</v>
      </c>
      <c r="I1823" s="57">
        <v>50.5</v>
      </c>
      <c r="J1823" s="57">
        <v>68.073999999999998</v>
      </c>
      <c r="K1823" s="57">
        <v>77.954999999999998</v>
      </c>
      <c r="L1823" s="57">
        <v>82.463999999999999</v>
      </c>
      <c r="M1823" s="57">
        <v>0</v>
      </c>
      <c r="N1823" s="58">
        <v>0</v>
      </c>
      <c r="O1823" s="58">
        <v>0.55000000000000004</v>
      </c>
      <c r="P1823" s="58">
        <v>2.2999999999999998</v>
      </c>
      <c r="Q1823" s="58">
        <v>8</v>
      </c>
      <c r="R1823" s="58">
        <v>3</v>
      </c>
      <c r="S1823" s="91">
        <v>0</v>
      </c>
    </row>
    <row r="1824" spans="1:19">
      <c r="A1824" s="54" t="s">
        <v>3828</v>
      </c>
      <c r="B1824" s="55" t="s">
        <v>3829</v>
      </c>
      <c r="C1824" s="56">
        <v>5</v>
      </c>
      <c r="D1824" s="57">
        <v>91.2</v>
      </c>
      <c r="E1824" s="57">
        <v>3</v>
      </c>
      <c r="F1824" s="57">
        <v>3</v>
      </c>
      <c r="G1824" s="57">
        <v>2.96</v>
      </c>
      <c r="H1824" s="57">
        <v>27</v>
      </c>
      <c r="I1824" s="57">
        <v>50.503999999999998</v>
      </c>
      <c r="J1824" s="57">
        <v>68.082999999999998</v>
      </c>
      <c r="K1824" s="57">
        <v>77.954999999999998</v>
      </c>
      <c r="L1824" s="57">
        <v>82.463999999999999</v>
      </c>
      <c r="M1824" s="57">
        <v>0</v>
      </c>
      <c r="N1824" s="58">
        <v>0</v>
      </c>
      <c r="O1824" s="58">
        <v>0.55000000000000004</v>
      </c>
      <c r="P1824" s="58">
        <v>2.2999999999999998</v>
      </c>
      <c r="Q1824" s="58">
        <v>8</v>
      </c>
      <c r="R1824" s="58">
        <v>3</v>
      </c>
      <c r="S1824" s="91">
        <v>0</v>
      </c>
    </row>
    <row r="1825" spans="1:19">
      <c r="A1825" s="54" t="s">
        <v>3830</v>
      </c>
      <c r="B1825" s="55" t="s">
        <v>3831</v>
      </c>
      <c r="C1825" s="56">
        <v>5</v>
      </c>
      <c r="D1825" s="57">
        <v>91.2</v>
      </c>
      <c r="E1825" s="57">
        <v>3</v>
      </c>
      <c r="F1825" s="57">
        <v>3</v>
      </c>
      <c r="G1825" s="57">
        <v>2.97</v>
      </c>
      <c r="H1825" s="57">
        <v>27</v>
      </c>
      <c r="I1825" s="57">
        <v>50.503999999999998</v>
      </c>
      <c r="J1825" s="57">
        <v>68.082999999999998</v>
      </c>
      <c r="K1825" s="57">
        <v>77.954999999999998</v>
      </c>
      <c r="L1825" s="57">
        <v>82.463999999999999</v>
      </c>
      <c r="M1825" s="57">
        <v>0</v>
      </c>
      <c r="N1825" s="58">
        <v>0</v>
      </c>
      <c r="O1825" s="58">
        <v>0.55000000000000004</v>
      </c>
      <c r="P1825" s="58">
        <v>2.2999999999999998</v>
      </c>
      <c r="Q1825" s="58">
        <v>8</v>
      </c>
      <c r="R1825" s="58">
        <v>3</v>
      </c>
      <c r="S1825" s="91">
        <v>0</v>
      </c>
    </row>
    <row r="1826" spans="1:19">
      <c r="A1826" s="54" t="s">
        <v>3832</v>
      </c>
      <c r="B1826" s="55" t="s">
        <v>3833</v>
      </c>
      <c r="C1826" s="56">
        <v>5</v>
      </c>
      <c r="D1826" s="57">
        <v>91</v>
      </c>
      <c r="E1826" s="57">
        <v>3</v>
      </c>
      <c r="F1826" s="57">
        <v>3</v>
      </c>
      <c r="G1826" s="57">
        <v>2.5219999999999998</v>
      </c>
      <c r="H1826" s="57">
        <v>16</v>
      </c>
      <c r="I1826" s="57">
        <v>52.5</v>
      </c>
      <c r="J1826" s="57">
        <v>67.5</v>
      </c>
      <c r="K1826" s="57">
        <v>0</v>
      </c>
      <c r="L1826" s="57">
        <v>0</v>
      </c>
      <c r="M1826" s="57">
        <v>0</v>
      </c>
      <c r="N1826" s="58">
        <v>0</v>
      </c>
      <c r="O1826" s="58">
        <v>1</v>
      </c>
      <c r="P1826" s="58">
        <v>3</v>
      </c>
      <c r="Q1826" s="58">
        <v>0</v>
      </c>
      <c r="R1826" s="58">
        <v>0</v>
      </c>
      <c r="S1826" s="91">
        <v>0</v>
      </c>
    </row>
    <row r="1827" spans="1:19">
      <c r="A1827" s="54" t="s">
        <v>3834</v>
      </c>
      <c r="B1827" s="55" t="s">
        <v>3835</v>
      </c>
      <c r="C1827" s="56">
        <v>5</v>
      </c>
      <c r="D1827" s="57">
        <v>91</v>
      </c>
      <c r="E1827" s="57">
        <v>3</v>
      </c>
      <c r="F1827" s="57">
        <v>3</v>
      </c>
      <c r="G1827" s="57">
        <v>2.5219999999999998</v>
      </c>
      <c r="H1827" s="57">
        <v>15</v>
      </c>
      <c r="I1827" s="57">
        <v>51.5</v>
      </c>
      <c r="J1827" s="57">
        <v>66.5</v>
      </c>
      <c r="K1827" s="57">
        <v>0</v>
      </c>
      <c r="L1827" s="57">
        <v>0</v>
      </c>
      <c r="M1827" s="57">
        <v>0</v>
      </c>
      <c r="N1827" s="58">
        <v>0</v>
      </c>
      <c r="O1827" s="58">
        <v>1</v>
      </c>
      <c r="P1827" s="58">
        <v>3</v>
      </c>
      <c r="Q1827" s="58">
        <v>0</v>
      </c>
      <c r="R1827" s="58">
        <v>0</v>
      </c>
      <c r="S1827" s="91">
        <v>0</v>
      </c>
    </row>
    <row r="1828" spans="1:19">
      <c r="A1828" s="54" t="s">
        <v>3836</v>
      </c>
      <c r="B1828" s="55" t="s">
        <v>3837</v>
      </c>
      <c r="C1828" s="56">
        <v>5</v>
      </c>
      <c r="D1828" s="57">
        <v>90.2</v>
      </c>
      <c r="E1828" s="57">
        <v>6</v>
      </c>
      <c r="F1828" s="57">
        <v>2.5219999999999998</v>
      </c>
      <c r="G1828" s="57">
        <v>2.5030000000000001</v>
      </c>
      <c r="H1828" s="57">
        <v>25</v>
      </c>
      <c r="I1828" s="57">
        <v>50.6</v>
      </c>
      <c r="J1828" s="57">
        <v>71.272999999999996</v>
      </c>
      <c r="K1828" s="57">
        <v>74.522000000000006</v>
      </c>
      <c r="L1828" s="57">
        <v>0</v>
      </c>
      <c r="M1828" s="57">
        <v>0</v>
      </c>
      <c r="N1828" s="58">
        <v>0</v>
      </c>
      <c r="O1828" s="58">
        <v>1</v>
      </c>
      <c r="P1828" s="58">
        <v>16</v>
      </c>
      <c r="Q1828" s="58">
        <v>2</v>
      </c>
      <c r="R1828" s="58">
        <v>0</v>
      </c>
      <c r="S1828" s="91">
        <v>0</v>
      </c>
    </row>
    <row r="1829" spans="1:19">
      <c r="A1829" s="54" t="s">
        <v>3838</v>
      </c>
      <c r="B1829" s="55" t="s">
        <v>3839</v>
      </c>
      <c r="C1829" s="56">
        <v>5</v>
      </c>
      <c r="D1829" s="57">
        <v>90.2</v>
      </c>
      <c r="E1829" s="57">
        <v>6</v>
      </c>
      <c r="F1829" s="57">
        <v>2.5219999999999998</v>
      </c>
      <c r="G1829" s="57">
        <v>2.5129999999999999</v>
      </c>
      <c r="H1829" s="57">
        <v>25</v>
      </c>
      <c r="I1829" s="57">
        <v>50.597999999999999</v>
      </c>
      <c r="J1829" s="57">
        <v>71.272999999999996</v>
      </c>
      <c r="K1829" s="57">
        <v>0</v>
      </c>
      <c r="L1829" s="57">
        <v>0</v>
      </c>
      <c r="M1829" s="57">
        <v>0</v>
      </c>
      <c r="N1829" s="58">
        <v>0</v>
      </c>
      <c r="O1829" s="58">
        <v>1</v>
      </c>
      <c r="P1829" s="58">
        <v>16</v>
      </c>
      <c r="Q1829" s="58">
        <v>0</v>
      </c>
      <c r="R1829" s="58">
        <v>0</v>
      </c>
      <c r="S1829" s="91">
        <v>0</v>
      </c>
    </row>
    <row r="1830" spans="1:19">
      <c r="A1830" s="54" t="s">
        <v>3840</v>
      </c>
      <c r="B1830" s="55" t="s">
        <v>3841</v>
      </c>
      <c r="C1830" s="56">
        <v>5</v>
      </c>
      <c r="D1830" s="57">
        <v>90.2</v>
      </c>
      <c r="E1830" s="57">
        <v>6</v>
      </c>
      <c r="F1830" s="57">
        <v>2.5219999999999998</v>
      </c>
      <c r="G1830" s="57">
        <v>2.4929999999999999</v>
      </c>
      <c r="H1830" s="57">
        <v>25</v>
      </c>
      <c r="I1830" s="57">
        <v>50.597999999999999</v>
      </c>
      <c r="J1830" s="57">
        <v>71.272999999999996</v>
      </c>
      <c r="K1830" s="57">
        <v>0</v>
      </c>
      <c r="L1830" s="57">
        <v>0</v>
      </c>
      <c r="M1830" s="57">
        <v>0</v>
      </c>
      <c r="N1830" s="58">
        <v>0</v>
      </c>
      <c r="O1830" s="58">
        <v>1</v>
      </c>
      <c r="P1830" s="58">
        <v>16</v>
      </c>
      <c r="Q1830" s="58">
        <v>0</v>
      </c>
      <c r="R1830" s="58">
        <v>0</v>
      </c>
      <c r="S1830" s="91">
        <v>0</v>
      </c>
    </row>
    <row r="1831" spans="1:19">
      <c r="A1831" s="54" t="s">
        <v>3842</v>
      </c>
      <c r="B1831" s="55" t="s">
        <v>3843</v>
      </c>
      <c r="C1831" s="56">
        <v>5</v>
      </c>
      <c r="D1831" s="57">
        <v>90.2</v>
      </c>
      <c r="E1831" s="57">
        <v>6</v>
      </c>
      <c r="F1831" s="57">
        <v>2.5219999999999998</v>
      </c>
      <c r="G1831" s="57">
        <v>2.4830000000000001</v>
      </c>
      <c r="H1831" s="57">
        <v>25</v>
      </c>
      <c r="I1831" s="57">
        <v>50.597999999999999</v>
      </c>
      <c r="J1831" s="57">
        <v>71.272999999999996</v>
      </c>
      <c r="K1831" s="57">
        <v>0</v>
      </c>
      <c r="L1831" s="57">
        <v>0</v>
      </c>
      <c r="M1831" s="57">
        <v>0</v>
      </c>
      <c r="N1831" s="58">
        <v>0</v>
      </c>
      <c r="O1831" s="58">
        <v>1</v>
      </c>
      <c r="P1831" s="58">
        <v>16</v>
      </c>
      <c r="Q1831" s="58">
        <v>0</v>
      </c>
      <c r="R1831" s="58">
        <v>0</v>
      </c>
      <c r="S1831" s="91">
        <v>0</v>
      </c>
    </row>
    <row r="1832" spans="1:19">
      <c r="A1832" s="54" t="s">
        <v>3844</v>
      </c>
      <c r="B1832" s="55" t="s">
        <v>3845</v>
      </c>
      <c r="C1832" s="56">
        <v>5</v>
      </c>
      <c r="D1832" s="57">
        <v>90.2</v>
      </c>
      <c r="E1832" s="57">
        <v>6</v>
      </c>
      <c r="F1832" s="57">
        <v>2.5219999999999998</v>
      </c>
      <c r="G1832" s="57">
        <v>2.5030000000000001</v>
      </c>
      <c r="H1832" s="57">
        <v>25</v>
      </c>
      <c r="I1832" s="57">
        <v>50.591000000000001</v>
      </c>
      <c r="J1832" s="57">
        <v>71.272000000000006</v>
      </c>
      <c r="K1832" s="57">
        <v>74.524000000000001</v>
      </c>
      <c r="L1832" s="57">
        <v>0</v>
      </c>
      <c r="M1832" s="57">
        <v>0</v>
      </c>
      <c r="N1832" s="58">
        <v>0</v>
      </c>
      <c r="O1832" s="58">
        <v>1</v>
      </c>
      <c r="P1832" s="58">
        <v>16</v>
      </c>
      <c r="Q1832" s="58">
        <v>2</v>
      </c>
      <c r="R1832" s="58">
        <v>0</v>
      </c>
      <c r="S1832" s="91">
        <v>0</v>
      </c>
    </row>
    <row r="1833" spans="1:19">
      <c r="A1833" s="54" t="s">
        <v>3846</v>
      </c>
      <c r="B1833" s="55" t="s">
        <v>3847</v>
      </c>
      <c r="C1833" s="56">
        <v>5</v>
      </c>
      <c r="D1833" s="57">
        <v>90.2</v>
      </c>
      <c r="E1833" s="57">
        <v>6</v>
      </c>
      <c r="F1833" s="57">
        <v>2.5219999999999998</v>
      </c>
      <c r="G1833" s="57">
        <v>2.5030000000000001</v>
      </c>
      <c r="H1833" s="57">
        <v>25</v>
      </c>
      <c r="I1833" s="57">
        <v>48.6</v>
      </c>
      <c r="J1833" s="57">
        <v>69.27</v>
      </c>
      <c r="K1833" s="57">
        <v>72.52</v>
      </c>
      <c r="L1833" s="57">
        <v>0</v>
      </c>
      <c r="M1833" s="57">
        <v>0</v>
      </c>
      <c r="N1833" s="58">
        <v>0</v>
      </c>
      <c r="O1833" s="58">
        <v>1</v>
      </c>
      <c r="P1833" s="58">
        <v>16</v>
      </c>
      <c r="Q1833" s="58">
        <v>2</v>
      </c>
      <c r="R1833" s="58">
        <v>0</v>
      </c>
      <c r="S1833" s="91">
        <v>0</v>
      </c>
    </row>
    <row r="1834" spans="1:19">
      <c r="A1834" s="54" t="s">
        <v>3848</v>
      </c>
      <c r="B1834" s="55" t="s">
        <v>3849</v>
      </c>
      <c r="C1834" s="56">
        <v>5</v>
      </c>
      <c r="D1834" s="57">
        <v>102</v>
      </c>
      <c r="E1834" s="57">
        <v>3</v>
      </c>
      <c r="F1834" s="57">
        <v>3.0070000000000001</v>
      </c>
      <c r="G1834" s="57">
        <v>2.5249999999999999</v>
      </c>
      <c r="H1834" s="57">
        <v>41</v>
      </c>
      <c r="I1834" s="57">
        <v>57</v>
      </c>
      <c r="J1834" s="57">
        <v>0</v>
      </c>
      <c r="K1834" s="57">
        <v>0</v>
      </c>
      <c r="L1834" s="57">
        <v>0</v>
      </c>
      <c r="M1834" s="57">
        <v>0</v>
      </c>
      <c r="N1834" s="58">
        <v>0</v>
      </c>
      <c r="O1834" s="58">
        <v>1.1499999999999999</v>
      </c>
      <c r="P1834" s="58">
        <v>0</v>
      </c>
      <c r="Q1834" s="58">
        <v>0</v>
      </c>
      <c r="R1834" s="58">
        <v>0</v>
      </c>
      <c r="S1834" s="91">
        <v>0</v>
      </c>
    </row>
    <row r="1835" spans="1:19">
      <c r="A1835" s="54" t="s">
        <v>3850</v>
      </c>
      <c r="B1835" s="55" t="s">
        <v>3851</v>
      </c>
      <c r="C1835" s="56">
        <v>5</v>
      </c>
      <c r="D1835" s="57">
        <v>102</v>
      </c>
      <c r="E1835" s="57">
        <v>3</v>
      </c>
      <c r="F1835" s="57">
        <v>3.0070000000000001</v>
      </c>
      <c r="G1835" s="57">
        <v>2.5249999999999999</v>
      </c>
      <c r="H1835" s="57">
        <v>41</v>
      </c>
      <c r="I1835" s="57">
        <v>57</v>
      </c>
      <c r="J1835" s="57">
        <v>0</v>
      </c>
      <c r="K1835" s="57">
        <v>0</v>
      </c>
      <c r="L1835" s="57">
        <v>0</v>
      </c>
      <c r="M1835" s="57">
        <v>0</v>
      </c>
      <c r="N1835" s="58">
        <v>0</v>
      </c>
      <c r="O1835" s="58">
        <v>1.1499999999999999</v>
      </c>
      <c r="P1835" s="58">
        <v>0</v>
      </c>
      <c r="Q1835" s="58">
        <v>0</v>
      </c>
      <c r="R1835" s="58">
        <v>0</v>
      </c>
      <c r="S1835" s="91">
        <v>0</v>
      </c>
    </row>
    <row r="1836" spans="1:19">
      <c r="A1836" s="54" t="s">
        <v>3852</v>
      </c>
      <c r="B1836" s="55" t="s">
        <v>3853</v>
      </c>
      <c r="C1836" s="56">
        <v>5</v>
      </c>
      <c r="D1836" s="57">
        <v>96</v>
      </c>
      <c r="E1836" s="57">
        <v>3</v>
      </c>
      <c r="F1836" s="57">
        <v>3.0070000000000001</v>
      </c>
      <c r="G1836" s="57">
        <v>2.5249999999999999</v>
      </c>
      <c r="H1836" s="57">
        <v>35</v>
      </c>
      <c r="I1836" s="57">
        <v>56</v>
      </c>
      <c r="J1836" s="57">
        <v>0</v>
      </c>
      <c r="K1836" s="57">
        <v>0</v>
      </c>
      <c r="L1836" s="57">
        <v>0</v>
      </c>
      <c r="M1836" s="57">
        <v>0</v>
      </c>
      <c r="N1836" s="58">
        <v>0</v>
      </c>
      <c r="O1836" s="58">
        <v>1.1499999999999999</v>
      </c>
      <c r="P1836" s="58">
        <v>0</v>
      </c>
      <c r="Q1836" s="58">
        <v>0</v>
      </c>
      <c r="R1836" s="58">
        <v>0</v>
      </c>
      <c r="S1836" s="91">
        <v>0</v>
      </c>
    </row>
    <row r="1837" spans="1:19">
      <c r="A1837" s="54" t="s">
        <v>3854</v>
      </c>
      <c r="B1837" s="55" t="s">
        <v>3855</v>
      </c>
      <c r="C1837" s="56">
        <v>5</v>
      </c>
      <c r="D1837" s="57">
        <v>96</v>
      </c>
      <c r="E1837" s="57">
        <v>3</v>
      </c>
      <c r="F1837" s="57">
        <v>3.0070000000000001</v>
      </c>
      <c r="G1837" s="57">
        <v>2.5249999999999999</v>
      </c>
      <c r="H1837" s="57">
        <v>33</v>
      </c>
      <c r="I1837" s="57">
        <v>54</v>
      </c>
      <c r="J1837" s="57">
        <v>0</v>
      </c>
      <c r="K1837" s="57">
        <v>0</v>
      </c>
      <c r="L1837" s="57">
        <v>0</v>
      </c>
      <c r="M1837" s="57">
        <v>0</v>
      </c>
      <c r="N1837" s="58">
        <v>0</v>
      </c>
      <c r="O1837" s="58">
        <v>1.1499999999999999</v>
      </c>
      <c r="P1837" s="58">
        <v>0</v>
      </c>
      <c r="Q1837" s="58">
        <v>0</v>
      </c>
      <c r="R1837" s="58">
        <v>0</v>
      </c>
      <c r="S1837" s="91">
        <v>0</v>
      </c>
    </row>
    <row r="1838" spans="1:19">
      <c r="A1838" s="54" t="s">
        <v>3856</v>
      </c>
      <c r="B1838" s="55" t="s">
        <v>3857</v>
      </c>
      <c r="C1838" s="56">
        <v>5</v>
      </c>
      <c r="D1838" s="57">
        <v>96</v>
      </c>
      <c r="E1838" s="57">
        <v>3</v>
      </c>
      <c r="F1838" s="57">
        <v>3.0070000000000001</v>
      </c>
      <c r="G1838" s="57">
        <v>2.5249999999999999</v>
      </c>
      <c r="H1838" s="57">
        <v>33</v>
      </c>
      <c r="I1838" s="57">
        <v>54</v>
      </c>
      <c r="J1838" s="57">
        <v>0</v>
      </c>
      <c r="K1838" s="57">
        <v>0</v>
      </c>
      <c r="L1838" s="57">
        <v>0</v>
      </c>
      <c r="M1838" s="57">
        <v>0</v>
      </c>
      <c r="N1838" s="58">
        <v>0</v>
      </c>
      <c r="O1838" s="58">
        <v>1.1499999999999999</v>
      </c>
      <c r="P1838" s="58">
        <v>0</v>
      </c>
      <c r="Q1838" s="58">
        <v>0</v>
      </c>
      <c r="R1838" s="58">
        <v>0</v>
      </c>
      <c r="S1838" s="91">
        <v>0</v>
      </c>
    </row>
    <row r="1839" spans="1:19">
      <c r="A1839" s="54" t="s">
        <v>3858</v>
      </c>
      <c r="B1839" s="55" t="s">
        <v>3859</v>
      </c>
      <c r="C1839" s="56">
        <v>5</v>
      </c>
      <c r="D1839" s="57">
        <v>91</v>
      </c>
      <c r="E1839" s="57">
        <v>3</v>
      </c>
      <c r="F1839" s="57">
        <v>3</v>
      </c>
      <c r="G1839" s="57">
        <v>2.5219999999999998</v>
      </c>
      <c r="H1839" s="57">
        <v>16</v>
      </c>
      <c r="I1839" s="57">
        <v>53</v>
      </c>
      <c r="J1839" s="57">
        <v>69</v>
      </c>
      <c r="K1839" s="57">
        <v>0</v>
      </c>
      <c r="L1839" s="57">
        <v>0</v>
      </c>
      <c r="M1839" s="57">
        <v>0</v>
      </c>
      <c r="N1839" s="58">
        <v>0</v>
      </c>
      <c r="O1839" s="58">
        <v>1.1499999999999999</v>
      </c>
      <c r="P1839" s="58">
        <v>3</v>
      </c>
      <c r="Q1839" s="58">
        <v>0</v>
      </c>
      <c r="R1839" s="58">
        <v>0</v>
      </c>
      <c r="S1839" s="91">
        <v>0</v>
      </c>
    </row>
    <row r="1840" spans="1:19">
      <c r="A1840" s="54" t="s">
        <v>3860</v>
      </c>
      <c r="B1840" s="55" t="s">
        <v>3861</v>
      </c>
      <c r="C1840" s="56">
        <v>5</v>
      </c>
      <c r="D1840" s="57">
        <v>91</v>
      </c>
      <c r="E1840" s="57">
        <v>3</v>
      </c>
      <c r="F1840" s="57">
        <v>3</v>
      </c>
      <c r="G1840" s="57">
        <v>2.5219999999999998</v>
      </c>
      <c r="H1840" s="57">
        <v>16</v>
      </c>
      <c r="I1840" s="57">
        <v>52.5</v>
      </c>
      <c r="J1840" s="57">
        <v>69</v>
      </c>
      <c r="K1840" s="57">
        <v>0</v>
      </c>
      <c r="L1840" s="57">
        <v>0</v>
      </c>
      <c r="M1840" s="57">
        <v>0</v>
      </c>
      <c r="N1840" s="58">
        <v>0</v>
      </c>
      <c r="O1840" s="58">
        <v>1.1499999999999999</v>
      </c>
      <c r="P1840" s="58">
        <v>3</v>
      </c>
      <c r="Q1840" s="58">
        <v>0</v>
      </c>
      <c r="R1840" s="58">
        <v>0</v>
      </c>
      <c r="S1840" s="91">
        <v>0</v>
      </c>
    </row>
    <row r="1841" spans="1:19">
      <c r="A1841" s="54" t="s">
        <v>3862</v>
      </c>
      <c r="B1841" s="55" t="s">
        <v>3863</v>
      </c>
      <c r="C1841" s="56">
        <v>5</v>
      </c>
      <c r="D1841" s="57">
        <v>91</v>
      </c>
      <c r="E1841" s="57">
        <v>3</v>
      </c>
      <c r="F1841" s="57">
        <v>3</v>
      </c>
      <c r="G1841" s="57">
        <v>2.5219999999999998</v>
      </c>
      <c r="H1841" s="57">
        <v>16</v>
      </c>
      <c r="I1841" s="57">
        <v>53.5</v>
      </c>
      <c r="J1841" s="57">
        <v>67</v>
      </c>
      <c r="K1841" s="57">
        <v>0</v>
      </c>
      <c r="L1841" s="57">
        <v>0</v>
      </c>
      <c r="M1841" s="57">
        <v>0</v>
      </c>
      <c r="N1841" s="58">
        <v>0</v>
      </c>
      <c r="O1841" s="58">
        <v>1.1499999999999999</v>
      </c>
      <c r="P1841" s="58">
        <v>3</v>
      </c>
      <c r="Q1841" s="58">
        <v>0</v>
      </c>
      <c r="R1841" s="58">
        <v>0</v>
      </c>
      <c r="S1841" s="91">
        <v>0</v>
      </c>
    </row>
    <row r="1842" spans="1:19">
      <c r="A1842" s="54" t="s">
        <v>3864</v>
      </c>
      <c r="B1842" s="55" t="s">
        <v>3865</v>
      </c>
      <c r="C1842" s="56">
        <v>5</v>
      </c>
      <c r="D1842" s="57">
        <v>91</v>
      </c>
      <c r="E1842" s="57">
        <v>3</v>
      </c>
      <c r="F1842" s="57">
        <v>3</v>
      </c>
      <c r="G1842" s="57">
        <v>2.5219999999999998</v>
      </c>
      <c r="H1842" s="57">
        <v>16</v>
      </c>
      <c r="I1842" s="57">
        <v>51</v>
      </c>
      <c r="J1842" s="57">
        <v>65</v>
      </c>
      <c r="K1842" s="57">
        <v>0</v>
      </c>
      <c r="L1842" s="57">
        <v>0</v>
      </c>
      <c r="M1842" s="57">
        <v>0</v>
      </c>
      <c r="N1842" s="58">
        <v>0</v>
      </c>
      <c r="O1842" s="58">
        <v>1.1499999999999999</v>
      </c>
      <c r="P1842" s="58">
        <v>3</v>
      </c>
      <c r="Q1842" s="58">
        <v>0</v>
      </c>
      <c r="R1842" s="58">
        <v>0</v>
      </c>
      <c r="S1842" s="91">
        <v>0</v>
      </c>
    </row>
    <row r="1843" spans="1:19">
      <c r="A1843" s="54" t="s">
        <v>3866</v>
      </c>
      <c r="B1843" s="55" t="s">
        <v>3867</v>
      </c>
      <c r="C1843" s="56">
        <v>5</v>
      </c>
      <c r="D1843" s="57">
        <v>91</v>
      </c>
      <c r="E1843" s="57">
        <v>3</v>
      </c>
      <c r="F1843" s="57">
        <v>3</v>
      </c>
      <c r="G1843" s="57">
        <v>2.5219999999999998</v>
      </c>
      <c r="H1843" s="57">
        <v>16</v>
      </c>
      <c r="I1843" s="57">
        <v>54</v>
      </c>
      <c r="J1843" s="57">
        <v>66</v>
      </c>
      <c r="K1843" s="57">
        <v>0</v>
      </c>
      <c r="L1843" s="57">
        <v>0</v>
      </c>
      <c r="M1843" s="57">
        <v>0</v>
      </c>
      <c r="N1843" s="58">
        <v>0</v>
      </c>
      <c r="O1843" s="58">
        <v>1.1499999999999999</v>
      </c>
      <c r="P1843" s="58">
        <v>3</v>
      </c>
      <c r="Q1843" s="58">
        <v>0</v>
      </c>
      <c r="R1843" s="58">
        <v>0</v>
      </c>
      <c r="S1843" s="91">
        <v>0</v>
      </c>
    </row>
    <row r="1844" spans="1:19">
      <c r="A1844" s="54" t="s">
        <v>3868</v>
      </c>
      <c r="B1844" s="55" t="s">
        <v>3869</v>
      </c>
      <c r="C1844" s="56">
        <v>5</v>
      </c>
      <c r="D1844" s="57">
        <v>91</v>
      </c>
      <c r="E1844" s="57">
        <v>3</v>
      </c>
      <c r="F1844" s="57">
        <v>3</v>
      </c>
      <c r="G1844" s="57">
        <v>2.5219999999999998</v>
      </c>
      <c r="H1844" s="57">
        <v>16</v>
      </c>
      <c r="I1844" s="57">
        <v>53</v>
      </c>
      <c r="J1844" s="57">
        <v>65</v>
      </c>
      <c r="K1844" s="57">
        <v>0</v>
      </c>
      <c r="L1844" s="57">
        <v>0</v>
      </c>
      <c r="M1844" s="57">
        <v>0</v>
      </c>
      <c r="N1844" s="58">
        <v>0</v>
      </c>
      <c r="O1844" s="58">
        <v>1.1499999999999999</v>
      </c>
      <c r="P1844" s="58">
        <v>3</v>
      </c>
      <c r="Q1844" s="58">
        <v>0</v>
      </c>
      <c r="R1844" s="58">
        <v>0</v>
      </c>
      <c r="S1844" s="91">
        <v>0</v>
      </c>
    </row>
    <row r="1845" spans="1:19">
      <c r="A1845" s="54" t="s">
        <v>3870</v>
      </c>
      <c r="B1845" s="55" t="s">
        <v>3871</v>
      </c>
      <c r="C1845" s="56">
        <v>5</v>
      </c>
      <c r="D1845" s="57">
        <v>91</v>
      </c>
      <c r="E1845" s="57">
        <v>3</v>
      </c>
      <c r="F1845" s="57">
        <v>3</v>
      </c>
      <c r="G1845" s="57">
        <v>2.5219999999999998</v>
      </c>
      <c r="H1845" s="57">
        <v>16</v>
      </c>
      <c r="I1845" s="57">
        <v>52.5</v>
      </c>
      <c r="J1845" s="57">
        <v>69</v>
      </c>
      <c r="K1845" s="57">
        <v>80.7</v>
      </c>
      <c r="L1845" s="57">
        <v>0</v>
      </c>
      <c r="M1845" s="57">
        <v>0</v>
      </c>
      <c r="N1845" s="58">
        <v>0</v>
      </c>
      <c r="O1845" s="58">
        <v>1.1499999999999999</v>
      </c>
      <c r="P1845" s="58">
        <v>3</v>
      </c>
      <c r="Q1845" s="58">
        <v>5</v>
      </c>
      <c r="R1845" s="58">
        <v>0</v>
      </c>
      <c r="S1845" s="91">
        <v>0</v>
      </c>
    </row>
    <row r="1846" spans="1:19">
      <c r="A1846" s="54" t="s">
        <v>3872</v>
      </c>
      <c r="B1846" s="55" t="s">
        <v>3873</v>
      </c>
      <c r="C1846" s="56">
        <v>5</v>
      </c>
      <c r="D1846" s="57">
        <v>91</v>
      </c>
      <c r="E1846" s="57">
        <v>3</v>
      </c>
      <c r="F1846" s="57">
        <v>3</v>
      </c>
      <c r="G1846" s="57">
        <v>2.5539999999999998</v>
      </c>
      <c r="H1846" s="57">
        <v>16</v>
      </c>
      <c r="I1846" s="57">
        <v>51.5</v>
      </c>
      <c r="J1846" s="57">
        <v>65</v>
      </c>
      <c r="K1846" s="57">
        <v>80.5</v>
      </c>
      <c r="L1846" s="57">
        <v>81</v>
      </c>
      <c r="M1846" s="57">
        <v>0</v>
      </c>
      <c r="N1846" s="58">
        <v>0</v>
      </c>
      <c r="O1846" s="58">
        <v>1.1499999999999999</v>
      </c>
      <c r="P1846" s="58">
        <v>3</v>
      </c>
      <c r="Q1846" s="58">
        <v>27.3</v>
      </c>
      <c r="R1846" s="58">
        <v>0</v>
      </c>
      <c r="S1846" s="91">
        <v>0</v>
      </c>
    </row>
    <row r="1847" spans="1:19">
      <c r="A1847" s="54" t="s">
        <v>3874</v>
      </c>
      <c r="B1847" s="55" t="s">
        <v>3875</v>
      </c>
      <c r="C1847" s="56">
        <v>5</v>
      </c>
      <c r="D1847" s="57">
        <v>91</v>
      </c>
      <c r="E1847" s="57">
        <v>3</v>
      </c>
      <c r="F1847" s="57">
        <v>3</v>
      </c>
      <c r="G1847" s="57">
        <v>2.5219999999999998</v>
      </c>
      <c r="H1847" s="57">
        <v>17</v>
      </c>
      <c r="I1847" s="57">
        <v>53.3</v>
      </c>
      <c r="J1847" s="57">
        <v>71.349999999999994</v>
      </c>
      <c r="K1847" s="57">
        <v>0</v>
      </c>
      <c r="L1847" s="57">
        <v>0</v>
      </c>
      <c r="M1847" s="57">
        <v>0</v>
      </c>
      <c r="N1847" s="58">
        <v>0</v>
      </c>
      <c r="O1847" s="58">
        <v>1.3</v>
      </c>
      <c r="P1847" s="58">
        <v>3</v>
      </c>
      <c r="Q1847" s="58">
        <v>0</v>
      </c>
      <c r="R1847" s="58">
        <v>0</v>
      </c>
      <c r="S1847" s="91">
        <v>0</v>
      </c>
    </row>
    <row r="1848" spans="1:19">
      <c r="A1848" s="54" t="s">
        <v>3876</v>
      </c>
      <c r="B1848" s="55" t="s">
        <v>3877</v>
      </c>
      <c r="C1848" s="56">
        <v>5</v>
      </c>
      <c r="D1848" s="57">
        <v>91</v>
      </c>
      <c r="E1848" s="57">
        <v>3</v>
      </c>
      <c r="F1848" s="57">
        <v>3</v>
      </c>
      <c r="G1848" s="57">
        <v>2.5219999999999998</v>
      </c>
      <c r="H1848" s="57">
        <v>16</v>
      </c>
      <c r="I1848" s="57">
        <v>52.3</v>
      </c>
      <c r="J1848" s="57">
        <v>70.349999999999994</v>
      </c>
      <c r="K1848" s="57">
        <v>0</v>
      </c>
      <c r="L1848" s="57">
        <v>0</v>
      </c>
      <c r="M1848" s="57">
        <v>0</v>
      </c>
      <c r="N1848" s="58">
        <v>0</v>
      </c>
      <c r="O1848" s="58">
        <v>1.3</v>
      </c>
      <c r="P1848" s="58">
        <v>3</v>
      </c>
      <c r="Q1848" s="58">
        <v>0</v>
      </c>
      <c r="R1848" s="58">
        <v>0</v>
      </c>
      <c r="S1848" s="91">
        <v>0</v>
      </c>
    </row>
    <row r="1849" spans="1:19">
      <c r="A1849" s="54" t="s">
        <v>3878</v>
      </c>
      <c r="B1849" s="55" t="s">
        <v>3879</v>
      </c>
      <c r="C1849" s="56">
        <v>5</v>
      </c>
      <c r="D1849" s="57">
        <v>91</v>
      </c>
      <c r="E1849" s="57">
        <v>3</v>
      </c>
      <c r="F1849" s="57">
        <v>3</v>
      </c>
      <c r="G1849" s="57">
        <v>2.5539999999999998</v>
      </c>
      <c r="H1849" s="57">
        <v>16</v>
      </c>
      <c r="I1849" s="57">
        <v>52</v>
      </c>
      <c r="J1849" s="57">
        <v>64</v>
      </c>
      <c r="K1849" s="57">
        <v>80.5</v>
      </c>
      <c r="L1849" s="57">
        <v>81</v>
      </c>
      <c r="M1849" s="57">
        <v>0</v>
      </c>
      <c r="N1849" s="58">
        <v>0</v>
      </c>
      <c r="O1849" s="58">
        <v>1.3</v>
      </c>
      <c r="P1849" s="58">
        <v>3</v>
      </c>
      <c r="Q1849" s="58">
        <v>19.45</v>
      </c>
      <c r="R1849" s="58">
        <v>0</v>
      </c>
      <c r="S1849" s="91">
        <v>0</v>
      </c>
    </row>
    <row r="1850" spans="1:19">
      <c r="A1850" s="54" t="s">
        <v>3880</v>
      </c>
      <c r="B1850" s="55" t="s">
        <v>3881</v>
      </c>
      <c r="C1850" s="56">
        <v>5</v>
      </c>
      <c r="D1850" s="57">
        <v>91</v>
      </c>
      <c r="E1850" s="57">
        <v>3</v>
      </c>
      <c r="F1850" s="57">
        <v>3</v>
      </c>
      <c r="G1850" s="57">
        <v>2.5539999999999998</v>
      </c>
      <c r="H1850" s="57">
        <v>16</v>
      </c>
      <c r="I1850" s="57">
        <v>51.75</v>
      </c>
      <c r="J1850" s="57">
        <v>65</v>
      </c>
      <c r="K1850" s="57">
        <v>80.5</v>
      </c>
      <c r="L1850" s="57">
        <v>81</v>
      </c>
      <c r="M1850" s="57">
        <v>0</v>
      </c>
      <c r="N1850" s="58">
        <v>0</v>
      </c>
      <c r="O1850" s="58">
        <v>1.3</v>
      </c>
      <c r="P1850" s="58">
        <v>3</v>
      </c>
      <c r="Q1850" s="58">
        <v>22</v>
      </c>
      <c r="R1850" s="58">
        <v>0</v>
      </c>
      <c r="S1850" s="91">
        <v>0</v>
      </c>
    </row>
    <row r="1851" spans="1:19">
      <c r="A1851" s="54" t="s">
        <v>3882</v>
      </c>
      <c r="B1851" s="55" t="s">
        <v>3883</v>
      </c>
      <c r="C1851" s="56">
        <v>5</v>
      </c>
      <c r="D1851" s="57">
        <v>91</v>
      </c>
      <c r="E1851" s="57">
        <v>3</v>
      </c>
      <c r="F1851" s="57">
        <v>3</v>
      </c>
      <c r="G1851" s="57">
        <v>2.5539999999999998</v>
      </c>
      <c r="H1851" s="57">
        <v>16</v>
      </c>
      <c r="I1851" s="57">
        <v>52.5</v>
      </c>
      <c r="J1851" s="57">
        <v>64.5</v>
      </c>
      <c r="K1851" s="57">
        <v>80.5</v>
      </c>
      <c r="L1851" s="57">
        <v>81</v>
      </c>
      <c r="M1851" s="57">
        <v>0</v>
      </c>
      <c r="N1851" s="58">
        <v>0</v>
      </c>
      <c r="O1851" s="58">
        <v>1.3</v>
      </c>
      <c r="P1851" s="58">
        <v>3</v>
      </c>
      <c r="Q1851" s="58">
        <v>22.3</v>
      </c>
      <c r="R1851" s="58">
        <v>0</v>
      </c>
      <c r="S1851" s="91">
        <v>0</v>
      </c>
    </row>
    <row r="1852" spans="1:19">
      <c r="A1852" s="54" t="s">
        <v>3884</v>
      </c>
      <c r="B1852" s="55" t="s">
        <v>3885</v>
      </c>
      <c r="C1852" s="56">
        <v>5</v>
      </c>
      <c r="D1852" s="57">
        <v>94.2</v>
      </c>
      <c r="E1852" s="57">
        <v>6</v>
      </c>
      <c r="F1852" s="57">
        <v>3</v>
      </c>
      <c r="G1852" s="57">
        <v>0</v>
      </c>
      <c r="H1852" s="57">
        <v>47.3</v>
      </c>
      <c r="I1852" s="57">
        <v>65.406999999999996</v>
      </c>
      <c r="J1852" s="57">
        <v>74.28</v>
      </c>
      <c r="K1852" s="57">
        <v>0</v>
      </c>
      <c r="L1852" s="57">
        <v>0</v>
      </c>
      <c r="M1852" s="57">
        <v>0</v>
      </c>
      <c r="N1852" s="58">
        <v>2</v>
      </c>
      <c r="O1852" s="58">
        <v>6</v>
      </c>
      <c r="P1852" s="58">
        <v>0.3</v>
      </c>
      <c r="Q1852" s="58">
        <v>0</v>
      </c>
      <c r="R1852" s="58">
        <v>0</v>
      </c>
      <c r="S1852" s="91">
        <v>0</v>
      </c>
    </row>
    <row r="1853" spans="1:19">
      <c r="A1853" s="93" t="s">
        <v>3886</v>
      </c>
      <c r="B1853" s="94" t="s">
        <v>3887</v>
      </c>
      <c r="C1853" s="95">
        <v>1</v>
      </c>
      <c r="D1853" s="96">
        <v>40</v>
      </c>
      <c r="E1853" s="96">
        <v>2.6</v>
      </c>
      <c r="F1853" s="96">
        <v>2.0249999999999999</v>
      </c>
      <c r="G1853" s="96">
        <v>1.95</v>
      </c>
      <c r="H1853" s="96">
        <v>16</v>
      </c>
      <c r="I1853" s="96">
        <v>19.12</v>
      </c>
      <c r="J1853" s="96">
        <v>26.12</v>
      </c>
      <c r="K1853" s="96">
        <v>0</v>
      </c>
      <c r="L1853" s="96">
        <v>0</v>
      </c>
      <c r="M1853" s="96">
        <v>0</v>
      </c>
      <c r="N1853" s="97">
        <v>0</v>
      </c>
      <c r="O1853" s="97">
        <v>3.15</v>
      </c>
      <c r="P1853" s="97">
        <v>3.3</v>
      </c>
      <c r="Q1853" s="97">
        <v>0</v>
      </c>
      <c r="R1853" s="97">
        <v>0</v>
      </c>
      <c r="S1853" s="98">
        <v>0</v>
      </c>
    </row>
  </sheetData>
  <mergeCells count="14">
    <mergeCell ref="V43:W43"/>
    <mergeCell ref="V45:W45"/>
    <mergeCell ref="V37:W37"/>
    <mergeCell ref="AE38:AF38"/>
    <mergeCell ref="AE39:AF39"/>
    <mergeCell ref="AE40:AF40"/>
    <mergeCell ref="V41:W41"/>
    <mergeCell ref="AE41:AF41"/>
    <mergeCell ref="T20:U20"/>
    <mergeCell ref="V20:Z20"/>
    <mergeCell ref="AA20:AF20"/>
    <mergeCell ref="V34:Y34"/>
    <mergeCell ref="V35:Z35"/>
    <mergeCell ref="V36:W3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Area Chart</vt:lpstr>
      <vt:lpstr>Angle Chart</vt:lpstr>
      <vt:lpstr>Dia Chart</vt:lpstr>
      <vt:lpstr>Angles DB</vt:lpstr>
      <vt:lpstr>Dims DB</vt:lpstr>
      <vt:lpstr>Formula</vt:lpstr>
      <vt:lpstr>Mikuni Data</vt:lpstr>
      <vt:lpstr>A1_</vt:lpstr>
      <vt:lpstr>A2_</vt:lpstr>
      <vt:lpstr>Ax_</vt:lpstr>
      <vt:lpstr>D1_</vt:lpstr>
      <vt:lpstr>D2_</vt:lpstr>
      <vt:lpstr>K1_</vt:lpstr>
      <vt:lpstr>K2_</vt:lpstr>
      <vt:lpstr>L0</vt:lpstr>
      <vt:lpstr>Ltp1_</vt:lpstr>
      <vt:lpstr>Ltp2_</vt:lpstr>
      <vt:lpstr>y1_</vt:lpstr>
      <vt:lpstr>y2_</vt:lpstr>
      <vt:lpstr>y3_</vt:lpstr>
      <vt:lpstr>y4_</vt:lpstr>
      <vt:lpstr>y5_</vt:lpstr>
      <vt:lpstr>y6_</vt:lpstr>
      <vt:lpstr>yLpt2_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mraxl</dc:creator>
  <cp:lastModifiedBy>mraxl</cp:lastModifiedBy>
  <dcterms:created xsi:type="dcterms:W3CDTF">2014-08-18T00:50:18Z</dcterms:created>
  <dcterms:modified xsi:type="dcterms:W3CDTF">2016-06-22T12:09:36Z</dcterms:modified>
</cp:coreProperties>
</file>